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4c25485f6dce30/Haley's Documents/Data Analytics and Vis/01-Excel/Instructions/"/>
    </mc:Choice>
  </mc:AlternateContent>
  <xr:revisionPtr revIDLastSave="0" documentId="8_{FD972B05-B229-4956-A474-9E285EB53285}" xr6:coauthVersionLast="45" xr6:coauthVersionMax="45" xr10:uidLastSave="{00000000-0000-0000-0000-000000000000}"/>
  <bookViews>
    <workbookView xWindow="57600" yWindow="7305" windowWidth="9690" windowHeight="5205" tabRatio="719" firstSheet="3" activeTab="5" xr2:uid="{00000000-000D-0000-FFFF-FFFF00000000}"/>
  </bookViews>
  <sheets>
    <sheet name="Master Table" sheetId="1" r:id="rId1"/>
    <sheet name="Category Stats" sheetId="3" r:id="rId2"/>
    <sheet name="Category Stats %" sheetId="6" r:id="rId3"/>
    <sheet name="Sub-Category Stats" sheetId="2" r:id="rId4"/>
    <sheet name="Date Stats" sheetId="4" r:id="rId5"/>
    <sheet name="$ Bucket Table" sheetId="7" r:id="rId6"/>
    <sheet name="Currency Conversion" sheetId="8" r:id="rId7"/>
  </sheets>
  <definedNames>
    <definedName name="_xlnm._FilterDatabase" localSheetId="0" hidden="1">'Master Table'!$A$1:$W$4115</definedName>
    <definedName name="convert">'Currency Conversion'!$A$3:$B$15</definedName>
    <definedName name="goal">'Master Table'!$D:$D</definedName>
    <definedName name="goalusd">'Master Table'!$E:$E</definedName>
    <definedName name="money">'Currency Conversion'!$A$3:$A$15</definedName>
    <definedName name="pledged">'Master Table'!$F:$F</definedName>
    <definedName name="state">'Master Table'!$H:$H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7" l="1"/>
  <c r="J4" i="7"/>
  <c r="K4" i="7"/>
  <c r="L4" i="7"/>
  <c r="I5" i="7"/>
  <c r="J5" i="7"/>
  <c r="K5" i="7"/>
  <c r="L5" i="7"/>
  <c r="I6" i="7"/>
  <c r="J6" i="7"/>
  <c r="K6" i="7"/>
  <c r="L6" i="7"/>
  <c r="I7" i="7"/>
  <c r="J7" i="7"/>
  <c r="K7" i="7"/>
  <c r="L7" i="7"/>
  <c r="I8" i="7"/>
  <c r="J8" i="7"/>
  <c r="K8" i="7"/>
  <c r="L8" i="7"/>
  <c r="I9" i="7"/>
  <c r="J9" i="7"/>
  <c r="K9" i="7"/>
  <c r="L9" i="7"/>
  <c r="I10" i="7"/>
  <c r="J10" i="7"/>
  <c r="K10" i="7"/>
  <c r="L10" i="7"/>
  <c r="I11" i="7"/>
  <c r="J11" i="7"/>
  <c r="K11" i="7"/>
  <c r="L11" i="7"/>
  <c r="I12" i="7"/>
  <c r="J12" i="7"/>
  <c r="K12" i="7"/>
  <c r="L12" i="7"/>
  <c r="I13" i="7"/>
  <c r="J13" i="7"/>
  <c r="K13" i="7"/>
  <c r="L13" i="7"/>
  <c r="I14" i="7"/>
  <c r="J14" i="7"/>
  <c r="K14" i="7"/>
  <c r="L14" i="7"/>
  <c r="J3" i="7"/>
  <c r="K3" i="7"/>
  <c r="L3" i="7"/>
  <c r="I3" i="7"/>
  <c r="D14" i="7"/>
  <c r="E14" i="7"/>
  <c r="F14" i="7"/>
  <c r="G14" i="7"/>
  <c r="G3" i="7"/>
  <c r="G4" i="7"/>
  <c r="G5" i="7"/>
  <c r="G6" i="7"/>
  <c r="G7" i="7"/>
  <c r="G8" i="7"/>
  <c r="G9" i="7"/>
  <c r="G10" i="7"/>
  <c r="G11" i="7"/>
  <c r="G12" i="7"/>
  <c r="G13" i="7"/>
  <c r="D4" i="7"/>
  <c r="E4" i="7"/>
  <c r="F4" i="7"/>
  <c r="D5" i="7"/>
  <c r="E5" i="7"/>
  <c r="F5" i="7"/>
  <c r="D6" i="7"/>
  <c r="E6" i="7"/>
  <c r="F6" i="7"/>
  <c r="D7" i="7"/>
  <c r="E7" i="7"/>
  <c r="F7" i="7"/>
  <c r="D8" i="7"/>
  <c r="E8" i="7"/>
  <c r="F8" i="7"/>
  <c r="D9" i="7"/>
  <c r="E9" i="7"/>
  <c r="F9" i="7"/>
  <c r="D10" i="7"/>
  <c r="E10" i="7"/>
  <c r="F10" i="7"/>
  <c r="D11" i="7"/>
  <c r="E11" i="7"/>
  <c r="F11" i="7"/>
  <c r="D12" i="7"/>
  <c r="E12" i="7"/>
  <c r="F12" i="7"/>
  <c r="D13" i="7"/>
  <c r="E13" i="7"/>
  <c r="F13" i="7"/>
  <c r="E3" i="7"/>
  <c r="F3" i="7"/>
  <c r="D3" i="7"/>
  <c r="H3" i="7"/>
  <c r="H14" i="7"/>
  <c r="H4" i="7"/>
  <c r="H5" i="7"/>
  <c r="H6" i="7"/>
  <c r="H7" i="7"/>
  <c r="H8" i="7"/>
  <c r="H9" i="7"/>
  <c r="H10" i="7"/>
  <c r="H11" i="7"/>
  <c r="H12" i="7"/>
  <c r="H13" i="7"/>
  <c r="B15" i="3"/>
  <c r="E15" i="3"/>
  <c r="C15" i="3"/>
  <c r="D15" i="3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2" i="1"/>
  <c r="U4093" i="1"/>
  <c r="V4093" i="1"/>
  <c r="U1305" i="1"/>
  <c r="V1305" i="1"/>
  <c r="U3925" i="1"/>
  <c r="V3925" i="1"/>
  <c r="U573" i="1"/>
  <c r="V573" i="1"/>
  <c r="U3200" i="1"/>
  <c r="V3200" i="1"/>
  <c r="U3894" i="1"/>
  <c r="V3894" i="1"/>
  <c r="U3665" i="1"/>
  <c r="V3665" i="1"/>
  <c r="U824" i="1"/>
  <c r="V824" i="1"/>
  <c r="U3887" i="1"/>
  <c r="V3887" i="1"/>
  <c r="U568" i="1"/>
  <c r="V568" i="1"/>
  <c r="U4054" i="1"/>
  <c r="V4054" i="1"/>
  <c r="U3540" i="1"/>
  <c r="V3540" i="1"/>
  <c r="U665" i="1"/>
  <c r="V665" i="1"/>
  <c r="U691" i="1"/>
  <c r="V691" i="1"/>
  <c r="U2559" i="1"/>
  <c r="V2559" i="1"/>
  <c r="U577" i="1"/>
  <c r="V577" i="1"/>
  <c r="U449" i="1"/>
  <c r="V449" i="1"/>
  <c r="U749" i="1"/>
  <c r="V749" i="1"/>
  <c r="U2888" i="1"/>
  <c r="V2888" i="1"/>
  <c r="U3278" i="1"/>
  <c r="V3278" i="1"/>
  <c r="U650" i="1"/>
  <c r="V650" i="1"/>
  <c r="U630" i="1"/>
  <c r="V630" i="1"/>
  <c r="U2570" i="1"/>
  <c r="V2570" i="1"/>
  <c r="U3912" i="1"/>
  <c r="V3912" i="1"/>
  <c r="U572" i="1"/>
  <c r="V572" i="1"/>
  <c r="U454" i="1"/>
  <c r="V454" i="1"/>
  <c r="U3860" i="1"/>
  <c r="V3860" i="1"/>
  <c r="U375" i="1"/>
  <c r="V375" i="1"/>
  <c r="U2050" i="1"/>
  <c r="V2050" i="1"/>
  <c r="U567" i="1"/>
  <c r="V567" i="1"/>
  <c r="U3826" i="1"/>
  <c r="V3826" i="1"/>
  <c r="U3783" i="1"/>
  <c r="V3783" i="1"/>
  <c r="U1892" i="1"/>
  <c r="V1892" i="1"/>
  <c r="U1368" i="1"/>
  <c r="V1368" i="1"/>
  <c r="U563" i="1"/>
  <c r="V563" i="1"/>
  <c r="U3124" i="1"/>
  <c r="V3124" i="1"/>
  <c r="U1460" i="1"/>
  <c r="V1460" i="1"/>
  <c r="U2984" i="1"/>
  <c r="V2984" i="1"/>
  <c r="U394" i="1"/>
  <c r="V394" i="1"/>
  <c r="U4025" i="1"/>
  <c r="V4025" i="1"/>
  <c r="U3326" i="1"/>
  <c r="V3326" i="1"/>
  <c r="U887" i="1"/>
  <c r="V887" i="1"/>
  <c r="U933" i="1"/>
  <c r="V933" i="1"/>
  <c r="U4011" i="1"/>
  <c r="V4011" i="1"/>
  <c r="U3941" i="1"/>
  <c r="V3941" i="1"/>
  <c r="U480" i="1"/>
  <c r="V480" i="1"/>
  <c r="U3076" i="1"/>
  <c r="V3076" i="1"/>
  <c r="U491" i="1"/>
  <c r="V491" i="1"/>
  <c r="U183" i="1"/>
  <c r="V183" i="1"/>
  <c r="U457" i="1"/>
  <c r="V457" i="1"/>
  <c r="U2864" i="1"/>
  <c r="V2864" i="1"/>
  <c r="U3418" i="1"/>
  <c r="V3418" i="1"/>
  <c r="U416" i="1"/>
  <c r="V416" i="1"/>
  <c r="U3573" i="1"/>
  <c r="V3573" i="1"/>
  <c r="U3969" i="1"/>
  <c r="V3969" i="1"/>
  <c r="U1079" i="1"/>
  <c r="V1079" i="1"/>
  <c r="U2405" i="1"/>
  <c r="V2405" i="1"/>
  <c r="U3174" i="1"/>
  <c r="V3174" i="1"/>
  <c r="U3015" i="1"/>
  <c r="V3015" i="1"/>
  <c r="U1255" i="1"/>
  <c r="V1255" i="1"/>
  <c r="U1390" i="1"/>
  <c r="V1390" i="1"/>
  <c r="U834" i="1"/>
  <c r="V834" i="1"/>
  <c r="U2813" i="1"/>
  <c r="V2813" i="1"/>
  <c r="U3787" i="1"/>
  <c r="V3787" i="1"/>
  <c r="U3313" i="1"/>
  <c r="V3313" i="1"/>
  <c r="U631" i="1"/>
  <c r="V631" i="1"/>
  <c r="U1087" i="1"/>
  <c r="V1087" i="1"/>
  <c r="U3402" i="1"/>
  <c r="V3402" i="1"/>
  <c r="U2549" i="1"/>
  <c r="V2549" i="1"/>
  <c r="U3977" i="1"/>
  <c r="V3977" i="1"/>
  <c r="U3667" i="1"/>
  <c r="V3667" i="1"/>
  <c r="U3072" i="1"/>
  <c r="V3072" i="1"/>
  <c r="U2226" i="1"/>
  <c r="V2226" i="1"/>
  <c r="U3992" i="1"/>
  <c r="V3992" i="1"/>
  <c r="U1410" i="1"/>
  <c r="V1410" i="1"/>
  <c r="U293" i="1"/>
  <c r="V293" i="1"/>
  <c r="U3794" i="1"/>
  <c r="V3794" i="1"/>
  <c r="U574" i="1"/>
  <c r="V574" i="1"/>
  <c r="U3772" i="1"/>
  <c r="V3772" i="1"/>
  <c r="U2331" i="1"/>
  <c r="V2331" i="1"/>
  <c r="U651" i="1"/>
  <c r="V651" i="1"/>
  <c r="U2616" i="1"/>
  <c r="V2616" i="1"/>
  <c r="U3737" i="1"/>
  <c r="V3737" i="1"/>
  <c r="U1685" i="1"/>
  <c r="V1685" i="1"/>
  <c r="U2499" i="1"/>
  <c r="V2499" i="1"/>
  <c r="U2657" i="1"/>
  <c r="V2657" i="1"/>
  <c r="U2877" i="1"/>
  <c r="V2877" i="1"/>
  <c r="U353" i="1"/>
  <c r="V353" i="1"/>
  <c r="U332" i="1"/>
  <c r="V332" i="1"/>
  <c r="U2078" i="1"/>
  <c r="V2078" i="1"/>
  <c r="U553" i="1"/>
  <c r="V553" i="1"/>
  <c r="U876" i="1"/>
  <c r="V876" i="1"/>
  <c r="U536" i="1"/>
  <c r="V536" i="1"/>
  <c r="U2305" i="1"/>
  <c r="V2305" i="1"/>
  <c r="U1689" i="1"/>
  <c r="V1689" i="1"/>
  <c r="U3467" i="1"/>
  <c r="V3467" i="1"/>
  <c r="U3761" i="1"/>
  <c r="V3761" i="1"/>
  <c r="U661" i="1"/>
  <c r="V661" i="1"/>
  <c r="U888" i="1"/>
  <c r="V888" i="1"/>
  <c r="U1274" i="1"/>
  <c r="V1274" i="1"/>
  <c r="U3165" i="1"/>
  <c r="V3165" i="1"/>
  <c r="U836" i="1"/>
  <c r="V836" i="1"/>
  <c r="U3026" i="1"/>
  <c r="V3026" i="1"/>
  <c r="U1495" i="1"/>
  <c r="V1495" i="1"/>
  <c r="U2761" i="1"/>
  <c r="V2761" i="1"/>
  <c r="U627" i="1"/>
  <c r="V627" i="1"/>
  <c r="U88" i="1"/>
  <c r="V88" i="1"/>
  <c r="U2384" i="1"/>
  <c r="V2384" i="1"/>
  <c r="U656" i="1"/>
  <c r="V656" i="1"/>
  <c r="U3678" i="1"/>
  <c r="V3678" i="1"/>
  <c r="U3295" i="1"/>
  <c r="V3295" i="1"/>
  <c r="U109" i="1"/>
  <c r="V109" i="1"/>
  <c r="U2936" i="1"/>
  <c r="V2936" i="1"/>
  <c r="U3358" i="1"/>
  <c r="V3358" i="1"/>
  <c r="U857" i="1"/>
  <c r="V857" i="1"/>
  <c r="U1498" i="1"/>
  <c r="V1498" i="1"/>
  <c r="U2062" i="1"/>
  <c r="V2062" i="1"/>
  <c r="U3605" i="1"/>
  <c r="V3605" i="1"/>
  <c r="U3319" i="1"/>
  <c r="V3319" i="1"/>
  <c r="U3507" i="1"/>
  <c r="V3507" i="1"/>
  <c r="U3459" i="1"/>
  <c r="V3459" i="1"/>
  <c r="U764" i="1"/>
  <c r="V764" i="1"/>
  <c r="U3336" i="1"/>
  <c r="V3336" i="1"/>
  <c r="U46" i="1"/>
  <c r="V46" i="1"/>
  <c r="U1074" i="1"/>
  <c r="V1074" i="1"/>
  <c r="U261" i="1"/>
  <c r="V261" i="1"/>
  <c r="U68" i="1"/>
  <c r="V68" i="1"/>
  <c r="U3788" i="1"/>
  <c r="V3788" i="1"/>
  <c r="U3850" i="1"/>
  <c r="V3850" i="1"/>
  <c r="U400" i="1"/>
  <c r="V400" i="1"/>
  <c r="U3327" i="1"/>
  <c r="V3327" i="1"/>
  <c r="U939" i="1"/>
  <c r="V939" i="1"/>
  <c r="U1446" i="1"/>
  <c r="V1446" i="1"/>
  <c r="U762" i="1"/>
  <c r="V762" i="1"/>
  <c r="U1106" i="1"/>
  <c r="V1106" i="1"/>
  <c r="U3854" i="1"/>
  <c r="V3854" i="1"/>
  <c r="U2554" i="1"/>
  <c r="V2554" i="1"/>
  <c r="U95" i="1"/>
  <c r="V95" i="1"/>
  <c r="U2047" i="1"/>
  <c r="V2047" i="1"/>
  <c r="U3865" i="1"/>
  <c r="V3865" i="1"/>
  <c r="U582" i="1"/>
  <c r="V582" i="1"/>
  <c r="U814" i="1"/>
  <c r="V814" i="1"/>
  <c r="U3987" i="1"/>
  <c r="V3987" i="1"/>
  <c r="U3463" i="1"/>
  <c r="V3463" i="1"/>
  <c r="U2360" i="1"/>
  <c r="V2360" i="1"/>
  <c r="U3314" i="1"/>
  <c r="V3314" i="1"/>
  <c r="U3253" i="1"/>
  <c r="V3253" i="1"/>
  <c r="U2794" i="1"/>
  <c r="V2794" i="1"/>
  <c r="U3822" i="1"/>
  <c r="V3822" i="1"/>
  <c r="U3037" i="1"/>
  <c r="V3037" i="1"/>
  <c r="U579" i="1"/>
  <c r="V579" i="1"/>
  <c r="U3840" i="1"/>
  <c r="V3840" i="1"/>
  <c r="U3959" i="1"/>
  <c r="V3959" i="1"/>
  <c r="U1321" i="1"/>
  <c r="V1321" i="1"/>
  <c r="U3655" i="1"/>
  <c r="V3655" i="1"/>
  <c r="U3191" i="1"/>
  <c r="V3191" i="1"/>
  <c r="U3586" i="1"/>
  <c r="V3586" i="1"/>
  <c r="U961" i="1"/>
  <c r="V961" i="1"/>
  <c r="U511" i="1"/>
  <c r="V511" i="1"/>
  <c r="U3611" i="1"/>
  <c r="V3611" i="1"/>
  <c r="U3262" i="1"/>
  <c r="V3262" i="1"/>
  <c r="U2955" i="1"/>
  <c r="V2955" i="1"/>
  <c r="U2925" i="1"/>
  <c r="V2925" i="1"/>
  <c r="U2408" i="1"/>
  <c r="V2408" i="1"/>
  <c r="U3871" i="1"/>
  <c r="V3871" i="1"/>
  <c r="U327" i="1"/>
  <c r="V327" i="1"/>
  <c r="U276" i="1"/>
  <c r="V276" i="1"/>
  <c r="U3060" i="1"/>
  <c r="V3060" i="1"/>
  <c r="U550" i="1"/>
  <c r="V550" i="1"/>
  <c r="U743" i="1"/>
  <c r="V743" i="1"/>
  <c r="U249" i="1"/>
  <c r="V249" i="1"/>
  <c r="U2945" i="1"/>
  <c r="V2945" i="1"/>
  <c r="U3718" i="1"/>
  <c r="V3718" i="1"/>
  <c r="U3257" i="1"/>
  <c r="V3257" i="1"/>
  <c r="U3546" i="1"/>
  <c r="V3546" i="1"/>
  <c r="U450" i="1"/>
  <c r="V450" i="1"/>
  <c r="U2295" i="1"/>
  <c r="V2295" i="1"/>
  <c r="U1638" i="1"/>
  <c r="V1638" i="1"/>
  <c r="U2322" i="1"/>
  <c r="V2322" i="1"/>
  <c r="U3412" i="1"/>
  <c r="V3412" i="1"/>
  <c r="U3895" i="1"/>
  <c r="V3895" i="1"/>
  <c r="U3827" i="1"/>
  <c r="V3827" i="1"/>
  <c r="U3649" i="1"/>
  <c r="V3649" i="1"/>
  <c r="U2600" i="1"/>
  <c r="V2600" i="1"/>
  <c r="U3589" i="1"/>
  <c r="V3589" i="1"/>
  <c r="U1596" i="1"/>
  <c r="V1596" i="1"/>
  <c r="U763" i="1"/>
  <c r="V763" i="1"/>
  <c r="U600" i="1"/>
  <c r="V600" i="1"/>
  <c r="U789" i="1"/>
  <c r="V789" i="1"/>
  <c r="U464" i="1"/>
  <c r="V464" i="1"/>
  <c r="U3755" i="1"/>
  <c r="V3755" i="1"/>
  <c r="U2191" i="1"/>
  <c r="V2191" i="1"/>
  <c r="U3580" i="1"/>
  <c r="V3580" i="1"/>
  <c r="U186" i="1"/>
  <c r="V186" i="1"/>
  <c r="U81" i="1"/>
  <c r="V81" i="1"/>
  <c r="U1886" i="1"/>
  <c r="V1886" i="1"/>
  <c r="U514" i="1"/>
  <c r="V514" i="1"/>
  <c r="U2347" i="1"/>
  <c r="V2347" i="1"/>
  <c r="U1794" i="1"/>
  <c r="V1794" i="1"/>
  <c r="U1066" i="1"/>
  <c r="V1066" i="1"/>
  <c r="U329" i="1"/>
  <c r="V329" i="1"/>
  <c r="U3444" i="1"/>
  <c r="V3444" i="1"/>
  <c r="U428" i="1"/>
  <c r="V428" i="1"/>
  <c r="U698" i="1"/>
  <c r="V698" i="1"/>
  <c r="U1939" i="1"/>
  <c r="V1939" i="1"/>
  <c r="U279" i="1"/>
  <c r="V279" i="1"/>
  <c r="U497" i="1"/>
  <c r="V497" i="1"/>
  <c r="U85" i="1"/>
  <c r="V85" i="1"/>
  <c r="U3413" i="1"/>
  <c r="V3413" i="1"/>
  <c r="U4030" i="1"/>
  <c r="V4030" i="1"/>
  <c r="U3835" i="1"/>
  <c r="V3835" i="1"/>
  <c r="U1182" i="1"/>
  <c r="V1182" i="1"/>
  <c r="U2189" i="1"/>
  <c r="V2189" i="1"/>
  <c r="U92" i="1"/>
  <c r="V92" i="1"/>
  <c r="U4064" i="1"/>
  <c r="V4064" i="1"/>
  <c r="U2497" i="1"/>
  <c r="V2497" i="1"/>
  <c r="U1264" i="1"/>
  <c r="V1264" i="1"/>
  <c r="U3675" i="1"/>
  <c r="V3675" i="1"/>
  <c r="U1989" i="1"/>
  <c r="V1989" i="1"/>
  <c r="U3945" i="1"/>
  <c r="V3945" i="1"/>
  <c r="U26" i="1"/>
  <c r="V26" i="1"/>
  <c r="U1248" i="1"/>
  <c r="V1248" i="1"/>
  <c r="U2566" i="1"/>
  <c r="V2566" i="1"/>
  <c r="U3147" i="1"/>
  <c r="V3147" i="1"/>
  <c r="U687" i="1"/>
  <c r="V687" i="1"/>
  <c r="U51" i="1"/>
  <c r="V51" i="1"/>
  <c r="U3902" i="1"/>
  <c r="V3902" i="1"/>
  <c r="U3769" i="1"/>
  <c r="V3769" i="1"/>
  <c r="U953" i="1"/>
  <c r="V953" i="1"/>
  <c r="U570" i="1"/>
  <c r="V570" i="1"/>
  <c r="U2879" i="1"/>
  <c r="V2879" i="1"/>
  <c r="U2187" i="1"/>
  <c r="V2187" i="1"/>
  <c r="U1098" i="1"/>
  <c r="V1098" i="1"/>
  <c r="U2352" i="1"/>
  <c r="V2352" i="1"/>
  <c r="U564" i="1"/>
  <c r="V564" i="1"/>
  <c r="U925" i="1"/>
  <c r="V925" i="1"/>
  <c r="U4002" i="1"/>
  <c r="V4002" i="1"/>
  <c r="U1213" i="1"/>
  <c r="V1213" i="1"/>
  <c r="U2272" i="1"/>
  <c r="V2272" i="1"/>
  <c r="U936" i="1"/>
  <c r="V936" i="1"/>
  <c r="U3693" i="1"/>
  <c r="V3693" i="1"/>
  <c r="U386" i="1"/>
  <c r="V386" i="1"/>
  <c r="U2889" i="1"/>
  <c r="V2889" i="1"/>
  <c r="U3598" i="1"/>
  <c r="V3598" i="1"/>
  <c r="U1224" i="1"/>
  <c r="V1224" i="1"/>
  <c r="U505" i="1"/>
  <c r="V505" i="1"/>
  <c r="U765" i="1"/>
  <c r="V765" i="1"/>
  <c r="U3600" i="1"/>
  <c r="V3600" i="1"/>
  <c r="U3270" i="1"/>
  <c r="V3270" i="1"/>
  <c r="U3081" i="1"/>
  <c r="V3081" i="1"/>
  <c r="U2944" i="1"/>
  <c r="V2944" i="1"/>
  <c r="U2483" i="1"/>
  <c r="V2483" i="1"/>
  <c r="U2614" i="1"/>
  <c r="V2614" i="1"/>
  <c r="U104" i="1"/>
  <c r="V104" i="1"/>
  <c r="U2304" i="1"/>
  <c r="V2304" i="1"/>
  <c r="U1259" i="1"/>
  <c r="V1259" i="1"/>
  <c r="U555" i="1"/>
  <c r="V555" i="1"/>
  <c r="U2204" i="1"/>
  <c r="V2204" i="1"/>
  <c r="U2368" i="1"/>
  <c r="V2368" i="1"/>
  <c r="U69" i="1"/>
  <c r="V69" i="1"/>
  <c r="U782" i="1"/>
  <c r="V782" i="1"/>
  <c r="U417" i="1"/>
  <c r="V417" i="1"/>
  <c r="U712" i="1"/>
  <c r="V712" i="1"/>
  <c r="U1004" i="1"/>
  <c r="V1004" i="1"/>
  <c r="U870" i="1"/>
  <c r="V870" i="1"/>
  <c r="U62" i="1"/>
  <c r="V62" i="1"/>
  <c r="U1860" i="1"/>
  <c r="V1860" i="1"/>
  <c r="U1470" i="1"/>
  <c r="V1470" i="1"/>
  <c r="U905" i="1"/>
  <c r="V905" i="1"/>
  <c r="U899" i="1"/>
  <c r="V899" i="1"/>
  <c r="U132" i="1"/>
  <c r="V132" i="1"/>
  <c r="U623" i="1"/>
  <c r="V623" i="1"/>
  <c r="U1325" i="1"/>
  <c r="V1325" i="1"/>
  <c r="U1135" i="1"/>
  <c r="V1135" i="1"/>
  <c r="U1293" i="1"/>
  <c r="V1293" i="1"/>
  <c r="U3169" i="1"/>
  <c r="V3169" i="1"/>
  <c r="U1666" i="1"/>
  <c r="V1666" i="1"/>
  <c r="U513" i="1"/>
  <c r="V513" i="1"/>
  <c r="U2767" i="1"/>
  <c r="V2767" i="1"/>
  <c r="U387" i="1"/>
  <c r="V387" i="1"/>
  <c r="U3741" i="1"/>
  <c r="V3741" i="1"/>
  <c r="U2886" i="1"/>
  <c r="V2886" i="1"/>
  <c r="U1322" i="1"/>
  <c r="V1322" i="1"/>
  <c r="U3554" i="1"/>
  <c r="V3554" i="1"/>
  <c r="U28" i="1"/>
  <c r="V28" i="1"/>
  <c r="U3145" i="1"/>
  <c r="V3145" i="1"/>
  <c r="U135" i="1"/>
  <c r="V135" i="1"/>
  <c r="U2911" i="1"/>
  <c r="V2911" i="1"/>
  <c r="U2326" i="1"/>
  <c r="V2326" i="1"/>
  <c r="U3054" i="1"/>
  <c r="V3054" i="1"/>
  <c r="U1885" i="1"/>
  <c r="V1885" i="1"/>
  <c r="U653" i="1"/>
  <c r="V653" i="1"/>
  <c r="U839" i="1"/>
  <c r="V839" i="1"/>
  <c r="U3773" i="1"/>
  <c r="V3773" i="1"/>
  <c r="U3260" i="1"/>
  <c r="V3260" i="1"/>
  <c r="U551" i="1"/>
  <c r="V551" i="1"/>
  <c r="U2551" i="1"/>
  <c r="V2551" i="1"/>
  <c r="U4016" i="1"/>
  <c r="V4016" i="1"/>
  <c r="U1987" i="1"/>
  <c r="V1987" i="1"/>
  <c r="U3555" i="1"/>
  <c r="V3555" i="1"/>
  <c r="U3390" i="1"/>
  <c r="V3390" i="1"/>
  <c r="U452" i="1"/>
  <c r="V452" i="1"/>
  <c r="U2156" i="1"/>
  <c r="V2156" i="1"/>
  <c r="U3332" i="1"/>
  <c r="V3332" i="1"/>
  <c r="U1522" i="1"/>
  <c r="V1522" i="1"/>
  <c r="U66" i="1"/>
  <c r="V66" i="1"/>
  <c r="U603" i="1"/>
  <c r="V603" i="1"/>
  <c r="U883" i="1"/>
  <c r="V883" i="1"/>
  <c r="U22" i="1"/>
  <c r="V22" i="1"/>
  <c r="U2951" i="1"/>
  <c r="V2951" i="1"/>
  <c r="U479" i="1"/>
  <c r="V479" i="1"/>
  <c r="U1601" i="1"/>
  <c r="V1601" i="1"/>
  <c r="U337" i="1"/>
  <c r="V337" i="1"/>
  <c r="U156" i="1"/>
  <c r="V156" i="1"/>
  <c r="U2969" i="1"/>
  <c r="V2969" i="1"/>
  <c r="U1422" i="1"/>
  <c r="V1422" i="1"/>
  <c r="U3373" i="1"/>
  <c r="V3373" i="1"/>
  <c r="U1782" i="1"/>
  <c r="V1782" i="1"/>
  <c r="U2082" i="1"/>
  <c r="V2082" i="1"/>
  <c r="U3602" i="1"/>
  <c r="V3602" i="1"/>
  <c r="U106" i="1"/>
  <c r="V106" i="1"/>
  <c r="U3225" i="1"/>
  <c r="V3225" i="1"/>
  <c r="U655" i="1"/>
  <c r="V655" i="1"/>
  <c r="U413" i="1"/>
  <c r="V413" i="1"/>
  <c r="U1928" i="1"/>
  <c r="V1928" i="1"/>
  <c r="U323" i="1"/>
  <c r="V323" i="1"/>
  <c r="U2681" i="1"/>
  <c r="V2681" i="1"/>
  <c r="U2782" i="1"/>
  <c r="V2782" i="1"/>
  <c r="U1389" i="1"/>
  <c r="V1389" i="1"/>
  <c r="U1734" i="1"/>
  <c r="V1734" i="1"/>
  <c r="U2128" i="1"/>
  <c r="V2128" i="1"/>
  <c r="U1084" i="1"/>
  <c r="V1084" i="1"/>
  <c r="U3931" i="1"/>
  <c r="V3931" i="1"/>
  <c r="U126" i="1"/>
  <c r="V126" i="1"/>
  <c r="U684" i="1"/>
  <c r="V684" i="1"/>
  <c r="U786" i="1"/>
  <c r="V786" i="1"/>
  <c r="U411" i="1"/>
  <c r="V411" i="1"/>
  <c r="U2768" i="1"/>
  <c r="V2768" i="1"/>
  <c r="U3172" i="1"/>
  <c r="V3172" i="1"/>
  <c r="U3265" i="1"/>
  <c r="V3265" i="1"/>
  <c r="U3500" i="1"/>
  <c r="V3500" i="1"/>
  <c r="U2798" i="1"/>
  <c r="V2798" i="1"/>
  <c r="U2731" i="1"/>
  <c r="V2731" i="1"/>
  <c r="U52" i="1"/>
  <c r="V52" i="1"/>
  <c r="U3267" i="1"/>
  <c r="V3267" i="1"/>
  <c r="U592" i="1"/>
  <c r="V592" i="1"/>
  <c r="U1829" i="1"/>
  <c r="V1829" i="1"/>
  <c r="U4032" i="1"/>
  <c r="V4032" i="1"/>
  <c r="U583" i="1"/>
  <c r="V583" i="1"/>
  <c r="U1399" i="1"/>
  <c r="V1399" i="1"/>
  <c r="U475" i="1"/>
  <c r="V475" i="1"/>
  <c r="U1853" i="1"/>
  <c r="V1853" i="1"/>
  <c r="U3805" i="1"/>
  <c r="V3805" i="1"/>
  <c r="U3595" i="1"/>
  <c r="V3595" i="1"/>
  <c r="U2157" i="1"/>
  <c r="V2157" i="1"/>
  <c r="U3396" i="1"/>
  <c r="V3396" i="1"/>
  <c r="U76" i="1"/>
  <c r="V76" i="1"/>
  <c r="U1617" i="1"/>
  <c r="V1617" i="1"/>
  <c r="U727" i="1"/>
  <c r="V727" i="1"/>
  <c r="U2404" i="1"/>
  <c r="V2404" i="1"/>
  <c r="U32" i="1"/>
  <c r="V32" i="1"/>
  <c r="U3747" i="1"/>
  <c r="V3747" i="1"/>
  <c r="U1719" i="1"/>
  <c r="V1719" i="1"/>
  <c r="U1032" i="1"/>
  <c r="V1032" i="1"/>
  <c r="U3110" i="1"/>
  <c r="V3110" i="1"/>
  <c r="U1847" i="1"/>
  <c r="V1847" i="1"/>
  <c r="U2880" i="1"/>
  <c r="V2880" i="1"/>
  <c r="U544" i="1"/>
  <c r="V544" i="1"/>
  <c r="U251" i="1"/>
  <c r="V251" i="1"/>
  <c r="U2154" i="1"/>
  <c r="V2154" i="1"/>
  <c r="U117" i="1"/>
  <c r="V117" i="1"/>
  <c r="U672" i="1"/>
  <c r="V672" i="1"/>
  <c r="U1627" i="1"/>
  <c r="V1627" i="1"/>
  <c r="U2572" i="1"/>
  <c r="V2572" i="1"/>
  <c r="U3915" i="1"/>
  <c r="V3915" i="1"/>
  <c r="U580" i="1"/>
  <c r="V580" i="1"/>
  <c r="U2308" i="1"/>
  <c r="V2308" i="1"/>
  <c r="U2073" i="1"/>
  <c r="V2073" i="1"/>
  <c r="U3243" i="1"/>
  <c r="V3243" i="1"/>
  <c r="U3431" i="1"/>
  <c r="V3431" i="1"/>
  <c r="U685" i="1"/>
  <c r="V685" i="1"/>
  <c r="U406" i="1"/>
  <c r="V406" i="1"/>
  <c r="U1591" i="1"/>
  <c r="V1591" i="1"/>
  <c r="U1043" i="1"/>
  <c r="V1043" i="1"/>
  <c r="U3287" i="1"/>
  <c r="V3287" i="1"/>
  <c r="U3736" i="1"/>
  <c r="V3736" i="1"/>
  <c r="U2660" i="1"/>
  <c r="V2660" i="1"/>
  <c r="U3724" i="1"/>
  <c r="V3724" i="1"/>
  <c r="U1165" i="1"/>
  <c r="V1165" i="1"/>
  <c r="U3473" i="1"/>
  <c r="V3473" i="1"/>
  <c r="U1773" i="1"/>
  <c r="V1773" i="1"/>
  <c r="U2245" i="1"/>
  <c r="V2245" i="1"/>
  <c r="U4008" i="1"/>
  <c r="V4008" i="1"/>
  <c r="U3136" i="1"/>
  <c r="V3136" i="1"/>
  <c r="U1362" i="1"/>
  <c r="V1362" i="1"/>
  <c r="U745" i="1"/>
  <c r="V745" i="1"/>
  <c r="U372" i="1"/>
  <c r="V372" i="1"/>
  <c r="U2351" i="1"/>
  <c r="V2351" i="1"/>
  <c r="U300" i="1"/>
  <c r="V300" i="1"/>
  <c r="U907" i="1"/>
  <c r="V907" i="1"/>
  <c r="U519" i="1"/>
  <c r="V519" i="1"/>
  <c r="U433" i="1"/>
  <c r="V433" i="1"/>
  <c r="U469" i="1"/>
  <c r="V469" i="1"/>
  <c r="U292" i="1"/>
  <c r="V292" i="1"/>
  <c r="U1555" i="1"/>
  <c r="V1555" i="1"/>
  <c r="U75" i="1"/>
  <c r="V75" i="1"/>
  <c r="U425" i="1"/>
  <c r="V425" i="1"/>
  <c r="U2682" i="1"/>
  <c r="V2682" i="1"/>
  <c r="U3000" i="1"/>
  <c r="V3000" i="1"/>
  <c r="U1156" i="1"/>
  <c r="V1156" i="1"/>
  <c r="U560" i="1"/>
  <c r="V560" i="1"/>
  <c r="U2264" i="1"/>
  <c r="V2264" i="1"/>
  <c r="U3263" i="1"/>
  <c r="V3263" i="1"/>
  <c r="U3167" i="1"/>
  <c r="V3167" i="1"/>
  <c r="U429" i="1"/>
  <c r="V429" i="1"/>
  <c r="U1010" i="1"/>
  <c r="V1010" i="1"/>
  <c r="U445" i="1"/>
  <c r="V445" i="1"/>
  <c r="U2588" i="1"/>
  <c r="V2588" i="1"/>
  <c r="U3965" i="1"/>
  <c r="V3965" i="1"/>
  <c r="U2270" i="1"/>
  <c r="V2270" i="1"/>
  <c r="U1749" i="1"/>
  <c r="V1749" i="1"/>
  <c r="U781" i="1"/>
  <c r="V781" i="1"/>
  <c r="U1533" i="1"/>
  <c r="V1533" i="1"/>
  <c r="U1833" i="1"/>
  <c r="V1833" i="1"/>
  <c r="U1154" i="1"/>
  <c r="V1154" i="1"/>
  <c r="U2799" i="1"/>
  <c r="V2799" i="1"/>
  <c r="U2296" i="1"/>
  <c r="V2296" i="1"/>
  <c r="U214" i="1"/>
  <c r="V214" i="1"/>
  <c r="U112" i="1"/>
  <c r="V112" i="1"/>
  <c r="U593" i="1"/>
  <c r="V593" i="1"/>
  <c r="U2110" i="1"/>
  <c r="V2110" i="1"/>
  <c r="U4042" i="1"/>
  <c r="V4042" i="1"/>
  <c r="U2020" i="1"/>
  <c r="V2020" i="1"/>
  <c r="U3446" i="1"/>
  <c r="V3446" i="1"/>
  <c r="U1128" i="1"/>
  <c r="V1128" i="1"/>
  <c r="U2932" i="1"/>
  <c r="V2932" i="1"/>
  <c r="U3186" i="1"/>
  <c r="V3186" i="1"/>
  <c r="U1898" i="1"/>
  <c r="V1898" i="1"/>
  <c r="U1331" i="1"/>
  <c r="V1331" i="1"/>
  <c r="U538" i="1"/>
  <c r="V538" i="1"/>
  <c r="U954" i="1"/>
  <c r="V954" i="1"/>
  <c r="U367" i="1"/>
  <c r="V367" i="1"/>
  <c r="U1902" i="1"/>
  <c r="V1902" i="1"/>
  <c r="U893" i="1"/>
  <c r="V893" i="1"/>
  <c r="U3542" i="1"/>
  <c r="V3542" i="1"/>
  <c r="U468" i="1"/>
  <c r="V468" i="1"/>
  <c r="U1085" i="1"/>
  <c r="V1085" i="1"/>
  <c r="U851" i="1"/>
  <c r="V851" i="1"/>
  <c r="U3141" i="1"/>
  <c r="V3141" i="1"/>
  <c r="U3491" i="1"/>
  <c r="V3491" i="1"/>
  <c r="U265" i="1"/>
  <c r="V265" i="1"/>
  <c r="U3231" i="1"/>
  <c r="V3231" i="1"/>
  <c r="U3206" i="1"/>
  <c r="V3206" i="1"/>
  <c r="U641" i="1"/>
  <c r="V641" i="1"/>
  <c r="U298" i="1"/>
  <c r="V298" i="1"/>
  <c r="U325" i="1"/>
  <c r="V325" i="1"/>
  <c r="U319" i="1"/>
  <c r="V319" i="1"/>
  <c r="U576" i="1"/>
  <c r="V576" i="1"/>
  <c r="U3800" i="1"/>
  <c r="V3800" i="1"/>
  <c r="U621" i="1"/>
  <c r="V621" i="1"/>
  <c r="U3323" i="1"/>
  <c r="V3323" i="1"/>
  <c r="U2814" i="1"/>
  <c r="V2814" i="1"/>
  <c r="U3707" i="1"/>
  <c r="V3707" i="1"/>
  <c r="U4004" i="1"/>
  <c r="V4004" i="1"/>
  <c r="U1941" i="1"/>
  <c r="V1941" i="1"/>
  <c r="U648" i="1"/>
  <c r="V648" i="1"/>
  <c r="U1566" i="1"/>
  <c r="V1566" i="1"/>
  <c r="U2736" i="1"/>
  <c r="V2736" i="1"/>
  <c r="U2311" i="1"/>
  <c r="V2311" i="1"/>
  <c r="U1437" i="1"/>
  <c r="V1437" i="1"/>
  <c r="U3601" i="1"/>
  <c r="V3601" i="1"/>
  <c r="U19" i="1"/>
  <c r="V19" i="1"/>
  <c r="U2692" i="1"/>
  <c r="V2692" i="1"/>
  <c r="U2028" i="1"/>
  <c r="V2028" i="1"/>
  <c r="U725" i="1"/>
  <c r="V725" i="1"/>
  <c r="U482" i="1"/>
  <c r="V482" i="1"/>
  <c r="U529" i="1"/>
  <c r="V529" i="1"/>
  <c r="U2231" i="1"/>
  <c r="V2231" i="1"/>
  <c r="U1140" i="1"/>
  <c r="V1140" i="1"/>
  <c r="U3377" i="1"/>
  <c r="V3377" i="1"/>
  <c r="U2466" i="1"/>
  <c r="V2466" i="1"/>
  <c r="U247" i="1"/>
  <c r="V247" i="1"/>
  <c r="U3150" i="1"/>
  <c r="V3150" i="1"/>
  <c r="U3590" i="1"/>
  <c r="V3590" i="1"/>
  <c r="U3229" i="1"/>
  <c r="V3229" i="1"/>
  <c r="U383" i="1"/>
  <c r="V383" i="1"/>
  <c r="U510" i="1"/>
  <c r="V510" i="1"/>
  <c r="U3005" i="1"/>
  <c r="V3005" i="1"/>
  <c r="U3979" i="1"/>
  <c r="V3979" i="1"/>
  <c r="U3839" i="1"/>
  <c r="V3839" i="1"/>
  <c r="U252" i="1"/>
  <c r="V252" i="1"/>
  <c r="U534" i="1"/>
  <c r="V534" i="1"/>
  <c r="U2088" i="1"/>
  <c r="V2088" i="1"/>
  <c r="U1237" i="1"/>
  <c r="V1237" i="1"/>
  <c r="U2707" i="1"/>
  <c r="V2707" i="1"/>
  <c r="U2875" i="1"/>
  <c r="V2875" i="1"/>
  <c r="U2323" i="1"/>
  <c r="V2323" i="1"/>
  <c r="U1027" i="1"/>
  <c r="V1027" i="1"/>
  <c r="U4022" i="1"/>
  <c r="V4022" i="1"/>
  <c r="U315" i="1"/>
  <c r="V315" i="1"/>
  <c r="U308" i="1"/>
  <c r="V308" i="1"/>
  <c r="U93" i="1"/>
  <c r="V93" i="1"/>
  <c r="U3003" i="1"/>
  <c r="V3003" i="1"/>
  <c r="U4066" i="1"/>
  <c r="V4066" i="1"/>
  <c r="U2439" i="1"/>
  <c r="V2439" i="1"/>
  <c r="U1413" i="1"/>
  <c r="V1413" i="1"/>
  <c r="U2396" i="1"/>
  <c r="V2396" i="1"/>
  <c r="U2051" i="1"/>
  <c r="V2051" i="1"/>
  <c r="U1698" i="1"/>
  <c r="V1698" i="1"/>
  <c r="U3007" i="1"/>
  <c r="V3007" i="1"/>
  <c r="U2830" i="1"/>
  <c r="V2830" i="1"/>
  <c r="U710" i="1"/>
  <c r="V710" i="1"/>
  <c r="U2514" i="1"/>
  <c r="V2514" i="1"/>
  <c r="U1123" i="1"/>
  <c r="V1123" i="1"/>
  <c r="U172" i="1"/>
  <c r="V172" i="1"/>
  <c r="U2557" i="1"/>
  <c r="V2557" i="1"/>
  <c r="U3163" i="1"/>
  <c r="V3163" i="1"/>
  <c r="U271" i="1"/>
  <c r="V271" i="1"/>
  <c r="U3587" i="1"/>
  <c r="V3587" i="1"/>
  <c r="U2063" i="1"/>
  <c r="V2063" i="1"/>
  <c r="U254" i="1"/>
  <c r="V254" i="1"/>
  <c r="U1381" i="1"/>
  <c r="V1381" i="1"/>
  <c r="U3294" i="1"/>
  <c r="V3294" i="1"/>
  <c r="U1610" i="1"/>
  <c r="V1610" i="1"/>
  <c r="U2117" i="1"/>
  <c r="V2117" i="1"/>
  <c r="U1809" i="1"/>
  <c r="V1809" i="1"/>
  <c r="U3375" i="1"/>
  <c r="V3375" i="1"/>
  <c r="U2002" i="1"/>
  <c r="V2002" i="1"/>
  <c r="U569" i="1"/>
  <c r="V569" i="1"/>
  <c r="U715" i="1"/>
  <c r="V715" i="1"/>
  <c r="U1451" i="1"/>
  <c r="V1451" i="1"/>
  <c r="U3218" i="1"/>
  <c r="V3218" i="1"/>
  <c r="U3938" i="1"/>
  <c r="V3938" i="1"/>
  <c r="U2503" i="1"/>
  <c r="V2503" i="1"/>
  <c r="U2884" i="1"/>
  <c r="V2884" i="1"/>
  <c r="U3752" i="1"/>
  <c r="V3752" i="1"/>
  <c r="U962" i="1"/>
  <c r="V962" i="1"/>
  <c r="U2609" i="1"/>
  <c r="V2609" i="1"/>
  <c r="U724" i="1"/>
  <c r="V724" i="1"/>
  <c r="U509" i="1"/>
  <c r="V509" i="1"/>
  <c r="U115" i="1"/>
  <c r="V115" i="1"/>
  <c r="U3842" i="1"/>
  <c r="V3842" i="1"/>
  <c r="U3121" i="1"/>
  <c r="V3121" i="1"/>
  <c r="U3109" i="1"/>
  <c r="V3109" i="1"/>
  <c r="U1055" i="1"/>
  <c r="V1055" i="1"/>
  <c r="U2310" i="1"/>
  <c r="V2310" i="1"/>
  <c r="U2469" i="1"/>
  <c r="V2469" i="1"/>
  <c r="U368" i="1"/>
  <c r="V368" i="1"/>
  <c r="U3532" i="1"/>
  <c r="V3532" i="1"/>
  <c r="U260" i="1"/>
  <c r="V260" i="1"/>
  <c r="U2271" i="1"/>
  <c r="V2271" i="1"/>
  <c r="U924" i="1"/>
  <c r="V924" i="1"/>
  <c r="U201" i="1"/>
  <c r="V201" i="1"/>
  <c r="U127" i="1"/>
  <c r="V127" i="1"/>
  <c r="U397" i="1"/>
  <c r="V397" i="1"/>
  <c r="U399" i="1"/>
  <c r="V399" i="1"/>
  <c r="U4046" i="1"/>
  <c r="V4046" i="1"/>
  <c r="U3378" i="1"/>
  <c r="V3378" i="1"/>
  <c r="U1996" i="1"/>
  <c r="V1996" i="1"/>
  <c r="U2563" i="1"/>
  <c r="V2563" i="1"/>
  <c r="U3900" i="1"/>
  <c r="V3900" i="1"/>
  <c r="U3814" i="1"/>
  <c r="V3814" i="1"/>
  <c r="U116" i="1"/>
  <c r="V116" i="1"/>
  <c r="U48" i="1"/>
  <c r="V48" i="1"/>
  <c r="U3097" i="1"/>
  <c r="V3097" i="1"/>
  <c r="U2173" i="1"/>
  <c r="V2173" i="1"/>
  <c r="U2061" i="1"/>
  <c r="V2061" i="1"/>
  <c r="U3292" i="1"/>
  <c r="V3292" i="1"/>
  <c r="U1296" i="1"/>
  <c r="V1296" i="1"/>
  <c r="U2852" i="1"/>
  <c r="V2852" i="1"/>
  <c r="U3349" i="1"/>
  <c r="V3349" i="1"/>
  <c r="U3739" i="1"/>
  <c r="V3739" i="1"/>
  <c r="U2771" i="1"/>
  <c r="V2771" i="1"/>
  <c r="U262" i="1"/>
  <c r="V262" i="1"/>
  <c r="U492" i="1"/>
  <c r="V492" i="1"/>
  <c r="U154" i="1"/>
  <c r="V154" i="1"/>
  <c r="U3025" i="1"/>
  <c r="V3025" i="1"/>
  <c r="U58" i="1"/>
  <c r="V58" i="1"/>
  <c r="U955" i="1"/>
  <c r="V955" i="1"/>
  <c r="U25" i="1"/>
  <c r="V25" i="1"/>
  <c r="U557" i="1"/>
  <c r="V557" i="1"/>
  <c r="U1270" i="1"/>
  <c r="V1270" i="1"/>
  <c r="U645" i="1"/>
  <c r="V645" i="1"/>
  <c r="U2956" i="1"/>
  <c r="V2956" i="1"/>
  <c r="U611" i="1"/>
  <c r="V611" i="1"/>
  <c r="U2893" i="1"/>
  <c r="V2893" i="1"/>
  <c r="U704" i="1"/>
  <c r="V704" i="1"/>
  <c r="U637" i="1"/>
  <c r="V637" i="1"/>
  <c r="U1372" i="1"/>
  <c r="V1372" i="1"/>
  <c r="U820" i="1"/>
  <c r="V820" i="1"/>
  <c r="U2003" i="1"/>
  <c r="V2003" i="1"/>
  <c r="U862" i="1"/>
  <c r="V862" i="1"/>
  <c r="U2829" i="1"/>
  <c r="V2829" i="1"/>
  <c r="U561" i="1"/>
  <c r="V561" i="1"/>
  <c r="U421" i="1"/>
  <c r="V421" i="1"/>
  <c r="U1626" i="1"/>
  <c r="V1626" i="1"/>
  <c r="U1452" i="1"/>
  <c r="V1452" i="1"/>
  <c r="U1077" i="1"/>
  <c r="V1077" i="1"/>
  <c r="U1257" i="1"/>
  <c r="V1257" i="1"/>
  <c r="U242" i="1"/>
  <c r="V242" i="1"/>
  <c r="U4005" i="1"/>
  <c r="V4005" i="1"/>
  <c r="U3519" i="1"/>
  <c r="V3519" i="1"/>
  <c r="U3104" i="1"/>
  <c r="V3104" i="1"/>
  <c r="U2064" i="1"/>
  <c r="V2064" i="1"/>
  <c r="U1007" i="1"/>
  <c r="V1007" i="1"/>
  <c r="U1200" i="1"/>
  <c r="V1200" i="1"/>
  <c r="U309" i="1"/>
  <c r="V309" i="1"/>
  <c r="U221" i="1"/>
  <c r="V221" i="1"/>
  <c r="U2185" i="1"/>
  <c r="V2185" i="1"/>
  <c r="U3352" i="1"/>
  <c r="V3352" i="1"/>
  <c r="U503" i="1"/>
  <c r="V503" i="1"/>
  <c r="U187" i="1"/>
  <c r="V187" i="1"/>
  <c r="U901" i="1"/>
  <c r="V901" i="1"/>
  <c r="U2460" i="1"/>
  <c r="V2460" i="1"/>
  <c r="U2212" i="1"/>
  <c r="V2212" i="1"/>
  <c r="U2472" i="1"/>
  <c r="V2472" i="1"/>
  <c r="U922" i="1"/>
  <c r="V922" i="1"/>
  <c r="U270" i="1"/>
  <c r="V270" i="1"/>
  <c r="U741" i="1"/>
  <c r="V741" i="1"/>
  <c r="U174" i="1"/>
  <c r="V174" i="1"/>
  <c r="U424" i="1"/>
  <c r="V424" i="1"/>
  <c r="U649" i="1"/>
  <c r="V649" i="1"/>
  <c r="U3864" i="1"/>
  <c r="V3864" i="1"/>
  <c r="U3853" i="1"/>
  <c r="V3853" i="1"/>
  <c r="U654" i="1"/>
  <c r="V654" i="1"/>
  <c r="U1086" i="1"/>
  <c r="V1086" i="1"/>
  <c r="U1975" i="1"/>
  <c r="V1975" i="1"/>
  <c r="U1427" i="1"/>
  <c r="V1427" i="1"/>
  <c r="U3297" i="1"/>
  <c r="V3297" i="1"/>
  <c r="U2309" i="1"/>
  <c r="V2309" i="1"/>
  <c r="U1708" i="1"/>
  <c r="V1708" i="1"/>
  <c r="U1243" i="1"/>
  <c r="V1243" i="1"/>
  <c r="U287" i="1"/>
  <c r="V287" i="1"/>
  <c r="U3940" i="1"/>
  <c r="V3940" i="1"/>
  <c r="U3468" i="1"/>
  <c r="V3468" i="1"/>
  <c r="U3562" i="1"/>
  <c r="V3562" i="1"/>
  <c r="U3591" i="1"/>
  <c r="V3591" i="1"/>
  <c r="U3406" i="1"/>
  <c r="V3406" i="1"/>
  <c r="U2613" i="1"/>
  <c r="V2613" i="1"/>
  <c r="U783" i="1"/>
  <c r="V783" i="1"/>
  <c r="U628" i="1"/>
  <c r="V628" i="1"/>
  <c r="U1844" i="1"/>
  <c r="V1844" i="1"/>
  <c r="U1497" i="1"/>
  <c r="V1497" i="1"/>
  <c r="U1971" i="1"/>
  <c r="V1971" i="1"/>
  <c r="U1978" i="1"/>
  <c r="V1978" i="1"/>
  <c r="U3790" i="1"/>
  <c r="V3790" i="1"/>
  <c r="U2134" i="1"/>
  <c r="V2134" i="1"/>
  <c r="U3726" i="1"/>
  <c r="V3726" i="1"/>
  <c r="U3592" i="1"/>
  <c r="V3592" i="1"/>
  <c r="U3239" i="1"/>
  <c r="V3239" i="1"/>
  <c r="U3391" i="1"/>
  <c r="V3391" i="1"/>
  <c r="U2899" i="1"/>
  <c r="V2899" i="1"/>
  <c r="U590" i="1"/>
  <c r="V590" i="1"/>
  <c r="U1379" i="1"/>
  <c r="V1379" i="1"/>
  <c r="U1519" i="1"/>
  <c r="V1519" i="1"/>
  <c r="U2629" i="1"/>
  <c r="V2629" i="1"/>
  <c r="U1376" i="1"/>
  <c r="V1376" i="1"/>
  <c r="U2874" i="1"/>
  <c r="V2874" i="1"/>
  <c r="U3156" i="1"/>
  <c r="V3156" i="1"/>
  <c r="U2546" i="1"/>
  <c r="V2546" i="1"/>
  <c r="U71" i="1"/>
  <c r="V71" i="1"/>
  <c r="U2219" i="1"/>
  <c r="V2219" i="1"/>
  <c r="U1825" i="1"/>
  <c r="V1825" i="1"/>
  <c r="U3861" i="1"/>
  <c r="V3861" i="1"/>
  <c r="U1915" i="1"/>
  <c r="V1915" i="1"/>
  <c r="U2965" i="1"/>
  <c r="V2965" i="1"/>
  <c r="U755" i="1"/>
  <c r="V755" i="1"/>
  <c r="U245" i="1"/>
  <c r="V245" i="1"/>
  <c r="U527" i="1"/>
  <c r="V527" i="1"/>
  <c r="U371" i="1"/>
  <c r="V371" i="1"/>
  <c r="U2198" i="1"/>
  <c r="V2198" i="1"/>
  <c r="U2391" i="1"/>
  <c r="V2391" i="1"/>
  <c r="U3868" i="1"/>
  <c r="V3868" i="1"/>
  <c r="U1483" i="1"/>
  <c r="V1483" i="1"/>
  <c r="U2712" i="1"/>
  <c r="V2712" i="1"/>
  <c r="U4076" i="1"/>
  <c r="V4076" i="1"/>
  <c r="U3635" i="1"/>
  <c r="V3635" i="1"/>
  <c r="U2344" i="1"/>
  <c r="V2344" i="1"/>
  <c r="U3637" i="1"/>
  <c r="V3637" i="1"/>
  <c r="U3514" i="1"/>
  <c r="V3514" i="1"/>
  <c r="U1002" i="1"/>
  <c r="V1002" i="1"/>
  <c r="U2357" i="1"/>
  <c r="V2357" i="1"/>
  <c r="U3230" i="1"/>
  <c r="V3230" i="1"/>
  <c r="U3464" i="1"/>
  <c r="V3464" i="1"/>
  <c r="U3607" i="1"/>
  <c r="V3607" i="1"/>
  <c r="U2267" i="1"/>
  <c r="V2267" i="1"/>
  <c r="U1831" i="1"/>
  <c r="V1831" i="1"/>
  <c r="U830" i="1"/>
  <c r="V830" i="1"/>
  <c r="U159" i="1"/>
  <c r="V159" i="1"/>
  <c r="U881" i="1"/>
  <c r="V881" i="1"/>
  <c r="U3182" i="1"/>
  <c r="V3182" i="1"/>
  <c r="U415" i="1"/>
  <c r="V415" i="1"/>
  <c r="U1428" i="1"/>
  <c r="V1428" i="1"/>
  <c r="U131" i="1"/>
  <c r="V131" i="1"/>
  <c r="U845" i="1"/>
  <c r="V845" i="1"/>
  <c r="U635" i="1"/>
  <c r="V635" i="1"/>
  <c r="U1330" i="1"/>
  <c r="V1330" i="1"/>
  <c r="U2232" i="1"/>
  <c r="V2232" i="1"/>
  <c r="U693" i="1"/>
  <c r="V693" i="1"/>
  <c r="U2637" i="1"/>
  <c r="V2637" i="1"/>
  <c r="U679" i="1"/>
  <c r="V679" i="1"/>
  <c r="U1059" i="1"/>
  <c r="V1059" i="1"/>
  <c r="U1361" i="1"/>
  <c r="V1361" i="1"/>
  <c r="U3155" i="1"/>
  <c r="V3155" i="1"/>
  <c r="U3410" i="1"/>
  <c r="V3410" i="1"/>
  <c r="U1750" i="1"/>
  <c r="V1750" i="1"/>
  <c r="U3100" i="1"/>
  <c r="V3100" i="1"/>
  <c r="U3244" i="1"/>
  <c r="V3244" i="1"/>
  <c r="U188" i="1"/>
  <c r="V188" i="1"/>
  <c r="U347" i="1"/>
  <c r="V347" i="1"/>
  <c r="U3544" i="1"/>
  <c r="V3544" i="1"/>
  <c r="U2939" i="1"/>
  <c r="V2939" i="1"/>
  <c r="U237" i="1"/>
  <c r="V237" i="1"/>
  <c r="U2171" i="1"/>
  <c r="V2171" i="1"/>
  <c r="U2119" i="1"/>
  <c r="V2119" i="1"/>
  <c r="U1000" i="1"/>
  <c r="V1000" i="1"/>
  <c r="U1528" i="1"/>
  <c r="V1528" i="1"/>
  <c r="U1421" i="1"/>
  <c r="V1421" i="1"/>
  <c r="U906" i="1"/>
  <c r="V906" i="1"/>
  <c r="U21" i="1"/>
  <c r="V21" i="1"/>
  <c r="U2147" i="1"/>
  <c r="V2147" i="1"/>
  <c r="U882" i="1"/>
  <c r="V882" i="1"/>
  <c r="U1963" i="1"/>
  <c r="V1963" i="1"/>
  <c r="U422" i="1"/>
  <c r="V422" i="1"/>
  <c r="U2377" i="1"/>
  <c r="V2377" i="1"/>
  <c r="U349" i="1"/>
  <c r="V349" i="1"/>
  <c r="U1172" i="1"/>
  <c r="V1172" i="1"/>
  <c r="U3196" i="1"/>
  <c r="V3196" i="1"/>
  <c r="U3674" i="1"/>
  <c r="V3674" i="1"/>
  <c r="U3362" i="1"/>
  <c r="V3362" i="1"/>
  <c r="U3341" i="1"/>
  <c r="V3341" i="1"/>
  <c r="U2810" i="1"/>
  <c r="V2810" i="1"/>
  <c r="U3640" i="1"/>
  <c r="V3640" i="1"/>
  <c r="U1430" i="1"/>
  <c r="V1430" i="1"/>
  <c r="U3214" i="1"/>
  <c r="V3214" i="1"/>
  <c r="U4039" i="1"/>
  <c r="V4039" i="1"/>
  <c r="U3171" i="1"/>
  <c r="V3171" i="1"/>
  <c r="U2085" i="1"/>
  <c r="V2085" i="1"/>
  <c r="U821" i="1"/>
  <c r="V821" i="1"/>
  <c r="U3909" i="1"/>
  <c r="V3909" i="1"/>
  <c r="U1061" i="1"/>
  <c r="V1061" i="1"/>
  <c r="U554" i="1"/>
  <c r="V554" i="1"/>
  <c r="U524" i="1"/>
  <c r="V524" i="1"/>
  <c r="U1683" i="1"/>
  <c r="V1683" i="1"/>
  <c r="U639" i="1"/>
  <c r="V639" i="1"/>
  <c r="U3407" i="1"/>
  <c r="V3407" i="1"/>
  <c r="U453" i="1"/>
  <c r="V453" i="1"/>
  <c r="U99" i="1"/>
  <c r="V99" i="1"/>
  <c r="U1874" i="1"/>
  <c r="V1874" i="1"/>
  <c r="U295" i="1"/>
  <c r="V295" i="1"/>
  <c r="U3405" i="1"/>
  <c r="V3405" i="1"/>
  <c r="U532" i="1"/>
  <c r="V532" i="1"/>
  <c r="U358" i="1"/>
  <c r="V358" i="1"/>
  <c r="U2900" i="1"/>
  <c r="V2900" i="1"/>
  <c r="U1934" i="1"/>
  <c r="V1934" i="1"/>
  <c r="U2756" i="1"/>
  <c r="V2756" i="1"/>
  <c r="U3937" i="1"/>
  <c r="V3937" i="1"/>
  <c r="U1968" i="1"/>
  <c r="V1968" i="1"/>
  <c r="U334" i="1"/>
  <c r="V334" i="1"/>
  <c r="U1226" i="1"/>
  <c r="V1226" i="1"/>
  <c r="U769" i="1"/>
  <c r="V769" i="1"/>
  <c r="U2431" i="1"/>
  <c r="V2431" i="1"/>
  <c r="U395" i="1"/>
  <c r="V395" i="1"/>
  <c r="U2398" i="1"/>
  <c r="V2398" i="1"/>
  <c r="U3990" i="1"/>
  <c r="V3990" i="1"/>
  <c r="U87" i="1"/>
  <c r="V87" i="1"/>
  <c r="U313" i="1"/>
  <c r="V313" i="1"/>
  <c r="U230" i="1"/>
  <c r="V230" i="1"/>
  <c r="U717" i="1"/>
  <c r="V717" i="1"/>
  <c r="U2938" i="1"/>
  <c r="V2938" i="1"/>
  <c r="U402" i="1"/>
  <c r="V402" i="1"/>
  <c r="U2042" i="1"/>
  <c r="V2042" i="1"/>
  <c r="U2949" i="1"/>
  <c r="V2949" i="1"/>
  <c r="U960" i="1"/>
  <c r="V960" i="1"/>
  <c r="U3533" i="1"/>
  <c r="V3533" i="1"/>
  <c r="U1796" i="1"/>
  <c r="V1796" i="1"/>
  <c r="U3627" i="1"/>
  <c r="V3627" i="1"/>
  <c r="U2930" i="1"/>
  <c r="V2930" i="1"/>
  <c r="U1109" i="1"/>
  <c r="V1109" i="1"/>
  <c r="U3879" i="1"/>
  <c r="V3879" i="1"/>
  <c r="U2225" i="1"/>
  <c r="V2225" i="1"/>
  <c r="U3324" i="1"/>
  <c r="V3324" i="1"/>
  <c r="U123" i="1"/>
  <c r="V123" i="1"/>
  <c r="U498" i="1"/>
  <c r="V498" i="1"/>
  <c r="U4007" i="1"/>
  <c r="V4007" i="1"/>
  <c r="U439" i="1"/>
  <c r="V439" i="1"/>
  <c r="U2263" i="1"/>
  <c r="V2263" i="1"/>
  <c r="U2104" i="1"/>
  <c r="V2104" i="1"/>
  <c r="U877" i="1"/>
  <c r="V877" i="1"/>
  <c r="U3458" i="1"/>
  <c r="V3458" i="1"/>
  <c r="U3566" i="1"/>
  <c r="V3566" i="1"/>
  <c r="U3917" i="1"/>
  <c r="V3917" i="1"/>
  <c r="U1089" i="1"/>
  <c r="V1089" i="1"/>
  <c r="U835" i="1"/>
  <c r="V835" i="1"/>
  <c r="U890" i="1"/>
  <c r="V890" i="1"/>
  <c r="U855" i="1"/>
  <c r="V855" i="1"/>
  <c r="U606" i="1"/>
  <c r="V606" i="1"/>
  <c r="U2779" i="1"/>
  <c r="V2779" i="1"/>
  <c r="U3991" i="1"/>
  <c r="V3991" i="1"/>
  <c r="U281" i="1"/>
  <c r="V281" i="1"/>
  <c r="U275" i="1"/>
  <c r="V275" i="1"/>
  <c r="U3978" i="1"/>
  <c r="V3978" i="1"/>
  <c r="U1901" i="1"/>
  <c r="V1901" i="1"/>
  <c r="U3774" i="1"/>
  <c r="V3774" i="1"/>
  <c r="U2608" i="1"/>
  <c r="V2608" i="1"/>
  <c r="U3264" i="1"/>
  <c r="V3264" i="1"/>
  <c r="U2369" i="1"/>
  <c r="V2369" i="1"/>
  <c r="U3668" i="1"/>
  <c r="V3668" i="1"/>
  <c r="U1484" i="1"/>
  <c r="V1484" i="1"/>
  <c r="U1982" i="1"/>
  <c r="V1982" i="1"/>
  <c r="U3610" i="1"/>
  <c r="V3610" i="1"/>
  <c r="U2" i="1"/>
  <c r="V2" i="1"/>
  <c r="U2667" i="1"/>
  <c r="V2667" i="1"/>
  <c r="U2793" i="1"/>
  <c r="V2793" i="1"/>
  <c r="U278" i="1"/>
  <c r="V278" i="1"/>
  <c r="U338" i="1"/>
  <c r="V338" i="1"/>
  <c r="U2138" i="1"/>
  <c r="V2138" i="1"/>
  <c r="U374" i="1"/>
  <c r="V374" i="1"/>
  <c r="U620" i="1"/>
  <c r="V620" i="1"/>
  <c r="U274" i="1"/>
  <c r="V274" i="1"/>
  <c r="U388" i="1"/>
  <c r="V388" i="1"/>
  <c r="U5" i="1"/>
  <c r="V5" i="1"/>
  <c r="U356" i="1"/>
  <c r="V356" i="1"/>
  <c r="U928" i="1"/>
  <c r="V928" i="1"/>
  <c r="U4050" i="1"/>
  <c r="V4050" i="1"/>
  <c r="U2111" i="1"/>
  <c r="V2111" i="1"/>
  <c r="U1401" i="1"/>
  <c r="V1401" i="1"/>
  <c r="U1391" i="1"/>
  <c r="V1391" i="1"/>
  <c r="U3271" i="1"/>
  <c r="V3271" i="1"/>
  <c r="U103" i="1"/>
  <c r="V103" i="1"/>
  <c r="U101" i="1"/>
  <c r="V101" i="1"/>
  <c r="U614" i="1"/>
  <c r="V614" i="1"/>
  <c r="U823" i="1"/>
  <c r="V823" i="1"/>
  <c r="U816" i="1"/>
  <c r="V816" i="1"/>
  <c r="U779" i="1"/>
  <c r="V779" i="1"/>
  <c r="U3672" i="1"/>
  <c r="V3672" i="1"/>
  <c r="U3619" i="1"/>
  <c r="V3619" i="1"/>
  <c r="U1961" i="1"/>
  <c r="V1961" i="1"/>
  <c r="U968" i="1"/>
  <c r="V968" i="1"/>
  <c r="U2958" i="1"/>
  <c r="V2958" i="1"/>
  <c r="U322" i="1"/>
  <c r="V322" i="1"/>
  <c r="U2710" i="1"/>
  <c r="V2710" i="1"/>
  <c r="U1954" i="1"/>
  <c r="V1954" i="1"/>
  <c r="U1713" i="1"/>
  <c r="V1713" i="1"/>
  <c r="U757" i="1"/>
  <c r="V757" i="1"/>
  <c r="U668" i="1"/>
  <c r="V668" i="1"/>
  <c r="U82" i="1"/>
  <c r="V82" i="1"/>
  <c r="U459" i="1"/>
  <c r="V459" i="1"/>
  <c r="U4033" i="1"/>
  <c r="V4033" i="1"/>
  <c r="U2547" i="1"/>
  <c r="V2547" i="1"/>
  <c r="U829" i="1"/>
  <c r="V829" i="1"/>
  <c r="U1037" i="1"/>
  <c r="V1037" i="1"/>
  <c r="U307" i="1"/>
  <c r="V307" i="1"/>
  <c r="U2715" i="1"/>
  <c r="V2715" i="1"/>
  <c r="U1570" i="1"/>
  <c r="V1570" i="1"/>
  <c r="U1858" i="1"/>
  <c r="V1858" i="1"/>
  <c r="U1094" i="1"/>
  <c r="V1094" i="1"/>
  <c r="U3381" i="1"/>
  <c r="V3381" i="1"/>
  <c r="U1253" i="1"/>
  <c r="V1253" i="1"/>
  <c r="U1420" i="1"/>
  <c r="V1420" i="1"/>
  <c r="U1584" i="1"/>
  <c r="V1584" i="1"/>
  <c r="U991" i="1"/>
  <c r="V991" i="1"/>
  <c r="U1207" i="1"/>
  <c r="V1207" i="1"/>
  <c r="U2118" i="1"/>
  <c r="V2118" i="1"/>
  <c r="U3656" i="1"/>
  <c r="V3656" i="1"/>
  <c r="U1160" i="1"/>
  <c r="V1160" i="1"/>
  <c r="U1589" i="1"/>
  <c r="V1589" i="1"/>
  <c r="U1097" i="1"/>
  <c r="V1097" i="1"/>
  <c r="U2421" i="1"/>
  <c r="V2421" i="1"/>
  <c r="U2153" i="1"/>
  <c r="V2153" i="1"/>
  <c r="U3525" i="1"/>
  <c r="V3525" i="1"/>
  <c r="U441" i="1"/>
  <c r="V441" i="1"/>
  <c r="U562" i="1"/>
  <c r="V562" i="1"/>
  <c r="U442" i="1"/>
  <c r="V442" i="1"/>
  <c r="U2556" i="1"/>
  <c r="V2556" i="1"/>
  <c r="U152" i="1"/>
  <c r="V152" i="1"/>
  <c r="U463" i="1"/>
  <c r="V463" i="1"/>
  <c r="U3011" i="1"/>
  <c r="V3011" i="1"/>
  <c r="U853" i="1"/>
  <c r="V853" i="1"/>
  <c r="U65" i="1"/>
  <c r="V65" i="1"/>
  <c r="U1637" i="1"/>
  <c r="V1637" i="1"/>
  <c r="U86" i="1"/>
  <c r="V86" i="1"/>
  <c r="U359" i="1"/>
  <c r="V359" i="1"/>
  <c r="U185" i="1"/>
  <c r="V185" i="1"/>
  <c r="U1511" i="1"/>
  <c r="V1511" i="1"/>
  <c r="U4061" i="1"/>
  <c r="V4061" i="1"/>
  <c r="U979" i="1"/>
  <c r="V979" i="1"/>
  <c r="U4024" i="1"/>
  <c r="V4024" i="1"/>
  <c r="U3351" i="1"/>
  <c r="V3351" i="1"/>
  <c r="U2529" i="1"/>
  <c r="V2529" i="1"/>
  <c r="U1752" i="1"/>
  <c r="V1752" i="1"/>
  <c r="U1406" i="1"/>
  <c r="V1406" i="1"/>
  <c r="U1682" i="1"/>
  <c r="V1682" i="1"/>
  <c r="U1958" i="1"/>
  <c r="V1958" i="1"/>
  <c r="U4057" i="1"/>
  <c r="V4057" i="1"/>
  <c r="U1091" i="1"/>
  <c r="V1091" i="1"/>
  <c r="U2163" i="1"/>
  <c r="V2163" i="1"/>
  <c r="U456" i="1"/>
  <c r="V456" i="1"/>
  <c r="U346" i="1"/>
  <c r="V346" i="1"/>
  <c r="U2480" i="1"/>
  <c r="V2480" i="1"/>
  <c r="U98" i="1"/>
  <c r="V98" i="1"/>
  <c r="U3885" i="1"/>
  <c r="V3885" i="1"/>
  <c r="U257" i="1"/>
  <c r="V257" i="1"/>
  <c r="U1583" i="1"/>
  <c r="V1583" i="1"/>
  <c r="U198" i="1"/>
  <c r="V198" i="1"/>
  <c r="U517" i="1"/>
  <c r="V517" i="1"/>
  <c r="U828" i="1"/>
  <c r="V828" i="1"/>
  <c r="U1073" i="1"/>
  <c r="V1073" i="1"/>
  <c r="U1854" i="1"/>
  <c r="V1854" i="1"/>
  <c r="U1751" i="1"/>
  <c r="V1751" i="1"/>
  <c r="U1681" i="1"/>
  <c r="V1681" i="1"/>
  <c r="U908" i="1"/>
  <c r="V908" i="1"/>
  <c r="U3775" i="1"/>
  <c r="V3775" i="1"/>
  <c r="U625" i="1"/>
  <c r="V625" i="1"/>
  <c r="U1117" i="1"/>
  <c r="V1117" i="1"/>
  <c r="U1479" i="1"/>
  <c r="V1479" i="1"/>
  <c r="U2329" i="1"/>
  <c r="V2329" i="1"/>
  <c r="U3857" i="1"/>
  <c r="V3857" i="1"/>
  <c r="U998" i="1"/>
  <c r="V998" i="1"/>
  <c r="U2354" i="1"/>
  <c r="V2354" i="1"/>
  <c r="U1756" i="1"/>
  <c r="V1756" i="1"/>
  <c r="U2740" i="1"/>
  <c r="V2740" i="1"/>
  <c r="U2820" i="1"/>
  <c r="V2820" i="1"/>
  <c r="U1425" i="1"/>
  <c r="V1425" i="1"/>
  <c r="U343" i="1"/>
  <c r="V343" i="1"/>
  <c r="U451" i="1"/>
  <c r="V451" i="1"/>
  <c r="U4000" i="1"/>
  <c r="V4000" i="1"/>
  <c r="U212" i="1"/>
  <c r="V212" i="1"/>
  <c r="U700" i="1"/>
  <c r="V700" i="1"/>
  <c r="U675" i="1"/>
  <c r="V675" i="1"/>
  <c r="U493" i="1"/>
  <c r="V493" i="1"/>
  <c r="U2094" i="1"/>
  <c r="V2094" i="1"/>
  <c r="U220" i="1"/>
  <c r="V220" i="1"/>
  <c r="U177" i="1"/>
  <c r="V177" i="1"/>
  <c r="U3424" i="1"/>
  <c r="V3424" i="1"/>
  <c r="U2306" i="1"/>
  <c r="V2306" i="1"/>
  <c r="U1846" i="1"/>
  <c r="V1846" i="1"/>
  <c r="U999" i="1"/>
  <c r="V999" i="1"/>
  <c r="U3179" i="1"/>
  <c r="V3179" i="1"/>
  <c r="U1227" i="1"/>
  <c r="V1227" i="1"/>
  <c r="U1622" i="1"/>
  <c r="V1622" i="1"/>
  <c r="U2422" i="1"/>
  <c r="V2422" i="1"/>
  <c r="U1959" i="1"/>
  <c r="V1959" i="1"/>
  <c r="U1679" i="1"/>
  <c r="V1679" i="1"/>
  <c r="U1092" i="1"/>
  <c r="V1092" i="1"/>
  <c r="U401" i="1"/>
  <c r="V401" i="1"/>
  <c r="U1605" i="1"/>
  <c r="V1605" i="1"/>
  <c r="U317" i="1"/>
  <c r="V317" i="1"/>
  <c r="U2382" i="1"/>
  <c r="V2382" i="1"/>
  <c r="U125" i="1"/>
  <c r="V125" i="1"/>
  <c r="U3986" i="1"/>
  <c r="V3986" i="1"/>
  <c r="U3954" i="1"/>
  <c r="V3954" i="1"/>
  <c r="U473" i="1"/>
  <c r="V473" i="1"/>
  <c r="U414" i="1"/>
  <c r="V414" i="1"/>
  <c r="U771" i="1"/>
  <c r="V771" i="1"/>
  <c r="U652" i="1"/>
  <c r="V652" i="1"/>
  <c r="U47" i="1"/>
  <c r="V47" i="1"/>
  <c r="U2177" i="1"/>
  <c r="V2177" i="1"/>
  <c r="U54" i="1"/>
  <c r="V54" i="1"/>
  <c r="U2673" i="1"/>
  <c r="V2673" i="1"/>
  <c r="U1805" i="1"/>
  <c r="V1805" i="1"/>
  <c r="U585" i="1"/>
  <c r="V585" i="1"/>
  <c r="U674" i="1"/>
  <c r="V674" i="1"/>
  <c r="U3728" i="1"/>
  <c r="V3728" i="1"/>
  <c r="U1050" i="1"/>
  <c r="V1050" i="1"/>
  <c r="U3785" i="1"/>
  <c r="V3785" i="1"/>
  <c r="U1238" i="1"/>
  <c r="V1238" i="1"/>
  <c r="U1216" i="1"/>
  <c r="V1216" i="1"/>
  <c r="U3762" i="1"/>
  <c r="V3762" i="1"/>
  <c r="U2733" i="1"/>
  <c r="V2733" i="1"/>
  <c r="U1991" i="1"/>
  <c r="V1991" i="1"/>
  <c r="U3049" i="1"/>
  <c r="V3049" i="1"/>
  <c r="U2429" i="1"/>
  <c r="V2429" i="1"/>
  <c r="U2461" i="1"/>
  <c r="V2461" i="1"/>
  <c r="U597" i="1"/>
  <c r="V597" i="1"/>
  <c r="U636" i="1"/>
  <c r="V636" i="1"/>
  <c r="U38" i="1"/>
  <c r="V38" i="1"/>
  <c r="U3632" i="1"/>
  <c r="V3632" i="1"/>
  <c r="U3187" i="1"/>
  <c r="V3187" i="1"/>
  <c r="U1402" i="1"/>
  <c r="V1402" i="1"/>
  <c r="U586" i="1"/>
  <c r="V586" i="1"/>
  <c r="U2208" i="1"/>
  <c r="V2208" i="1"/>
  <c r="U4040" i="1"/>
  <c r="V4040" i="1"/>
  <c r="U268" i="1"/>
  <c r="V268" i="1"/>
  <c r="U266" i="1"/>
  <c r="V266" i="1"/>
  <c r="U305" i="1"/>
  <c r="V305" i="1"/>
  <c r="U3419" i="1"/>
  <c r="V3419" i="1"/>
  <c r="U255" i="1"/>
  <c r="V255" i="1"/>
  <c r="U2815" i="1"/>
  <c r="V2815" i="1"/>
  <c r="U3164" i="1"/>
  <c r="V3164" i="1"/>
  <c r="U340" i="1"/>
  <c r="V340" i="1"/>
  <c r="U546" i="1"/>
  <c r="V546" i="1"/>
  <c r="U4058" i="1"/>
  <c r="V4058" i="1"/>
  <c r="U2595" i="1"/>
  <c r="V2595" i="1"/>
  <c r="U2606" i="1"/>
  <c r="V2606" i="1"/>
  <c r="U2180" i="1"/>
  <c r="V2180" i="1"/>
  <c r="U1400" i="1"/>
  <c r="V1400" i="1"/>
  <c r="U1579" i="1"/>
  <c r="V1579" i="1"/>
  <c r="U258" i="1"/>
  <c r="V258" i="1"/>
  <c r="U681" i="1"/>
  <c r="V681" i="1"/>
  <c r="U1435" i="1"/>
  <c r="V1435" i="1"/>
  <c r="U3380" i="1"/>
  <c r="V3380" i="1"/>
  <c r="U2277" i="1"/>
  <c r="V2277" i="1"/>
  <c r="U2837" i="1"/>
  <c r="V2837" i="1"/>
  <c r="U3499" i="1"/>
  <c r="V3499" i="1"/>
  <c r="U791" i="1"/>
  <c r="V791" i="1"/>
  <c r="U100" i="1"/>
  <c r="V100" i="1"/>
  <c r="U20" i="1"/>
  <c r="V20" i="1"/>
  <c r="U130" i="1"/>
  <c r="V130" i="1"/>
  <c r="U1636" i="1"/>
  <c r="V1636" i="1"/>
  <c r="U528" i="1"/>
  <c r="V528" i="1"/>
  <c r="U2826" i="1"/>
  <c r="V2826" i="1"/>
  <c r="U2524" i="1"/>
  <c r="V2524" i="1"/>
  <c r="U1614" i="1"/>
  <c r="V1614" i="1"/>
  <c r="U731" i="1"/>
  <c r="V731" i="1"/>
  <c r="U833" i="1"/>
  <c r="V833" i="1"/>
  <c r="U2824" i="1"/>
  <c r="V2824" i="1"/>
  <c r="U3096" i="1"/>
  <c r="V3096" i="1"/>
  <c r="U3750" i="1"/>
  <c r="V3750" i="1"/>
  <c r="U215" i="1"/>
  <c r="V215" i="1"/>
  <c r="U3856" i="1"/>
  <c r="V3856" i="1"/>
  <c r="U801" i="1"/>
  <c r="V801" i="1"/>
  <c r="U891" i="1"/>
  <c r="V891" i="1"/>
  <c r="U3815" i="1"/>
  <c r="V3815" i="1"/>
  <c r="U730" i="1"/>
  <c r="V730" i="1"/>
  <c r="U84" i="1"/>
  <c r="V84" i="1"/>
  <c r="U301" i="1"/>
  <c r="V301" i="1"/>
  <c r="U3862" i="1"/>
  <c r="V3862" i="1"/>
  <c r="U2652" i="1"/>
  <c r="V2652" i="1"/>
  <c r="U1925" i="1"/>
  <c r="V1925" i="1"/>
  <c r="U1856" i="1"/>
  <c r="V1856" i="1"/>
  <c r="U663" i="1"/>
  <c r="V663" i="1"/>
  <c r="U613" i="1"/>
  <c r="V613" i="1"/>
  <c r="U3195" i="1"/>
  <c r="V3195" i="1"/>
  <c r="U2649" i="1"/>
  <c r="V2649" i="1"/>
  <c r="U3423" i="1"/>
  <c r="V3423" i="1"/>
  <c r="U3622" i="1"/>
  <c r="V3622" i="1"/>
  <c r="U3340" i="1"/>
  <c r="V3340" i="1"/>
  <c r="U1721" i="1"/>
  <c r="V1721" i="1"/>
  <c r="U1852" i="1"/>
  <c r="V1852" i="1"/>
  <c r="U1492" i="1"/>
  <c r="V1492" i="1"/>
  <c r="U988" i="1"/>
  <c r="V988" i="1"/>
  <c r="U2999" i="1"/>
  <c r="V2999" i="1"/>
  <c r="U155" i="1"/>
  <c r="V155" i="1"/>
  <c r="U1631" i="1"/>
  <c r="V1631" i="1"/>
  <c r="U226" i="1"/>
  <c r="V226" i="1"/>
  <c r="U41" i="1"/>
  <c r="V41" i="1"/>
  <c r="U14" i="1"/>
  <c r="V14" i="1"/>
  <c r="U4049" i="1"/>
  <c r="V4049" i="1"/>
  <c r="U2738" i="1"/>
  <c r="V2738" i="1"/>
  <c r="U571" i="1"/>
  <c r="V571" i="1"/>
  <c r="U776" i="1"/>
  <c r="V776" i="1"/>
  <c r="U369" i="1"/>
  <c r="V369" i="1"/>
  <c r="U182" i="1"/>
  <c r="V182" i="1"/>
  <c r="U370" i="1"/>
  <c r="V370" i="1"/>
  <c r="U243" i="1"/>
  <c r="V243" i="1"/>
  <c r="U2843" i="1"/>
  <c r="V2843" i="1"/>
  <c r="U336" i="1"/>
  <c r="V336" i="1"/>
  <c r="U158" i="1"/>
  <c r="V158" i="1"/>
  <c r="U382" i="1"/>
  <c r="V382" i="1"/>
  <c r="U1641" i="1"/>
  <c r="V1641" i="1"/>
  <c r="U545" i="1"/>
  <c r="V545" i="1"/>
  <c r="U1981" i="1"/>
  <c r="V1981" i="1"/>
  <c r="U1549" i="1"/>
  <c r="V1549" i="1"/>
  <c r="U1510" i="1"/>
  <c r="V1510" i="1"/>
  <c r="U3754" i="1"/>
  <c r="V3754" i="1"/>
  <c r="U302" i="1"/>
  <c r="V302" i="1"/>
  <c r="U2029" i="1"/>
  <c r="V2029" i="1"/>
  <c r="U1344" i="1"/>
  <c r="V1344" i="1"/>
  <c r="U3275" i="1"/>
  <c r="V3275" i="1"/>
  <c r="U1507" i="1"/>
  <c r="V1507" i="1"/>
  <c r="U1979" i="1"/>
  <c r="V1979" i="1"/>
  <c r="U920" i="1"/>
  <c r="V920" i="1"/>
  <c r="U1806" i="1"/>
  <c r="V1806" i="1"/>
  <c r="U3348" i="1"/>
  <c r="V3348" i="1"/>
  <c r="U3786" i="1"/>
  <c r="V3786" i="1"/>
  <c r="U3720" i="1"/>
  <c r="V3720" i="1"/>
  <c r="U3705" i="1"/>
  <c r="V3705" i="1"/>
  <c r="U1130" i="1"/>
  <c r="V1130" i="1"/>
  <c r="U3560" i="1"/>
  <c r="V3560" i="1"/>
  <c r="U1551" i="1"/>
  <c r="V1551" i="1"/>
  <c r="U591" i="1"/>
  <c r="V591" i="1"/>
  <c r="U2828" i="1"/>
  <c r="V2828" i="1"/>
  <c r="U3010" i="1"/>
  <c r="V3010" i="1"/>
  <c r="U1730" i="1"/>
  <c r="V1730" i="1"/>
  <c r="U3148" i="1"/>
  <c r="V3148" i="1"/>
  <c r="U909" i="1"/>
  <c r="V909" i="1"/>
  <c r="U1558" i="1"/>
  <c r="V1558" i="1"/>
  <c r="U3745" i="1"/>
  <c r="V3745" i="1"/>
  <c r="U297" i="1"/>
  <c r="V297" i="1"/>
  <c r="U141" i="1"/>
  <c r="V141" i="1"/>
  <c r="U1932" i="1"/>
  <c r="V1932" i="1"/>
  <c r="U521" i="1"/>
  <c r="V521" i="1"/>
  <c r="U3771" i="1"/>
  <c r="V3771" i="1"/>
  <c r="U2725" i="1"/>
  <c r="V2725" i="1"/>
  <c r="U137" i="1"/>
  <c r="V137" i="1"/>
  <c r="U2286" i="1"/>
  <c r="V2286" i="1"/>
  <c r="U3930" i="1"/>
  <c r="V3930" i="1"/>
  <c r="U695" i="1"/>
  <c r="V695" i="1"/>
  <c r="U2842" i="1"/>
  <c r="V2842" i="1"/>
  <c r="U3140" i="1"/>
  <c r="V3140" i="1"/>
  <c r="U1112" i="1"/>
  <c r="V1112" i="1"/>
  <c r="U708" i="1"/>
  <c r="V708" i="1"/>
  <c r="U2276" i="1"/>
  <c r="V2276" i="1"/>
  <c r="U1447" i="1"/>
  <c r="V1447" i="1"/>
  <c r="U2501" i="1"/>
  <c r="V2501" i="1"/>
  <c r="U1024" i="1"/>
  <c r="V1024" i="1"/>
  <c r="U2383" i="1"/>
  <c r="V2383" i="1"/>
  <c r="U2800" i="1"/>
  <c r="V2800" i="1"/>
  <c r="U4019" i="1"/>
  <c r="V4019" i="1"/>
  <c r="U3478" i="1"/>
  <c r="V3478" i="1"/>
  <c r="U3034" i="1"/>
  <c r="V3034" i="1"/>
  <c r="U3609" i="1"/>
  <c r="V3609" i="1"/>
  <c r="U3022" i="1"/>
  <c r="V3022" i="1"/>
  <c r="U192" i="1"/>
  <c r="V192" i="1"/>
  <c r="U389" i="1"/>
  <c r="V389" i="1"/>
  <c r="U29" i="1"/>
  <c r="V29" i="1"/>
  <c r="U204" i="1"/>
  <c r="V204" i="1"/>
  <c r="U539" i="1"/>
  <c r="V539" i="1"/>
  <c r="U1575" i="1"/>
  <c r="V1575" i="1"/>
  <c r="U852" i="1"/>
  <c r="V852" i="1"/>
  <c r="U462" i="1"/>
  <c r="V462" i="1"/>
  <c r="U3833" i="1"/>
  <c r="V3833" i="1"/>
  <c r="U846" i="1"/>
  <c r="V846" i="1"/>
  <c r="U74" i="1"/>
  <c r="V74" i="1"/>
  <c r="U673" i="1"/>
  <c r="V673" i="1"/>
  <c r="U2348" i="1"/>
  <c r="V2348" i="1"/>
  <c r="U213" i="1"/>
  <c r="V213" i="1"/>
  <c r="U1116" i="1"/>
  <c r="V1116" i="1"/>
  <c r="U1011" i="1"/>
  <c r="V1011" i="1"/>
  <c r="U706" i="1"/>
  <c r="V706" i="1"/>
  <c r="U2244" i="1"/>
  <c r="V2244" i="1"/>
  <c r="U2046" i="1"/>
  <c r="V2046" i="1"/>
  <c r="U2914" i="1"/>
  <c r="V2914" i="1"/>
  <c r="U566" i="1"/>
  <c r="V566" i="1"/>
  <c r="U3312" i="1"/>
  <c r="V3312" i="1"/>
  <c r="U205" i="1"/>
  <c r="V205" i="1"/>
  <c r="U290" i="1"/>
  <c r="V290" i="1"/>
  <c r="U1012" i="1"/>
  <c r="V1012" i="1"/>
  <c r="U412" i="1"/>
  <c r="V412" i="1"/>
  <c r="U2701" i="1"/>
  <c r="V2701" i="1"/>
  <c r="U552" i="1"/>
  <c r="V552" i="1"/>
  <c r="U209" i="1"/>
  <c r="V209" i="1"/>
  <c r="U3041" i="1"/>
  <c r="V3041" i="1"/>
  <c r="U2468" i="1"/>
  <c r="V2468" i="1"/>
  <c r="U2446" i="1"/>
  <c r="V2446" i="1"/>
  <c r="U1298" i="1"/>
  <c r="V1298" i="1"/>
  <c r="U973" i="1"/>
  <c r="V973" i="1"/>
  <c r="U2644" i="1"/>
  <c r="V2644" i="1"/>
  <c r="U2350" i="1"/>
  <c r="V2350" i="1"/>
  <c r="U1600" i="1"/>
  <c r="V1600" i="1"/>
  <c r="U1355" i="1"/>
  <c r="V1355" i="1"/>
  <c r="U1710" i="1"/>
  <c r="V1710" i="1"/>
  <c r="U3399" i="1"/>
  <c r="V3399" i="1"/>
  <c r="U3247" i="1"/>
  <c r="V3247" i="1"/>
  <c r="U3735" i="1"/>
  <c r="V3735" i="1"/>
  <c r="U3099" i="1"/>
  <c r="V3099" i="1"/>
  <c r="U3043" i="1"/>
  <c r="V3043" i="1"/>
  <c r="U3357" i="1"/>
  <c r="V3357" i="1"/>
  <c r="U3585" i="1"/>
  <c r="V3585" i="1"/>
  <c r="U612" i="1"/>
  <c r="V612" i="1"/>
  <c r="U874" i="1"/>
  <c r="V874" i="1"/>
  <c r="U2238" i="1"/>
  <c r="V2238" i="1"/>
  <c r="U3579" i="1"/>
  <c r="V3579" i="1"/>
  <c r="U996" i="1"/>
  <c r="V996" i="1"/>
  <c r="U244" i="1"/>
  <c r="V244" i="1"/>
  <c r="U713" i="1"/>
  <c r="V713" i="1"/>
  <c r="U1957" i="1"/>
  <c r="V1957" i="1"/>
  <c r="U2721" i="1"/>
  <c r="V2721" i="1"/>
  <c r="U3293" i="1"/>
  <c r="V3293" i="1"/>
  <c r="U3203" i="1"/>
  <c r="V3203" i="1"/>
  <c r="U2531" i="1"/>
  <c r="V2531" i="1"/>
  <c r="U3482" i="1"/>
  <c r="V3482" i="1"/>
  <c r="U4059" i="1"/>
  <c r="V4059" i="1"/>
  <c r="U518" i="1"/>
  <c r="V518" i="1"/>
  <c r="U472" i="1"/>
  <c r="V472" i="1"/>
  <c r="U1202" i="1"/>
  <c r="V1202" i="1"/>
  <c r="U718" i="1"/>
  <c r="V718" i="1"/>
  <c r="U3624" i="1"/>
  <c r="V3624" i="1"/>
  <c r="U2678" i="1"/>
  <c r="V2678" i="1"/>
  <c r="U3384" i="1"/>
  <c r="V3384" i="1"/>
  <c r="U142" i="1"/>
  <c r="V142" i="1"/>
  <c r="U884" i="1"/>
  <c r="V884" i="1"/>
  <c r="U1646" i="1"/>
  <c r="V1646" i="1"/>
  <c r="U2598" i="1"/>
  <c r="V2598" i="1"/>
  <c r="U2017" i="1"/>
  <c r="V2017" i="1"/>
  <c r="U3719" i="1"/>
  <c r="V3719" i="1"/>
  <c r="U1560" i="1"/>
  <c r="V1560" i="1"/>
  <c r="U2996" i="1"/>
  <c r="V2996" i="1"/>
  <c r="U2103" i="1"/>
  <c r="V2103" i="1"/>
  <c r="U78" i="1"/>
  <c r="V78" i="1"/>
  <c r="U2580" i="1"/>
  <c r="V2580" i="1"/>
  <c r="U1445" i="1"/>
  <c r="V1445" i="1"/>
  <c r="U2741" i="1"/>
  <c r="V2741" i="1"/>
  <c r="U3305" i="1"/>
  <c r="V3305" i="1"/>
  <c r="U1454" i="1"/>
  <c r="V1454" i="1"/>
  <c r="U1980" i="1"/>
  <c r="V1980" i="1"/>
  <c r="U2816" i="1"/>
  <c r="V2816" i="1"/>
  <c r="U3036" i="1"/>
  <c r="V3036" i="1"/>
  <c r="U1665" i="1"/>
  <c r="V1665" i="1"/>
  <c r="U1834" i="1"/>
  <c r="V1834" i="1"/>
  <c r="U1436" i="1"/>
  <c r="V1436" i="1"/>
  <c r="U1346" i="1"/>
  <c r="V1346" i="1"/>
  <c r="U3706" i="1"/>
  <c r="V3706" i="1"/>
  <c r="U2333" i="1"/>
  <c r="V2333" i="1"/>
  <c r="U1014" i="1"/>
  <c r="V1014" i="1"/>
  <c r="U2490" i="1"/>
  <c r="V2490" i="1"/>
  <c r="U3836" i="1"/>
  <c r="V3836" i="1"/>
  <c r="U1343" i="1"/>
  <c r="V1343" i="1"/>
  <c r="U2202" i="1"/>
  <c r="V2202" i="1"/>
  <c r="U2935" i="1"/>
  <c r="V2935" i="1"/>
  <c r="U1384" i="1"/>
  <c r="V1384" i="1"/>
  <c r="U2641" i="1"/>
  <c r="V2641" i="1"/>
  <c r="U565" i="1"/>
  <c r="V565" i="1"/>
  <c r="U863" i="1"/>
  <c r="V863" i="1"/>
  <c r="U2849" i="1"/>
  <c r="V2849" i="1"/>
  <c r="U3369" i="1"/>
  <c r="V3369" i="1"/>
  <c r="U2498" i="1"/>
  <c r="V2498" i="1"/>
  <c r="U537" i="1"/>
  <c r="V537" i="1"/>
  <c r="U797" i="1"/>
  <c r="V797" i="1"/>
  <c r="U3153" i="1"/>
  <c r="V3153" i="1"/>
  <c r="U3238" i="1"/>
  <c r="V3238" i="1"/>
  <c r="U2106" i="1"/>
  <c r="V2106" i="1"/>
  <c r="U676" i="1"/>
  <c r="V676" i="1"/>
  <c r="U2113" i="1"/>
  <c r="V2113" i="1"/>
  <c r="U2031" i="1"/>
  <c r="V2031" i="1"/>
  <c r="U588" i="1"/>
  <c r="V588" i="1"/>
  <c r="U3703" i="1"/>
  <c r="V3703" i="1"/>
  <c r="U4068" i="1"/>
  <c r="V4068" i="1"/>
  <c r="U3913" i="1"/>
  <c r="V3913" i="1"/>
  <c r="U618" i="1"/>
  <c r="V618" i="1"/>
  <c r="U210" i="1"/>
  <c r="V210" i="1"/>
  <c r="U465" i="1"/>
  <c r="V465" i="1"/>
  <c r="U219" i="1"/>
  <c r="V219" i="1"/>
  <c r="U858" i="1"/>
  <c r="V858" i="1"/>
  <c r="U3355" i="1"/>
  <c r="V3355" i="1"/>
  <c r="U2755" i="1"/>
  <c r="V2755" i="1"/>
  <c r="U2135" i="1"/>
  <c r="V2135" i="1"/>
  <c r="U3149" i="1"/>
  <c r="V3149" i="1"/>
  <c r="U2402" i="1"/>
  <c r="V2402" i="1"/>
  <c r="U2612" i="1"/>
  <c r="V2612" i="1"/>
  <c r="U515" i="1"/>
  <c r="V515" i="1"/>
  <c r="U604" i="1"/>
  <c r="V604" i="1"/>
  <c r="U788" i="1"/>
  <c r="V788" i="1"/>
  <c r="U3062" i="1"/>
  <c r="V3062" i="1"/>
  <c r="U4062" i="1"/>
  <c r="V4062" i="1"/>
  <c r="U3307" i="1"/>
  <c r="V3307" i="1"/>
  <c r="U983" i="1"/>
  <c r="V983" i="1"/>
  <c r="U690" i="1"/>
  <c r="V690" i="1"/>
  <c r="U2861" i="1"/>
  <c r="V2861" i="1"/>
  <c r="U1556" i="1"/>
  <c r="V1556" i="1"/>
  <c r="U3403" i="1"/>
  <c r="V3403" i="1"/>
  <c r="U2912" i="1"/>
  <c r="V2912" i="1"/>
  <c r="U1133" i="1"/>
  <c r="V1133" i="1"/>
  <c r="U3441" i="1"/>
  <c r="V3441" i="1"/>
  <c r="U2301" i="1"/>
  <c r="V2301" i="1"/>
  <c r="U3151" i="1"/>
  <c r="V3151" i="1"/>
  <c r="U3617" i="1"/>
  <c r="V3617" i="1"/>
  <c r="U3470" i="1"/>
  <c r="V3470" i="1"/>
  <c r="U1170" i="1"/>
  <c r="V1170" i="1"/>
  <c r="U3476" i="1"/>
  <c r="V3476" i="1"/>
  <c r="U1652" i="1"/>
  <c r="V1652" i="1"/>
  <c r="U2336" i="1"/>
  <c r="V2336" i="1"/>
  <c r="U1562" i="1"/>
  <c r="V1562" i="1"/>
  <c r="U1890" i="1"/>
  <c r="V1890" i="1"/>
  <c r="U1218" i="1"/>
  <c r="V1218" i="1"/>
  <c r="U495" i="1"/>
  <c r="V495" i="1"/>
  <c r="U594" i="1"/>
  <c r="V594" i="1"/>
  <c r="U143" i="1"/>
  <c r="V143" i="1"/>
  <c r="U484" i="1"/>
  <c r="V484" i="1"/>
  <c r="U3325" i="1"/>
  <c r="V3325" i="1"/>
  <c r="U2133" i="1"/>
  <c r="V2133" i="1"/>
  <c r="U326" i="1"/>
  <c r="V326" i="1"/>
  <c r="U840" i="1"/>
  <c r="V840" i="1"/>
  <c r="U114" i="1"/>
  <c r="V114" i="1"/>
  <c r="U2386" i="1"/>
  <c r="V2386" i="1"/>
  <c r="U331" i="1"/>
  <c r="V331" i="1"/>
  <c r="U575" i="1"/>
  <c r="V575" i="1"/>
  <c r="U3449" i="1"/>
  <c r="V3449" i="1"/>
  <c r="U1808" i="1"/>
  <c r="V1808" i="1"/>
  <c r="U3495" i="1"/>
  <c r="V3495" i="1"/>
  <c r="U1914" i="1"/>
  <c r="V1914" i="1"/>
  <c r="U2961" i="1"/>
  <c r="V2961" i="1"/>
  <c r="U543" i="1"/>
  <c r="V543" i="1"/>
  <c r="U3671" i="1"/>
  <c r="V3671" i="1"/>
  <c r="U113" i="1"/>
  <c r="V113" i="1"/>
  <c r="U1785" i="1"/>
  <c r="V1785" i="1"/>
  <c r="U3157" i="1"/>
  <c r="V3157" i="1"/>
  <c r="U967" i="1"/>
  <c r="V967" i="1"/>
  <c r="U2315" i="1"/>
  <c r="V2315" i="1"/>
  <c r="U3899" i="1"/>
  <c r="V3899" i="1"/>
  <c r="U892" i="1"/>
  <c r="V892" i="1"/>
  <c r="U1568" i="1"/>
  <c r="V1568" i="1"/>
  <c r="U3259" i="1"/>
  <c r="V3259" i="1"/>
  <c r="U3045" i="1"/>
  <c r="V3045" i="1"/>
  <c r="U458" i="1"/>
  <c r="V458" i="1"/>
  <c r="U868" i="1"/>
  <c r="V868" i="1"/>
  <c r="U774" i="1"/>
  <c r="V774" i="1"/>
  <c r="U2508" i="1"/>
  <c r="V2508" i="1"/>
  <c r="U3673" i="1"/>
  <c r="V3673" i="1"/>
  <c r="U1604" i="1"/>
  <c r="V1604" i="1"/>
  <c r="U1931" i="1"/>
  <c r="V1931" i="1"/>
  <c r="U2492" i="1"/>
  <c r="V2492" i="1"/>
  <c r="U930" i="1"/>
  <c r="V930" i="1"/>
  <c r="U2179" i="1"/>
  <c r="V2179" i="1"/>
  <c r="U2438" i="1"/>
  <c r="V2438" i="1"/>
  <c r="U2750" i="1"/>
  <c r="V2750" i="1"/>
  <c r="U3983" i="1"/>
  <c r="V3983" i="1"/>
  <c r="U971" i="1"/>
  <c r="V971" i="1"/>
  <c r="U1660" i="1"/>
  <c r="V1660" i="1"/>
  <c r="U2473" i="1"/>
  <c r="V2473" i="1"/>
  <c r="U4075" i="1"/>
  <c r="V4075" i="1"/>
  <c r="U1564" i="1"/>
  <c r="V1564" i="1"/>
  <c r="U1761" i="1"/>
  <c r="V1761" i="1"/>
  <c r="U3386" i="1"/>
  <c r="V3386" i="1"/>
  <c r="U1316" i="1"/>
  <c r="V1316" i="1"/>
  <c r="U1405" i="1"/>
  <c r="V1405" i="1"/>
  <c r="U1811" i="1"/>
  <c r="V1811" i="1"/>
  <c r="U3102" i="1"/>
  <c r="V3102" i="1"/>
  <c r="U3535" i="1"/>
  <c r="V3535" i="1"/>
  <c r="U2233" i="1"/>
  <c r="V2233" i="1"/>
  <c r="U1310" i="1"/>
  <c r="V1310" i="1"/>
  <c r="U3337" i="1"/>
  <c r="V3337" i="1"/>
  <c r="U1008" i="1"/>
  <c r="V1008" i="1"/>
  <c r="U963" i="1"/>
  <c r="V963" i="1"/>
  <c r="U3777" i="1"/>
  <c r="V3777" i="1"/>
  <c r="U3608" i="1"/>
  <c r="V3608" i="1"/>
  <c r="U2720" i="1"/>
  <c r="V2720" i="1"/>
  <c r="U2356" i="1"/>
  <c r="V2356" i="1"/>
  <c r="U767" i="1"/>
  <c r="V767" i="1"/>
  <c r="U3354" i="1"/>
  <c r="V3354" i="1"/>
  <c r="U97" i="1"/>
  <c r="V97" i="1"/>
  <c r="U3339" i="1"/>
  <c r="V3339" i="1"/>
  <c r="U350" i="1"/>
  <c r="V350" i="1"/>
  <c r="U77" i="1"/>
  <c r="V77" i="1"/>
  <c r="U2937" i="1"/>
  <c r="V2937" i="1"/>
  <c r="U3426" i="1"/>
  <c r="V3426" i="1"/>
  <c r="U1438" i="1"/>
  <c r="V1438" i="1"/>
  <c r="U4013" i="1"/>
  <c r="V4013" i="1"/>
  <c r="U404" i="1"/>
  <c r="V404" i="1"/>
  <c r="U409" i="1"/>
  <c r="V409" i="1"/>
  <c r="U3843" i="1"/>
  <c r="V3843" i="1"/>
  <c r="U3142" i="1"/>
  <c r="V3142" i="1"/>
  <c r="U1606" i="1"/>
  <c r="V1606" i="1"/>
  <c r="U2401" i="1"/>
  <c r="V2401" i="1"/>
  <c r="U1494" i="1"/>
  <c r="V1494" i="1"/>
  <c r="U396" i="1"/>
  <c r="V396" i="1"/>
  <c r="U2916" i="1"/>
  <c r="V2916" i="1"/>
  <c r="U2258" i="1"/>
  <c r="V2258" i="1"/>
  <c r="U2168" i="1"/>
  <c r="V2168" i="1"/>
  <c r="U3890" i="1"/>
  <c r="V3890" i="1"/>
  <c r="U1824" i="1"/>
  <c r="V1824" i="1"/>
  <c r="U3372" i="1"/>
  <c r="V3372" i="1"/>
  <c r="U2054" i="1"/>
  <c r="V2054" i="1"/>
  <c r="U139" i="1"/>
  <c r="V139" i="1"/>
  <c r="U547" i="1"/>
  <c r="V547" i="1"/>
  <c r="U253" i="1"/>
  <c r="V253" i="1"/>
  <c r="U531" i="1"/>
  <c r="V531" i="1"/>
  <c r="U443" i="1"/>
  <c r="V443" i="1"/>
  <c r="U2397" i="1"/>
  <c r="V2397" i="1"/>
  <c r="U145" i="1"/>
  <c r="V145" i="1"/>
  <c r="U2785" i="1"/>
  <c r="V2785" i="1"/>
  <c r="U3846" i="1"/>
  <c r="V3846" i="1"/>
  <c r="U752" i="1"/>
  <c r="V752" i="1"/>
  <c r="U318" i="1"/>
  <c r="V318" i="1"/>
  <c r="U286" i="1"/>
  <c r="V286" i="1"/>
  <c r="U342" i="1"/>
  <c r="V342" i="1"/>
  <c r="U556" i="1"/>
  <c r="V556" i="1"/>
  <c r="U471" i="1"/>
  <c r="V471" i="1"/>
  <c r="U211" i="1"/>
  <c r="V211" i="1"/>
  <c r="U2605" i="1"/>
  <c r="V2605" i="1"/>
  <c r="U683" i="1"/>
  <c r="V683" i="1"/>
  <c r="U4036" i="1"/>
  <c r="V4036" i="1"/>
  <c r="U361" i="1"/>
  <c r="V361" i="1"/>
  <c r="U3430" i="1"/>
  <c r="V3430" i="1"/>
  <c r="U2583" i="1"/>
  <c r="V2583" i="1"/>
  <c r="U3382" i="1"/>
  <c r="V3382" i="1"/>
  <c r="U1737" i="1"/>
  <c r="V1737" i="1"/>
  <c r="U2385" i="1"/>
  <c r="V2385" i="1"/>
  <c r="U2653" i="1"/>
  <c r="V2653" i="1"/>
  <c r="U2319" i="1"/>
  <c r="V2319" i="1"/>
  <c r="U950" i="1"/>
  <c r="V950" i="1"/>
  <c r="U1033" i="1"/>
  <c r="V1033" i="1"/>
  <c r="U3680" i="1"/>
  <c r="V3680" i="1"/>
  <c r="U3330" i="1"/>
  <c r="V3330" i="1"/>
  <c r="U1491" i="1"/>
  <c r="V1491" i="1"/>
  <c r="U2770" i="1"/>
  <c r="V2770" i="1"/>
  <c r="U1053" i="1"/>
  <c r="V1053" i="1"/>
  <c r="U3249" i="1"/>
  <c r="V3249" i="1"/>
  <c r="U1499" i="1"/>
  <c r="V1499" i="1"/>
  <c r="U2895" i="1"/>
  <c r="V2895" i="1"/>
  <c r="U3365" i="1"/>
  <c r="V3365" i="1"/>
  <c r="U1115" i="1"/>
  <c r="V1115" i="1"/>
  <c r="U2801" i="1"/>
  <c r="V2801" i="1"/>
  <c r="U1046" i="1"/>
  <c r="V1046" i="1"/>
  <c r="U1352" i="1"/>
  <c r="V1352" i="1"/>
  <c r="U2818" i="1"/>
  <c r="V2818" i="1"/>
  <c r="U148" i="1"/>
  <c r="V148" i="1"/>
  <c r="U499" i="1"/>
  <c r="V499" i="1"/>
  <c r="U804" i="1"/>
  <c r="V804" i="1"/>
  <c r="U633" i="1"/>
  <c r="V633" i="1"/>
  <c r="U39" i="1"/>
  <c r="V39" i="1"/>
  <c r="U89" i="1"/>
  <c r="V89" i="1"/>
  <c r="U2817" i="1"/>
  <c r="V2817" i="1"/>
  <c r="U3616" i="1"/>
  <c r="V3616" i="1"/>
  <c r="U1567" i="1"/>
  <c r="V1567" i="1"/>
  <c r="U2159" i="1"/>
  <c r="V2159" i="1"/>
  <c r="U161" i="1"/>
  <c r="V161" i="1"/>
  <c r="U3955" i="1"/>
  <c r="V3955" i="1"/>
  <c r="U4015" i="1"/>
  <c r="V4015" i="1"/>
  <c r="U30" i="1"/>
  <c r="V30" i="1"/>
  <c r="U434" i="1"/>
  <c r="V434" i="1"/>
  <c r="U2656" i="1"/>
  <c r="V2656" i="1"/>
  <c r="U42" i="1"/>
  <c r="V42" i="1"/>
  <c r="U1064" i="1"/>
  <c r="V1064" i="1"/>
  <c r="U2332" i="1"/>
  <c r="V2332" i="1"/>
  <c r="U2539" i="1"/>
  <c r="V2539" i="1"/>
  <c r="U2370" i="1"/>
  <c r="V2370" i="1"/>
  <c r="U794" i="1"/>
  <c r="V794" i="1"/>
  <c r="U94" i="1"/>
  <c r="V94" i="1"/>
  <c r="U1090" i="1"/>
  <c r="V1090" i="1"/>
  <c r="U1798" i="1"/>
  <c r="V1798" i="1"/>
  <c r="U3753" i="1"/>
  <c r="V3753" i="1"/>
  <c r="U1819" i="1"/>
  <c r="V1819" i="1"/>
  <c r="U502" i="1"/>
  <c r="V502" i="1"/>
  <c r="U3686" i="1"/>
  <c r="V3686" i="1"/>
  <c r="U2178" i="1"/>
  <c r="V2178" i="1"/>
  <c r="U3258" i="1"/>
  <c r="V3258" i="1"/>
  <c r="U2705" i="1"/>
  <c r="V2705" i="1"/>
  <c r="U1364" i="1"/>
  <c r="V1364" i="1"/>
  <c r="U3629" i="1"/>
  <c r="V3629" i="1"/>
  <c r="U1096" i="1"/>
  <c r="V1096" i="1"/>
  <c r="U3197" i="1"/>
  <c r="V3197" i="1"/>
  <c r="U1249" i="1"/>
  <c r="V1249" i="1"/>
  <c r="U3301" i="1"/>
  <c r="V3301" i="1"/>
  <c r="U734" i="1"/>
  <c r="V734" i="1"/>
  <c r="U2778" i="1"/>
  <c r="V2778" i="1"/>
  <c r="U2424" i="1"/>
  <c r="V2424" i="1"/>
  <c r="U4006" i="1"/>
  <c r="V4006" i="1"/>
  <c r="U3694" i="1"/>
  <c r="V3694" i="1"/>
  <c r="U3398" i="1"/>
  <c r="V3398" i="1"/>
  <c r="U2037" i="1"/>
  <c r="V2037" i="1"/>
  <c r="U3981" i="1"/>
  <c r="V3981" i="1"/>
  <c r="U3162" i="1"/>
  <c r="V3162" i="1"/>
  <c r="U1527" i="1"/>
  <c r="V1527" i="1"/>
  <c r="U1063" i="1"/>
  <c r="V1063" i="1"/>
  <c r="U1287" i="1"/>
  <c r="V1287" i="1"/>
  <c r="U2291" i="1"/>
  <c r="V2291" i="1"/>
  <c r="U3154" i="1"/>
  <c r="V3154" i="1"/>
  <c r="U1635" i="1"/>
  <c r="V1635" i="1"/>
  <c r="U2601" i="1"/>
  <c r="V2601" i="1"/>
  <c r="U2544" i="1"/>
  <c r="V2544" i="1"/>
  <c r="U1537" i="1"/>
  <c r="V1537" i="1"/>
  <c r="U3963" i="1"/>
  <c r="V3963" i="1"/>
  <c r="U919" i="1"/>
  <c r="V919" i="1"/>
  <c r="U2534" i="1"/>
  <c r="V2534" i="1"/>
  <c r="U2494" i="1"/>
  <c r="V2494" i="1"/>
  <c r="U2436" i="1"/>
  <c r="V2436" i="1"/>
  <c r="U1543" i="1"/>
  <c r="V1543" i="1"/>
  <c r="U3111" i="1"/>
  <c r="V3111" i="1"/>
  <c r="U37" i="1"/>
  <c r="V37" i="1"/>
  <c r="U3934" i="1"/>
  <c r="V3934" i="1"/>
  <c r="U848" i="1"/>
  <c r="V848" i="1"/>
  <c r="U165" i="1"/>
  <c r="V165" i="1"/>
  <c r="U790" i="1"/>
  <c r="V790" i="1"/>
  <c r="U250" i="1"/>
  <c r="V250" i="1"/>
  <c r="U732" i="1"/>
  <c r="V732" i="1"/>
  <c r="U50" i="1"/>
  <c r="V50" i="1"/>
  <c r="U1572" i="1"/>
  <c r="V1572" i="1"/>
  <c r="U410" i="1"/>
  <c r="V410" i="1"/>
  <c r="U153" i="1"/>
  <c r="V153" i="1"/>
  <c r="U405" i="1"/>
  <c r="V405" i="1"/>
  <c r="U3757" i="1"/>
  <c r="V3757" i="1"/>
  <c r="U2758" i="1"/>
  <c r="V2758" i="1"/>
  <c r="U140" i="1"/>
  <c r="V140" i="1"/>
  <c r="U163" i="1"/>
  <c r="V163" i="1"/>
  <c r="U138" i="1"/>
  <c r="V138" i="1"/>
  <c r="U4010" i="1"/>
  <c r="V4010" i="1"/>
  <c r="U436" i="1"/>
  <c r="V436" i="1"/>
  <c r="U3779" i="1"/>
  <c r="V3779" i="1"/>
  <c r="U2279" i="1"/>
  <c r="V2279" i="1"/>
  <c r="U3968" i="1"/>
  <c r="V3968" i="1"/>
  <c r="U2289" i="1"/>
  <c r="V2289" i="1"/>
  <c r="U3276" i="1"/>
  <c r="V3276" i="1"/>
  <c r="U864" i="1"/>
  <c r="V864" i="1"/>
  <c r="U3896" i="1"/>
  <c r="V3896" i="1"/>
  <c r="U549" i="1"/>
  <c r="V549" i="1"/>
  <c r="U540" i="1"/>
  <c r="V540" i="1"/>
  <c r="U376" i="1"/>
  <c r="V376" i="1"/>
  <c r="U357" i="1"/>
  <c r="V357" i="1"/>
  <c r="U2827" i="1"/>
  <c r="V2827" i="1"/>
  <c r="U659" i="1"/>
  <c r="V659" i="1"/>
  <c r="U310" i="1"/>
  <c r="V310" i="1"/>
  <c r="U3738" i="1"/>
  <c r="V3738" i="1"/>
  <c r="U1358" i="1"/>
  <c r="V1358" i="1"/>
  <c r="U63" i="1"/>
  <c r="V63" i="1"/>
  <c r="U856" i="1"/>
  <c r="V856" i="1"/>
  <c r="U34" i="1"/>
  <c r="V34" i="1"/>
  <c r="U1486" i="1"/>
  <c r="V1486" i="1"/>
  <c r="U15" i="1"/>
  <c r="V15" i="1"/>
  <c r="U2787" i="1"/>
  <c r="V2787" i="1"/>
  <c r="U2619" i="1"/>
  <c r="V2619" i="1"/>
  <c r="U1823" i="1"/>
  <c r="V1823" i="1"/>
  <c r="U3574" i="1"/>
  <c r="V3574" i="1"/>
  <c r="U1812" i="1"/>
  <c r="V1812" i="1"/>
  <c r="U2320" i="1"/>
  <c r="V2320" i="1"/>
  <c r="U1849" i="1"/>
  <c r="V1849" i="1"/>
  <c r="U3869" i="1"/>
  <c r="V3869" i="1"/>
  <c r="U3712" i="1"/>
  <c r="V3712" i="1"/>
  <c r="U3939" i="1"/>
  <c r="V3939" i="1"/>
  <c r="U1441" i="1"/>
  <c r="V1441" i="1"/>
  <c r="U2346" i="1"/>
  <c r="V2346" i="1"/>
  <c r="U1739" i="1"/>
  <c r="V1739" i="1"/>
  <c r="U3035" i="1"/>
  <c r="V3035" i="1"/>
  <c r="U3875" i="1"/>
  <c r="V3875" i="1"/>
  <c r="U2698" i="1"/>
  <c r="V2698" i="1"/>
  <c r="U2355" i="1"/>
  <c r="V2355" i="1"/>
  <c r="U1692" i="1"/>
  <c r="V1692" i="1"/>
  <c r="U1616" i="1"/>
  <c r="V1616" i="1"/>
  <c r="U1099" i="1"/>
  <c r="V1099" i="1"/>
  <c r="U2749" i="1"/>
  <c r="V2749" i="1"/>
  <c r="U3194" i="1"/>
  <c r="V3194" i="1"/>
  <c r="U2620" i="1"/>
  <c r="V2620" i="1"/>
  <c r="U2361" i="1"/>
  <c r="V2361" i="1"/>
  <c r="U3296" i="1"/>
  <c r="V3296" i="1"/>
  <c r="U3564" i="1"/>
  <c r="V3564" i="1"/>
  <c r="U1774" i="1"/>
  <c r="V1774" i="1"/>
  <c r="U2957" i="1"/>
  <c r="V2957" i="1"/>
  <c r="U1908" i="1"/>
  <c r="V1908" i="1"/>
  <c r="U3537" i="1"/>
  <c r="V3537" i="1"/>
  <c r="U2420" i="1"/>
  <c r="V2420" i="1"/>
  <c r="U3274" i="1"/>
  <c r="V3274" i="1"/>
  <c r="U1754" i="1"/>
  <c r="V1754" i="1"/>
  <c r="U2966" i="1"/>
  <c r="V2966" i="1"/>
  <c r="U2363" i="1"/>
  <c r="V2363" i="1"/>
  <c r="U3027" i="1"/>
  <c r="V3027" i="1"/>
  <c r="U1155" i="1"/>
  <c r="V1155" i="1"/>
  <c r="U2915" i="1"/>
  <c r="V2915" i="1"/>
  <c r="U869" i="1"/>
  <c r="V869" i="1"/>
  <c r="U871" i="1"/>
  <c r="V871" i="1"/>
  <c r="U419" i="1"/>
  <c r="V419" i="1"/>
  <c r="U208" i="1"/>
  <c r="V208" i="1"/>
  <c r="U231" i="1"/>
  <c r="V231" i="1"/>
  <c r="U3848" i="1"/>
  <c r="V3848" i="1"/>
  <c r="U2784" i="1"/>
  <c r="V2784" i="1"/>
  <c r="U3221" i="1"/>
  <c r="V3221" i="1"/>
  <c r="U837" i="1"/>
  <c r="V837" i="1"/>
  <c r="U1929" i="1"/>
  <c r="V1929" i="1"/>
  <c r="U53" i="1"/>
  <c r="V53" i="1"/>
  <c r="U162" i="1"/>
  <c r="V162" i="1"/>
  <c r="U2478" i="1"/>
  <c r="V2478" i="1"/>
  <c r="U522" i="1"/>
  <c r="V522" i="1"/>
  <c r="U111" i="1"/>
  <c r="V111" i="1"/>
  <c r="U740" i="1"/>
  <c r="V740" i="1"/>
  <c r="U178" i="1"/>
  <c r="V178" i="1"/>
  <c r="U803" i="1"/>
  <c r="V803" i="1"/>
  <c r="U658" i="1"/>
  <c r="V658" i="1"/>
  <c r="U3415" i="1"/>
  <c r="V3415" i="1"/>
  <c r="U711" i="1"/>
  <c r="V711" i="1"/>
  <c r="U3932" i="1"/>
  <c r="V3932" i="1"/>
  <c r="U2205" i="1"/>
  <c r="V2205" i="1"/>
  <c r="U3120" i="1"/>
  <c r="V3120" i="1"/>
  <c r="U3188" i="1"/>
  <c r="V3188" i="1"/>
  <c r="U2592" i="1"/>
  <c r="V2592" i="1"/>
  <c r="U596" i="1"/>
  <c r="V596" i="1"/>
  <c r="U390" i="1"/>
  <c r="V390" i="1"/>
  <c r="U951" i="1"/>
  <c r="V951" i="1"/>
  <c r="U1297" i="1"/>
  <c r="V1297" i="1"/>
  <c r="U3" i="1"/>
  <c r="V3" i="1"/>
  <c r="U2948" i="1"/>
  <c r="V2948" i="1"/>
  <c r="U729" i="1"/>
  <c r="V729" i="1"/>
  <c r="U607" i="1"/>
  <c r="V607" i="1"/>
  <c r="U2069" i="1"/>
  <c r="V2069" i="1"/>
  <c r="U3134" i="1"/>
  <c r="V3134" i="1"/>
  <c r="U488" i="1"/>
  <c r="V488" i="1"/>
  <c r="U812" i="1"/>
  <c r="V812" i="1"/>
  <c r="U122" i="1"/>
  <c r="V122" i="1"/>
  <c r="U13" i="1"/>
  <c r="V13" i="1"/>
  <c r="U3190" i="1"/>
  <c r="V3190" i="1"/>
  <c r="U108" i="1"/>
  <c r="V108" i="1"/>
  <c r="U181" i="1"/>
  <c r="V181" i="1"/>
  <c r="U2565" i="1"/>
  <c r="V2565" i="1"/>
  <c r="U7" i="1"/>
  <c r="V7" i="1"/>
  <c r="U896" i="1"/>
  <c r="V896" i="1"/>
  <c r="U10" i="1"/>
  <c r="V10" i="1"/>
  <c r="U16" i="1"/>
  <c r="V16" i="1"/>
  <c r="U190" i="1"/>
  <c r="V190" i="1"/>
  <c r="U285" i="1"/>
  <c r="V285" i="1"/>
  <c r="U1608" i="1"/>
  <c r="V1608" i="1"/>
  <c r="U701" i="1"/>
  <c r="V701" i="1"/>
  <c r="U335" i="1"/>
  <c r="V335" i="1"/>
  <c r="U4003" i="1"/>
  <c r="V4003" i="1"/>
  <c r="U3304" i="1"/>
  <c r="V3304" i="1"/>
  <c r="U2142" i="1"/>
  <c r="V2142" i="1"/>
  <c r="U1365" i="1"/>
  <c r="V1365" i="1"/>
  <c r="U992" i="1"/>
  <c r="V992" i="1"/>
  <c r="U2011" i="1"/>
  <c r="V2011" i="1"/>
  <c r="U4051" i="1"/>
  <c r="V4051" i="1"/>
  <c r="U504" i="1"/>
  <c r="V504" i="1"/>
  <c r="U1148" i="1"/>
  <c r="V1148" i="1"/>
  <c r="U2777" i="1"/>
  <c r="V2777" i="1"/>
  <c r="U2299" i="1"/>
  <c r="V2299" i="1"/>
  <c r="U3545" i="1"/>
  <c r="V3545" i="1"/>
  <c r="U2858" i="1"/>
  <c r="V2858" i="1"/>
  <c r="U2904" i="1"/>
  <c r="V2904" i="1"/>
  <c r="U3855" i="1"/>
  <c r="V3855" i="1"/>
  <c r="U1303" i="1"/>
  <c r="V1303" i="1"/>
  <c r="U2628" i="1"/>
  <c r="V2628" i="1"/>
  <c r="U1578" i="1"/>
  <c r="V1578" i="1"/>
  <c r="U2337" i="1"/>
  <c r="V2337" i="1"/>
  <c r="U942" i="1"/>
  <c r="V942" i="1"/>
  <c r="U1857" i="1"/>
  <c r="V1857" i="1"/>
  <c r="U2744" i="1"/>
  <c r="V2744" i="1"/>
  <c r="U3819" i="1"/>
  <c r="V3819" i="1"/>
  <c r="U1821" i="1"/>
  <c r="V1821" i="1"/>
  <c r="U2162" i="1"/>
  <c r="V2162" i="1"/>
  <c r="U1514" i="1"/>
  <c r="V1514" i="1"/>
  <c r="U938" i="1"/>
  <c r="V938" i="1"/>
  <c r="U3368" i="1"/>
  <c r="V3368" i="1"/>
  <c r="U2536" i="1"/>
  <c r="V2536" i="1"/>
  <c r="U1763" i="1"/>
  <c r="V1763" i="1"/>
  <c r="U993" i="1"/>
  <c r="V993" i="1"/>
  <c r="U1157" i="1"/>
  <c r="V1157" i="1"/>
  <c r="U3797" i="1"/>
  <c r="V3797" i="1"/>
  <c r="U2504" i="1"/>
  <c r="V2504" i="1"/>
  <c r="U3080" i="1"/>
  <c r="V3080" i="1"/>
  <c r="U3173" i="1"/>
  <c r="V3173" i="1"/>
  <c r="U1561" i="1"/>
  <c r="V1561" i="1"/>
  <c r="U859" i="1"/>
  <c r="V859" i="1"/>
  <c r="U1926" i="1"/>
  <c r="V1926" i="1"/>
  <c r="U1013" i="1"/>
  <c r="V1013" i="1"/>
  <c r="U225" i="1"/>
  <c r="V225" i="1"/>
  <c r="U827" i="1"/>
  <c r="V827" i="1"/>
  <c r="U380" i="1"/>
  <c r="V380" i="1"/>
  <c r="U3759" i="1"/>
  <c r="V3759" i="1"/>
  <c r="U2167" i="1"/>
  <c r="V2167" i="1"/>
  <c r="U2582" i="1"/>
  <c r="V2582" i="1"/>
  <c r="U3138" i="1"/>
  <c r="V3138" i="1"/>
  <c r="U3428" i="1"/>
  <c r="V3428" i="1"/>
  <c r="U595" i="1"/>
  <c r="V595" i="1"/>
  <c r="U813" i="1"/>
  <c r="V813" i="1"/>
  <c r="U714" i="1"/>
  <c r="V714" i="1"/>
  <c r="U3914" i="1"/>
  <c r="V3914" i="1"/>
  <c r="U548" i="1"/>
  <c r="V548" i="1"/>
  <c r="U841" i="1"/>
  <c r="V841" i="1"/>
  <c r="U657" i="1"/>
  <c r="V657" i="1"/>
  <c r="U264" i="1"/>
  <c r="V264" i="1"/>
  <c r="U3534" i="1"/>
  <c r="V3534" i="1"/>
  <c r="U1467" i="1"/>
  <c r="V1467" i="1"/>
  <c r="U3845" i="1"/>
  <c r="V3845" i="1"/>
  <c r="U2847" i="1"/>
  <c r="V2847" i="1"/>
  <c r="U3513" i="1"/>
  <c r="V3513" i="1"/>
  <c r="U2543" i="1"/>
  <c r="V2543" i="1"/>
  <c r="U666" i="1"/>
  <c r="V666" i="1"/>
  <c r="U1003" i="1"/>
  <c r="V1003" i="1"/>
  <c r="U1654" i="1"/>
  <c r="V1654" i="1"/>
  <c r="U1733" i="1"/>
  <c r="V1733" i="1"/>
  <c r="U1049" i="1"/>
  <c r="V1049" i="1"/>
  <c r="U2975" i="1"/>
  <c r="V2975" i="1"/>
  <c r="U218" i="1"/>
  <c r="V218" i="1"/>
  <c r="U216" i="1"/>
  <c r="V216" i="1"/>
  <c r="U36" i="1"/>
  <c r="V36" i="1"/>
  <c r="U4074" i="1"/>
  <c r="V4074" i="1"/>
  <c r="U1964" i="1"/>
  <c r="V1964" i="1"/>
  <c r="U3606" i="1"/>
  <c r="V3606" i="1"/>
  <c r="U364" i="1"/>
  <c r="V364" i="1"/>
  <c r="U294" i="1"/>
  <c r="V294" i="1"/>
  <c r="U608" i="1"/>
  <c r="V608" i="1"/>
  <c r="U2096" i="1"/>
  <c r="V2096" i="1"/>
  <c r="U3308" i="1"/>
  <c r="V3308" i="1"/>
  <c r="U3454" i="1"/>
  <c r="V3454" i="1"/>
  <c r="U3303" i="1"/>
  <c r="V3303" i="1"/>
  <c r="U333" i="1"/>
  <c r="V333" i="1"/>
  <c r="U4053" i="1"/>
  <c r="V4053" i="1"/>
  <c r="U341" i="1"/>
  <c r="V341" i="1"/>
  <c r="U355" i="1"/>
  <c r="V355" i="1"/>
  <c r="U195" i="1"/>
  <c r="V195" i="1"/>
  <c r="U80" i="1"/>
  <c r="V80" i="1"/>
  <c r="U191" i="1"/>
  <c r="V191" i="1"/>
  <c r="U626" i="1"/>
  <c r="V626" i="1"/>
  <c r="U296" i="1"/>
  <c r="V296" i="1"/>
  <c r="U722" i="1"/>
  <c r="V722" i="1"/>
  <c r="U2885" i="1"/>
  <c r="V2885" i="1"/>
  <c r="U1936" i="1"/>
  <c r="V1936" i="1"/>
  <c r="U3549" i="1"/>
  <c r="V3549" i="1"/>
  <c r="U3639" i="1"/>
  <c r="V3639" i="1"/>
  <c r="U1056" i="1"/>
  <c r="V1056" i="1"/>
  <c r="U2883" i="1"/>
  <c r="V2883" i="1"/>
  <c r="U2181" i="1"/>
  <c r="V2181" i="1"/>
  <c r="U3385" i="1"/>
  <c r="V3385" i="1"/>
  <c r="U1267" i="1"/>
  <c r="V1267" i="1"/>
  <c r="U3967" i="1"/>
  <c r="V3967" i="1"/>
  <c r="U977" i="1"/>
  <c r="V977" i="1"/>
  <c r="U1009" i="1"/>
  <c r="V1009" i="1"/>
  <c r="U978" i="1"/>
  <c r="V978" i="1"/>
  <c r="U2247" i="1"/>
  <c r="V2247" i="1"/>
  <c r="U772" i="1"/>
  <c r="V772" i="1"/>
  <c r="U1385" i="1"/>
  <c r="V1385" i="1"/>
  <c r="U2381" i="1"/>
  <c r="V2381" i="1"/>
  <c r="U3466" i="1"/>
  <c r="V3466" i="1"/>
  <c r="U2734" i="1"/>
  <c r="V2734" i="1"/>
  <c r="U3818" i="1"/>
  <c r="V3818" i="1"/>
  <c r="U1680" i="1"/>
  <c r="V1680" i="1"/>
  <c r="U1810" i="1"/>
  <c r="V1810" i="1"/>
  <c r="U2261" i="1"/>
  <c r="V2261" i="1"/>
  <c r="U2248" i="1"/>
  <c r="V2248" i="1"/>
  <c r="U3235" i="1"/>
  <c r="V3235" i="1"/>
  <c r="U3676" i="1"/>
  <c r="V3676" i="1"/>
  <c r="U3834" i="1"/>
  <c r="V3834" i="1"/>
  <c r="U1559" i="1"/>
  <c r="V1559" i="1"/>
  <c r="U1407" i="1"/>
  <c r="V1407" i="1"/>
  <c r="U1911" i="1"/>
  <c r="V1911" i="1"/>
  <c r="U2835" i="1"/>
  <c r="V2835" i="1"/>
  <c r="U3688" i="1"/>
  <c r="V3688" i="1"/>
  <c r="U2564" i="1"/>
  <c r="V2564" i="1"/>
  <c r="U2268" i="1"/>
  <c r="V2268" i="1"/>
  <c r="U2697" i="1"/>
  <c r="V2697" i="1"/>
  <c r="U1515" i="1"/>
  <c r="V1515" i="1"/>
  <c r="U3144" i="1"/>
  <c r="V3144" i="1"/>
  <c r="U2388" i="1"/>
  <c r="V2388" i="1"/>
  <c r="U2463" i="1"/>
  <c r="V2463" i="1"/>
  <c r="U1071" i="1"/>
  <c r="V1071" i="1"/>
  <c r="U2243" i="1"/>
  <c r="V2243" i="1"/>
  <c r="U1035" i="1"/>
  <c r="V1035" i="1"/>
  <c r="U1903" i="1"/>
  <c r="V1903" i="1"/>
  <c r="U3302" i="1"/>
  <c r="V3302" i="1"/>
  <c r="U2280" i="1"/>
  <c r="V2280" i="1"/>
  <c r="U1019" i="1"/>
  <c r="V1019" i="1"/>
  <c r="U2805" i="1"/>
  <c r="V2805" i="1"/>
  <c r="U2122" i="1"/>
  <c r="V2122" i="1"/>
  <c r="U110" i="1"/>
  <c r="V110" i="1"/>
  <c r="U206" i="1"/>
  <c r="V206" i="1"/>
  <c r="U107" i="1"/>
  <c r="V107" i="1"/>
  <c r="U2496" i="1"/>
  <c r="V2496" i="1"/>
  <c r="U616" i="1"/>
  <c r="V616" i="1"/>
  <c r="U1535" i="1"/>
  <c r="V1535" i="1"/>
  <c r="U2214" i="1"/>
  <c r="V2214" i="1"/>
  <c r="U203" i="1"/>
  <c r="V203" i="1"/>
  <c r="U1466" i="1"/>
  <c r="V1466" i="1"/>
  <c r="U2897" i="1"/>
  <c r="V2897" i="1"/>
  <c r="U634" i="1"/>
  <c r="V634" i="1"/>
  <c r="U507" i="1"/>
  <c r="V507" i="1"/>
  <c r="U619" i="1"/>
  <c r="V619" i="1"/>
  <c r="U57" i="1"/>
  <c r="V57" i="1"/>
  <c r="U1026" i="1"/>
  <c r="V1026" i="1"/>
  <c r="U873" i="1"/>
  <c r="V873" i="1"/>
  <c r="U2242" i="1"/>
  <c r="V2242" i="1"/>
  <c r="U3516" i="1"/>
  <c r="V3516" i="1"/>
  <c r="U2265" i="1"/>
  <c r="V2265" i="1"/>
  <c r="U3948" i="1"/>
  <c r="V3948" i="1"/>
  <c r="U170" i="1"/>
  <c r="V170" i="1"/>
  <c r="U664" i="1"/>
  <c r="V664" i="1"/>
  <c r="U744" i="1"/>
  <c r="V744" i="1"/>
  <c r="U2395" i="1"/>
  <c r="V2395" i="1"/>
  <c r="U2831" i="1"/>
  <c r="V2831" i="1"/>
  <c r="U2495" i="1"/>
  <c r="V2495" i="1"/>
  <c r="U3529" i="1"/>
  <c r="V3529" i="1"/>
  <c r="U1917" i="1"/>
  <c r="V1917" i="1"/>
  <c r="U1677" i="1"/>
  <c r="V1677" i="1"/>
  <c r="U3559" i="1"/>
  <c r="V3559" i="1"/>
  <c r="U118" i="1"/>
  <c r="V118" i="1"/>
  <c r="U408" i="1"/>
  <c r="V408" i="1"/>
  <c r="U1634" i="1"/>
  <c r="V1634" i="1"/>
  <c r="U167" i="1"/>
  <c r="V167" i="1"/>
  <c r="U3743" i="1"/>
  <c r="V3743" i="1"/>
  <c r="U832" i="1"/>
  <c r="V832" i="1"/>
  <c r="U911" i="1"/>
  <c r="V911" i="1"/>
  <c r="U1068" i="1"/>
  <c r="V1068" i="1"/>
  <c r="U474" i="1"/>
  <c r="V474" i="1"/>
  <c r="U622" i="1"/>
  <c r="V622" i="1"/>
  <c r="U1529" i="1"/>
  <c r="V1529" i="1"/>
  <c r="U2748" i="1"/>
  <c r="V2748" i="1"/>
  <c r="U843" i="1"/>
  <c r="V843" i="1"/>
  <c r="U2555" i="1"/>
  <c r="V2555" i="1"/>
  <c r="U494" i="1"/>
  <c r="V494" i="1"/>
  <c r="U483" i="1"/>
  <c r="V483" i="1"/>
  <c r="U283" i="1"/>
  <c r="V283" i="1"/>
  <c r="U2578" i="1"/>
  <c r="V2578" i="1"/>
  <c r="U2940" i="1"/>
  <c r="V2940" i="1"/>
  <c r="U1504" i="1"/>
  <c r="V1504" i="1"/>
  <c r="U957" i="1"/>
  <c r="V957" i="1"/>
  <c r="U1457" i="1"/>
  <c r="V1457" i="1"/>
  <c r="U3166" i="1"/>
  <c r="V3166" i="1"/>
  <c r="U3113" i="1"/>
  <c r="V3113" i="1"/>
  <c r="U1670" i="1"/>
  <c r="V1670" i="1"/>
  <c r="U726" i="1"/>
  <c r="V726" i="1"/>
  <c r="U3701" i="1"/>
  <c r="V3701" i="1"/>
  <c r="U889" i="1"/>
  <c r="V889" i="1"/>
  <c r="U1757" i="1"/>
  <c r="V1757" i="1"/>
  <c r="U3682" i="1"/>
  <c r="V3682" i="1"/>
  <c r="U2910" i="1"/>
  <c r="V2910" i="1"/>
  <c r="U2525" i="1"/>
  <c r="V2525" i="1"/>
  <c r="U3254" i="1"/>
  <c r="V3254" i="1"/>
  <c r="U1333" i="1"/>
  <c r="V1333" i="1"/>
  <c r="U923" i="1"/>
  <c r="V923" i="1"/>
  <c r="U1393" i="1"/>
  <c r="V1393" i="1"/>
  <c r="U3044" i="1"/>
  <c r="V3044" i="1"/>
  <c r="U362" i="1"/>
  <c r="V362" i="1"/>
  <c r="U1242" i="1"/>
  <c r="V1242" i="1"/>
  <c r="U1350" i="1"/>
  <c r="V1350" i="1"/>
  <c r="U2952" i="1"/>
  <c r="V2952" i="1"/>
  <c r="U1697" i="1"/>
  <c r="V1697" i="1"/>
  <c r="U3881" i="1"/>
  <c r="V3881" i="1"/>
  <c r="U3411" i="1"/>
  <c r="V3411" i="1"/>
  <c r="U2913" i="1"/>
  <c r="V2913" i="1"/>
  <c r="U1505" i="1"/>
  <c r="V1505" i="1"/>
  <c r="U3660" i="1"/>
  <c r="V3660" i="1"/>
  <c r="U2453" i="1"/>
  <c r="V2453" i="1"/>
  <c r="U2313" i="1"/>
  <c r="V2313" i="1"/>
  <c r="U2425" i="1"/>
  <c r="V2425" i="1"/>
  <c r="U3040" i="1"/>
  <c r="V3040" i="1"/>
  <c r="U3597" i="1"/>
  <c r="V3597" i="1"/>
  <c r="U2671" i="1"/>
  <c r="V2671" i="1"/>
  <c r="U2507" i="1"/>
  <c r="V2507" i="1"/>
  <c r="U3462" i="1"/>
  <c r="V3462" i="1"/>
  <c r="U3442" i="1"/>
  <c r="V3442" i="1"/>
  <c r="U4035" i="1"/>
  <c r="V4035" i="1"/>
  <c r="U2021" i="1"/>
  <c r="V2021" i="1"/>
  <c r="U2757" i="1"/>
  <c r="V2757" i="1"/>
  <c r="U1930" i="1"/>
  <c r="V1930" i="1"/>
  <c r="U1118" i="1"/>
  <c r="V1118" i="1"/>
  <c r="U2532" i="1"/>
  <c r="V2532" i="1"/>
  <c r="U3614" i="1"/>
  <c r="V3614" i="1"/>
  <c r="U1547" i="1"/>
  <c r="V1547" i="1"/>
  <c r="U3277" i="1"/>
  <c r="V3277" i="1"/>
  <c r="U1168" i="1"/>
  <c r="V1168" i="1"/>
  <c r="U1396" i="1"/>
  <c r="V1396" i="1"/>
  <c r="U3281" i="1"/>
  <c r="V3281" i="1"/>
  <c r="U1167" i="1"/>
  <c r="V1167" i="1"/>
  <c r="U2067" i="1"/>
  <c r="V2067" i="1"/>
  <c r="U3126" i="1"/>
  <c r="V3126" i="1"/>
  <c r="U2622" i="1"/>
  <c r="V2622" i="1"/>
  <c r="U918" i="1"/>
  <c r="V918" i="1"/>
  <c r="U2574" i="1"/>
  <c r="V2574" i="1"/>
  <c r="U1271" i="1"/>
  <c r="V1271" i="1"/>
  <c r="U1983" i="1"/>
  <c r="V1983" i="1"/>
  <c r="U1387" i="1"/>
  <c r="V1387" i="1"/>
  <c r="U3416" i="1"/>
  <c r="V3416" i="1"/>
  <c r="U2241" i="1"/>
  <c r="V2241" i="1"/>
  <c r="U1607" i="1"/>
  <c r="V1607" i="1"/>
  <c r="U914" i="1"/>
  <c r="V914" i="1"/>
  <c r="U3538" i="1"/>
  <c r="V3538" i="1"/>
  <c r="U2371" i="1"/>
  <c r="V2371" i="1"/>
  <c r="U3457" i="1"/>
  <c r="V3457" i="1"/>
  <c r="U990" i="1"/>
  <c r="V990" i="1"/>
  <c r="U1093" i="1"/>
  <c r="V1093" i="1"/>
  <c r="U1502" i="1"/>
  <c r="V1502" i="1"/>
  <c r="U1252" i="1"/>
  <c r="V1252" i="1"/>
  <c r="U1025" i="1"/>
  <c r="V1025" i="1"/>
  <c r="U2947" i="1"/>
  <c r="V2947" i="1"/>
  <c r="U320" i="1"/>
  <c r="V320" i="1"/>
  <c r="U233" i="1"/>
  <c r="V233" i="1"/>
  <c r="U259" i="1"/>
  <c r="V259" i="1"/>
  <c r="U17" i="1"/>
  <c r="V17" i="1"/>
  <c r="U875" i="1"/>
  <c r="V875" i="1"/>
  <c r="U2121" i="1"/>
  <c r="V2121" i="1"/>
  <c r="U426" i="1"/>
  <c r="V426" i="1"/>
  <c r="U770" i="1"/>
  <c r="V770" i="1"/>
  <c r="U2166" i="1"/>
  <c r="V2166" i="1"/>
  <c r="U1946" i="1"/>
  <c r="V1946" i="1"/>
  <c r="U2407" i="1"/>
  <c r="V2407" i="1"/>
  <c r="U27" i="1"/>
  <c r="V27" i="1"/>
  <c r="U352" i="1"/>
  <c r="V352" i="1"/>
  <c r="U229" i="1"/>
  <c r="V229" i="1"/>
  <c r="U180" i="1"/>
  <c r="V180" i="1"/>
  <c r="U723" i="1"/>
  <c r="V723" i="1"/>
  <c r="U778" i="1"/>
  <c r="V778" i="1"/>
  <c r="U2475" i="1"/>
  <c r="V2475" i="1"/>
  <c r="U3995" i="1"/>
  <c r="V3995" i="1"/>
  <c r="U3509" i="1"/>
  <c r="V3509" i="1"/>
  <c r="U1656" i="1"/>
  <c r="V1656" i="1"/>
  <c r="U2589" i="1"/>
  <c r="V2589" i="1"/>
  <c r="U589" i="1"/>
  <c r="V589" i="1"/>
  <c r="U697" i="1"/>
  <c r="V697" i="1"/>
  <c r="U435" i="1"/>
  <c r="V435" i="1"/>
  <c r="U304" i="1"/>
  <c r="V304" i="1"/>
  <c r="U232" i="1"/>
  <c r="V232" i="1"/>
  <c r="U707" i="1"/>
  <c r="V707" i="1"/>
  <c r="U1525" i="1"/>
  <c r="V1525" i="1"/>
  <c r="U2400" i="1"/>
  <c r="V2400" i="1"/>
  <c r="U2314" i="1"/>
  <c r="V2314" i="1"/>
  <c r="U3456" i="1"/>
  <c r="V3456" i="1"/>
  <c r="U807" i="1"/>
  <c r="V807" i="1"/>
  <c r="U3920" i="1"/>
  <c r="V3920" i="1"/>
  <c r="U3051" i="1"/>
  <c r="V3051" i="1"/>
  <c r="U1449" i="1"/>
  <c r="V1449" i="1"/>
  <c r="U3178" i="1"/>
  <c r="V3178" i="1"/>
  <c r="U1101" i="1"/>
  <c r="V1101" i="1"/>
  <c r="U1962" i="1"/>
  <c r="V1962" i="1"/>
  <c r="U166" i="1"/>
  <c r="V166" i="1"/>
  <c r="U79" i="1"/>
  <c r="V79" i="1"/>
  <c r="U787" i="1"/>
  <c r="V787" i="1"/>
  <c r="U669" i="1"/>
  <c r="V669" i="1"/>
  <c r="U766" i="1"/>
  <c r="V766" i="1"/>
  <c r="U970" i="1"/>
  <c r="V970" i="1"/>
  <c r="U121" i="1"/>
  <c r="V121" i="1"/>
  <c r="U1674" i="1"/>
  <c r="V1674" i="1"/>
  <c r="U900" i="1"/>
  <c r="V900" i="1"/>
  <c r="U105" i="1"/>
  <c r="V105" i="1"/>
  <c r="U754" i="1"/>
  <c r="V754" i="1"/>
  <c r="U3557" i="1"/>
  <c r="V3557" i="1"/>
  <c r="U4044" i="1"/>
  <c r="V4044" i="1"/>
  <c r="U822" i="1"/>
  <c r="V822" i="1"/>
  <c r="U83" i="1"/>
  <c r="V83" i="1"/>
  <c r="U124" i="1"/>
  <c r="V124" i="1"/>
  <c r="U1124" i="1"/>
  <c r="V1124" i="1"/>
  <c r="U392" i="1"/>
  <c r="V392" i="1"/>
  <c r="U12" i="1"/>
  <c r="V12" i="1"/>
  <c r="U2859" i="1"/>
  <c r="V2859" i="1"/>
  <c r="U224" i="1"/>
  <c r="V224" i="1"/>
  <c r="U179" i="1"/>
  <c r="V179" i="1"/>
  <c r="U446" i="1"/>
  <c r="V446" i="1"/>
  <c r="U420" i="1"/>
  <c r="V420" i="1"/>
  <c r="U773" i="1"/>
  <c r="V773" i="1"/>
  <c r="U2854" i="1"/>
  <c r="V2854" i="1"/>
  <c r="U667" i="1"/>
  <c r="V667" i="1"/>
  <c r="U311" i="1"/>
  <c r="V311" i="1"/>
  <c r="U284" i="1"/>
  <c r="V284" i="1"/>
  <c r="U398" i="1"/>
  <c r="V398" i="1"/>
  <c r="U70" i="1"/>
  <c r="V70" i="1"/>
  <c r="U1208" i="1"/>
  <c r="V1208" i="1"/>
  <c r="U1292" i="1"/>
  <c r="V1292" i="1"/>
  <c r="U1029" i="1"/>
  <c r="V1029" i="1"/>
  <c r="U4037" i="1"/>
  <c r="V4037" i="1"/>
  <c r="U3893" i="1"/>
  <c r="V3893" i="1"/>
  <c r="U354" i="1"/>
  <c r="V354" i="1"/>
  <c r="U393" i="1"/>
  <c r="V393" i="1"/>
  <c r="U2640" i="1"/>
  <c r="V2640" i="1"/>
  <c r="U796" i="1"/>
  <c r="V796" i="1"/>
  <c r="U448" i="1"/>
  <c r="V448" i="1"/>
  <c r="U994" i="1"/>
  <c r="V994" i="1"/>
  <c r="U1988" i="1"/>
  <c r="V1988" i="1"/>
  <c r="U2569" i="1"/>
  <c r="V2569" i="1"/>
  <c r="U2164" i="1"/>
  <c r="V2164" i="1"/>
  <c r="U3558" i="1"/>
  <c r="V3558" i="1"/>
  <c r="U1783" i="1"/>
  <c r="V1783" i="1"/>
  <c r="U1151" i="1"/>
  <c r="V1151" i="1"/>
  <c r="U1769" i="1"/>
  <c r="V1769" i="1"/>
  <c r="U3089" i="1"/>
  <c r="V3089" i="1"/>
  <c r="U2997" i="1"/>
  <c r="V2997" i="1"/>
  <c r="U2403" i="1"/>
  <c r="V2403" i="1"/>
  <c r="U2435" i="1"/>
  <c r="V2435" i="1"/>
  <c r="U3588" i="1"/>
  <c r="V3588" i="1"/>
  <c r="U3019" i="1"/>
  <c r="V3019" i="1"/>
  <c r="U67" i="1"/>
  <c r="V67" i="1"/>
  <c r="U1171" i="1"/>
  <c r="V1171" i="1"/>
  <c r="U1327" i="1"/>
  <c r="V1327" i="1"/>
  <c r="U240" i="1"/>
  <c r="V240" i="1"/>
  <c r="U4041" i="1"/>
  <c r="V4041" i="1"/>
  <c r="U3889" i="1"/>
  <c r="V3889" i="1"/>
  <c r="U2709" i="1"/>
  <c r="V2709" i="1"/>
  <c r="U3998" i="1"/>
  <c r="V3998" i="1"/>
  <c r="U2055" i="1"/>
  <c r="V2055" i="1"/>
  <c r="U2004" i="1"/>
  <c r="V2004" i="1"/>
  <c r="U3093" i="1"/>
  <c r="V3093" i="1"/>
  <c r="U3445" i="1"/>
  <c r="V3445" i="1"/>
  <c r="U1923" i="1"/>
  <c r="V1923" i="1"/>
  <c r="U3315" i="1"/>
  <c r="V3315" i="1"/>
  <c r="U1286" i="1"/>
  <c r="V1286" i="1"/>
  <c r="U1083" i="1"/>
  <c r="V1083" i="1"/>
  <c r="U3517" i="1"/>
  <c r="V3517" i="1"/>
  <c r="U1139" i="1"/>
  <c r="V1139" i="1"/>
  <c r="U3878" i="1"/>
  <c r="V3878" i="1"/>
  <c r="U1291" i="1"/>
  <c r="V1291" i="1"/>
  <c r="U1977" i="1"/>
  <c r="V1977" i="1"/>
  <c r="U3577" i="1"/>
  <c r="V3577" i="1"/>
  <c r="U917" i="1"/>
  <c r="V917" i="1"/>
  <c r="U1907" i="1"/>
  <c r="V1907" i="1"/>
  <c r="U2577" i="1"/>
  <c r="V2577" i="1"/>
  <c r="U2116" i="1"/>
  <c r="V2116" i="1"/>
  <c r="U1137" i="1"/>
  <c r="V1137" i="1"/>
  <c r="U3717" i="1"/>
  <c r="V3717" i="1"/>
  <c r="U1973" i="1"/>
  <c r="V1973" i="1"/>
  <c r="U3527" i="1"/>
  <c r="V3527" i="1"/>
  <c r="U3018" i="1"/>
  <c r="V3018" i="1"/>
  <c r="U2654" i="1"/>
  <c r="V2654" i="1"/>
  <c r="U1072" i="1"/>
  <c r="V1072" i="1"/>
  <c r="U1544" i="1"/>
  <c r="V1544" i="1"/>
  <c r="U1905" i="1"/>
  <c r="V1905" i="1"/>
  <c r="U2635" i="1"/>
  <c r="V2635" i="1"/>
  <c r="U3953" i="1"/>
  <c r="V3953" i="1"/>
  <c r="U2663" i="1"/>
  <c r="V2663" i="1"/>
  <c r="U3583" i="1"/>
  <c r="V3583" i="1"/>
  <c r="U2169" i="1"/>
  <c r="V2169" i="1"/>
  <c r="U2341" i="1"/>
  <c r="V2341" i="1"/>
  <c r="U2275" i="1"/>
  <c r="V2275" i="1"/>
  <c r="U2520" i="1"/>
  <c r="V2520" i="1"/>
  <c r="U974" i="1"/>
  <c r="V974" i="1"/>
  <c r="U2027" i="1"/>
  <c r="V2027" i="1"/>
  <c r="U1127" i="1"/>
  <c r="V1127" i="1"/>
  <c r="U2646" i="1"/>
  <c r="V2646" i="1"/>
  <c r="U1442" i="1"/>
  <c r="V1442" i="1"/>
  <c r="U2174" i="1"/>
  <c r="V2174" i="1"/>
  <c r="U1545" i="1"/>
  <c r="V1545" i="1"/>
  <c r="U3732" i="1"/>
  <c r="V3732" i="1"/>
  <c r="U959" i="1"/>
  <c r="V959" i="1"/>
  <c r="U902" i="1"/>
  <c r="V902" i="1"/>
  <c r="U1065" i="1"/>
  <c r="V1065" i="1"/>
  <c r="U3394" i="1"/>
  <c r="V3394" i="1"/>
  <c r="U2237" i="1"/>
  <c r="V2237" i="1"/>
  <c r="U2380" i="1"/>
  <c r="V2380" i="1"/>
  <c r="U3317" i="1"/>
  <c r="V3317" i="1"/>
  <c r="U935" i="1"/>
  <c r="V935" i="1"/>
  <c r="U2567" i="1"/>
  <c r="V2567" i="1"/>
  <c r="U2918" i="1"/>
  <c r="V2918" i="1"/>
  <c r="U3030" i="1"/>
  <c r="V3030" i="1"/>
  <c r="U3291" i="1"/>
  <c r="V3291" i="1"/>
  <c r="U1416" i="1"/>
  <c r="V1416" i="1"/>
  <c r="U1369" i="1"/>
  <c r="V1369" i="1"/>
  <c r="U2760" i="1"/>
  <c r="V2760" i="1"/>
  <c r="U1771" i="1"/>
  <c r="V1771" i="1"/>
  <c r="U2643" i="1"/>
  <c r="V2643" i="1"/>
  <c r="U96" i="1"/>
  <c r="V96" i="1"/>
  <c r="U197" i="1"/>
  <c r="V197" i="1"/>
  <c r="U120" i="1"/>
  <c r="V120" i="1"/>
  <c r="U149" i="1"/>
  <c r="V149" i="1"/>
  <c r="U489" i="1"/>
  <c r="V489" i="1"/>
  <c r="U533" i="1"/>
  <c r="V533" i="1"/>
  <c r="U24" i="1"/>
  <c r="V24" i="1"/>
  <c r="U2510" i="1"/>
  <c r="V2510" i="1"/>
  <c r="U45" i="1"/>
  <c r="V45" i="1"/>
  <c r="U267" i="1"/>
  <c r="V267" i="1"/>
  <c r="U3279" i="1"/>
  <c r="V3279" i="1"/>
  <c r="U2594" i="1"/>
  <c r="V2594" i="1"/>
  <c r="U2215" i="1"/>
  <c r="V2215" i="1"/>
  <c r="U598" i="1"/>
  <c r="V598" i="1"/>
  <c r="U629" i="1"/>
  <c r="V629" i="1"/>
  <c r="U1283" i="1"/>
  <c r="V1283" i="1"/>
  <c r="U3820" i="1"/>
  <c r="V3820" i="1"/>
  <c r="U3346" i="1"/>
  <c r="V3346" i="1"/>
  <c r="U3817" i="1"/>
  <c r="V3817" i="1"/>
  <c r="U2906" i="1"/>
  <c r="V2906" i="1"/>
  <c r="U1748" i="1"/>
  <c r="V1748" i="1"/>
  <c r="U1195" i="1"/>
  <c r="V1195" i="1"/>
  <c r="U430" i="1"/>
  <c r="V430" i="1"/>
  <c r="U738" i="1"/>
  <c r="V738" i="1"/>
  <c r="U330" i="1"/>
  <c r="V330" i="1"/>
  <c r="U157" i="1"/>
  <c r="V157" i="1"/>
  <c r="U1673" i="1"/>
  <c r="V1673" i="1"/>
  <c r="U2136" i="1"/>
  <c r="V2136" i="1"/>
  <c r="U481" i="1"/>
  <c r="V481" i="1"/>
  <c r="U2418" i="1"/>
  <c r="V2418" i="1"/>
  <c r="U2084" i="1"/>
  <c r="V2084" i="1"/>
  <c r="U1839" i="1"/>
  <c r="V1839" i="1"/>
  <c r="U2819" i="1"/>
  <c r="V2819" i="1"/>
  <c r="U3177" i="1"/>
  <c r="V3177" i="1"/>
  <c r="U798" i="1"/>
  <c r="V798" i="1"/>
  <c r="U3582" i="1"/>
  <c r="V3582" i="1"/>
  <c r="U3811" i="1"/>
  <c r="V3811" i="1"/>
  <c r="U3082" i="1"/>
  <c r="V3082" i="1"/>
  <c r="U1956" i="1"/>
  <c r="V1956" i="1"/>
  <c r="U193" i="1"/>
  <c r="V193" i="1"/>
  <c r="U234" i="1"/>
  <c r="V234" i="1"/>
  <c r="U248" i="1"/>
  <c r="V248" i="1"/>
  <c r="U280" i="1"/>
  <c r="V280" i="1"/>
  <c r="U136" i="1"/>
  <c r="V136" i="1"/>
  <c r="U506" i="1"/>
  <c r="V506" i="1"/>
  <c r="U4063" i="1"/>
  <c r="V4063" i="1"/>
  <c r="U3634" i="1"/>
  <c r="V3634" i="1"/>
  <c r="U806" i="1"/>
  <c r="V806" i="1"/>
  <c r="U802" i="1"/>
  <c r="V802" i="1"/>
  <c r="U898" i="1"/>
  <c r="V898" i="1"/>
  <c r="U194" i="1"/>
  <c r="V194" i="1"/>
  <c r="U3471" i="1"/>
  <c r="V3471" i="1"/>
  <c r="U470" i="1"/>
  <c r="V470" i="1"/>
  <c r="U1150" i="1"/>
  <c r="V1150" i="1"/>
  <c r="U1339" i="1"/>
  <c r="V1339" i="1"/>
  <c r="U134" i="1"/>
  <c r="V134" i="1"/>
  <c r="U175" i="1"/>
  <c r="V175" i="1"/>
  <c r="U207" i="1"/>
  <c r="V207" i="1"/>
  <c r="U282" i="1"/>
  <c r="V282" i="1"/>
  <c r="U932" i="1"/>
  <c r="V932" i="1"/>
  <c r="U602" i="1"/>
  <c r="V602" i="1"/>
  <c r="U4082" i="1"/>
  <c r="V4082" i="1"/>
  <c r="U2099" i="1"/>
  <c r="V2099" i="1"/>
  <c r="U3404" i="1"/>
  <c r="V3404" i="1"/>
  <c r="U748" i="1"/>
  <c r="V748" i="1"/>
  <c r="U2617" i="1"/>
  <c r="V2617" i="1"/>
  <c r="U692" i="1"/>
  <c r="V692" i="1"/>
  <c r="U391" i="1"/>
  <c r="V391" i="1"/>
  <c r="U609" i="1"/>
  <c r="V609" i="1"/>
  <c r="U485" i="1"/>
  <c r="V485" i="1"/>
  <c r="U56" i="1"/>
  <c r="V56" i="1"/>
  <c r="U2636" i="1"/>
  <c r="V2636" i="1"/>
  <c r="U151" i="1"/>
  <c r="V151" i="1"/>
  <c r="U360" i="1"/>
  <c r="V360" i="1"/>
  <c r="U578" i="1"/>
  <c r="V578" i="1"/>
  <c r="U3283" i="1"/>
  <c r="V3283" i="1"/>
  <c r="U385" i="1"/>
  <c r="V385" i="1"/>
  <c r="U2095" i="1"/>
  <c r="V2095" i="1"/>
  <c r="U2586" i="1"/>
  <c r="V2586" i="1"/>
  <c r="U1726" i="1"/>
  <c r="V1726" i="1"/>
  <c r="U1916" i="1"/>
  <c r="V1916" i="1"/>
  <c r="U1909" i="1"/>
  <c r="V1909" i="1"/>
  <c r="U2587" i="1"/>
  <c r="V2587" i="1"/>
  <c r="U1866" i="1"/>
  <c r="V1866" i="1"/>
  <c r="U1371" i="1"/>
  <c r="V1371" i="1"/>
  <c r="U2013" i="1"/>
  <c r="V2013" i="1"/>
  <c r="U2714" i="1"/>
  <c r="V2714" i="1"/>
  <c r="U929" i="1"/>
  <c r="V929" i="1"/>
  <c r="U2872" i="1"/>
  <c r="V2872" i="1"/>
  <c r="U2155" i="1"/>
  <c r="V2155" i="1"/>
  <c r="U1802" i="1"/>
  <c r="V1802" i="1"/>
  <c r="U3107" i="1"/>
  <c r="V3107" i="1"/>
  <c r="U1295" i="1"/>
  <c r="V1295" i="1"/>
  <c r="U1599" i="1"/>
  <c r="V1599" i="1"/>
  <c r="U3615" i="1"/>
  <c r="V3615" i="1"/>
  <c r="U3439" i="1"/>
  <c r="V3439" i="1"/>
  <c r="U2967" i="1"/>
  <c r="V2967" i="1"/>
  <c r="U3070" i="1"/>
  <c r="V3070" i="1"/>
  <c r="U3993" i="1"/>
  <c r="V3993" i="1"/>
  <c r="U3651" i="1"/>
  <c r="V3651" i="1"/>
  <c r="U1326" i="1"/>
  <c r="V1326" i="1"/>
  <c r="U1178" i="1"/>
  <c r="V1178" i="1"/>
  <c r="U2444" i="1"/>
  <c r="V2444" i="1"/>
  <c r="U2611" i="1"/>
  <c r="V2611" i="1"/>
  <c r="U2416" i="1"/>
  <c r="V2416" i="1"/>
  <c r="U1960" i="1"/>
  <c r="V1960" i="1"/>
  <c r="U3957" i="1"/>
  <c r="V3957" i="1"/>
  <c r="U2441" i="1"/>
  <c r="V2441" i="1"/>
  <c r="U1816" i="1"/>
  <c r="V1816" i="1"/>
  <c r="U2881" i="1"/>
  <c r="V2881" i="1"/>
  <c r="U3417" i="1"/>
  <c r="V3417" i="1"/>
  <c r="U2533" i="1"/>
  <c r="V2533" i="1"/>
  <c r="U2713" i="1"/>
  <c r="V2713" i="1"/>
  <c r="U3795" i="1"/>
  <c r="V3795" i="1"/>
  <c r="U1147" i="1"/>
  <c r="V1147" i="1"/>
  <c r="U1105" i="1"/>
  <c r="V1105" i="1"/>
  <c r="U1149" i="1"/>
  <c r="V1149" i="1"/>
  <c r="U3213" i="1"/>
  <c r="V3213" i="1"/>
  <c r="U3437" i="1"/>
  <c r="V3437" i="1"/>
  <c r="U3306" i="1"/>
  <c r="V3306" i="1"/>
  <c r="U2482" i="1"/>
  <c r="V2482" i="1"/>
  <c r="U943" i="1"/>
  <c r="V943" i="1"/>
  <c r="U2007" i="1"/>
  <c r="V2007" i="1"/>
  <c r="U2825" i="1"/>
  <c r="V2825" i="1"/>
  <c r="U1644" i="1"/>
  <c r="V1644" i="1"/>
  <c r="U3242" i="1"/>
  <c r="V3242" i="1"/>
  <c r="U1210" i="1"/>
  <c r="V1210" i="1"/>
  <c r="U2358" i="1"/>
  <c r="V2358" i="1"/>
  <c r="U1031" i="1"/>
  <c r="V1031" i="1"/>
  <c r="U1392" i="1"/>
  <c r="V1392" i="1"/>
  <c r="U3310" i="1"/>
  <c r="V3310" i="1"/>
  <c r="U1439" i="1"/>
  <c r="V1439" i="1"/>
  <c r="U1036" i="1"/>
  <c r="V1036" i="1"/>
  <c r="U1240" i="1"/>
  <c r="V1240" i="1"/>
  <c r="U975" i="1"/>
  <c r="V975" i="1"/>
  <c r="U2260" i="1"/>
  <c r="V2260" i="1"/>
  <c r="U2763" i="1"/>
  <c r="V2763" i="1"/>
  <c r="U2023" i="1"/>
  <c r="V2023" i="1"/>
  <c r="U1278" i="1"/>
  <c r="V1278" i="1"/>
  <c r="U3849" i="1"/>
  <c r="V3849" i="1"/>
  <c r="U2848" i="1"/>
  <c r="V2848" i="1"/>
  <c r="U1994" i="1"/>
  <c r="V1994" i="1"/>
  <c r="U1308" i="1"/>
  <c r="V1308" i="1"/>
  <c r="U1048" i="1"/>
  <c r="V1048" i="1"/>
  <c r="U2658" i="1"/>
  <c r="V2658" i="1"/>
  <c r="U3228" i="1"/>
  <c r="V3228" i="1"/>
  <c r="U1919" i="1"/>
  <c r="V1919" i="1"/>
  <c r="U2074" i="1"/>
  <c r="V2074" i="1"/>
  <c r="U1021" i="1"/>
  <c r="V1021" i="1"/>
  <c r="U3789" i="1"/>
  <c r="V3789" i="1"/>
  <c r="U1095" i="1"/>
  <c r="V1095" i="1"/>
  <c r="U886" i="1"/>
  <c r="V886" i="1"/>
  <c r="U1735" i="1"/>
  <c r="V1735" i="1"/>
  <c r="U2349" i="1"/>
  <c r="V2349" i="1"/>
  <c r="U3763" i="1"/>
  <c r="V3763" i="1"/>
  <c r="U3285" i="1"/>
  <c r="V3285" i="1"/>
  <c r="U3193" i="1"/>
  <c r="V3193" i="1"/>
  <c r="U1222" i="1"/>
  <c r="V1222" i="1"/>
  <c r="U1458" i="1"/>
  <c r="V1458" i="1"/>
  <c r="U3246" i="1"/>
  <c r="V3246" i="1"/>
  <c r="U3421" i="1"/>
  <c r="V3421" i="1"/>
  <c r="U1022" i="1"/>
  <c r="V1022" i="1"/>
  <c r="U1377" i="1"/>
  <c r="V1377" i="1"/>
  <c r="U3286" i="1"/>
  <c r="V3286" i="1"/>
  <c r="U1414" i="1"/>
  <c r="V1414" i="1"/>
  <c r="U3042" i="1"/>
  <c r="V3042" i="1"/>
  <c r="U1701" i="1"/>
  <c r="V1701" i="1"/>
  <c r="U1141" i="1"/>
  <c r="V1141" i="1"/>
  <c r="U3572" i="1"/>
  <c r="V3572" i="1"/>
  <c r="U1016" i="1"/>
  <c r="V1016" i="1"/>
  <c r="U1772" i="1"/>
  <c r="V1772" i="1"/>
  <c r="U2282" i="1"/>
  <c r="V2282" i="1"/>
  <c r="U1813" i="1"/>
  <c r="V1813" i="1"/>
  <c r="U2458" i="1"/>
  <c r="V2458" i="1"/>
  <c r="U2034" i="1"/>
  <c r="V2034" i="1"/>
  <c r="U3401" i="1"/>
  <c r="V3401" i="1"/>
  <c r="U3236" i="1"/>
  <c r="V3236" i="1"/>
  <c r="U2318" i="1"/>
  <c r="V2318" i="1"/>
  <c r="U2112" i="1"/>
  <c r="V2112" i="1"/>
  <c r="U2075" i="1"/>
  <c r="V2075" i="1"/>
  <c r="U2426" i="1"/>
  <c r="V2426" i="1"/>
  <c r="U2006" i="1"/>
  <c r="V2006" i="1"/>
  <c r="U2581" i="1"/>
  <c r="V2581" i="1"/>
  <c r="U1609" i="1"/>
  <c r="V1609" i="1"/>
  <c r="U3645" i="1"/>
  <c r="V3645" i="1"/>
  <c r="U3571" i="1"/>
  <c r="V3571" i="1"/>
  <c r="U2105" i="1"/>
  <c r="V2105" i="1"/>
  <c r="U3504" i="1"/>
  <c r="V3504" i="1"/>
  <c r="U1655" i="1"/>
  <c r="V1655" i="1"/>
  <c r="U3420" i="1"/>
  <c r="V3420" i="1"/>
  <c r="U747" i="1"/>
  <c r="V747" i="1"/>
  <c r="U3066" i="1"/>
  <c r="V3066" i="1"/>
  <c r="U3876" i="1"/>
  <c r="V3876" i="1"/>
  <c r="U3903" i="1"/>
  <c r="V3903" i="1"/>
  <c r="U3318" i="1"/>
  <c r="V3318" i="1"/>
  <c r="U3922" i="1"/>
  <c r="V3922" i="1"/>
  <c r="U2775" i="1"/>
  <c r="V2775" i="1"/>
  <c r="U4089" i="1"/>
  <c r="V4089" i="1"/>
  <c r="U2735" i="1"/>
  <c r="V2735" i="1"/>
  <c r="U1523" i="1"/>
  <c r="V1523" i="1"/>
  <c r="U1969" i="1"/>
  <c r="V1969" i="1"/>
  <c r="U831" i="1"/>
  <c r="V831" i="1"/>
  <c r="U3684" i="1"/>
  <c r="V3684" i="1"/>
  <c r="U1760" i="1"/>
  <c r="V1760" i="1"/>
  <c r="U777" i="1"/>
  <c r="V777" i="1"/>
  <c r="U2752" i="1"/>
  <c r="V2752" i="1"/>
  <c r="U3851" i="1"/>
  <c r="V3851" i="1"/>
  <c r="U3496" i="1"/>
  <c r="V3496" i="1"/>
  <c r="U2694" i="1"/>
  <c r="V2694" i="1"/>
  <c r="U2340" i="1"/>
  <c r="V2340" i="1"/>
  <c r="U1621" i="1"/>
  <c r="V1621" i="1"/>
  <c r="U1836" i="1"/>
  <c r="V1836" i="1"/>
  <c r="U1431" i="1"/>
  <c r="V1431" i="1"/>
  <c r="U2343" i="1"/>
  <c r="V2343" i="1"/>
  <c r="U2193" i="1"/>
  <c r="V2193" i="1"/>
  <c r="U1232" i="1"/>
  <c r="V1232" i="1"/>
  <c r="U3492" i="1"/>
  <c r="V3492" i="1"/>
  <c r="U1180" i="1"/>
  <c r="V1180" i="1"/>
  <c r="U2517" i="1"/>
  <c r="V2517" i="1"/>
  <c r="U3137" i="1"/>
  <c r="V3137" i="1"/>
  <c r="U2659" i="1"/>
  <c r="V2659" i="1"/>
  <c r="U3933" i="1"/>
  <c r="V3933" i="1"/>
  <c r="U2330" i="1"/>
  <c r="V2330" i="1"/>
  <c r="U2152" i="1"/>
  <c r="V2152" i="1"/>
  <c r="U1691" i="1"/>
  <c r="V1691" i="1"/>
  <c r="U2867" i="1"/>
  <c r="V2867" i="1"/>
  <c r="U2789" i="1"/>
  <c r="V2789" i="1"/>
  <c r="U1211" i="1"/>
  <c r="V1211" i="1"/>
  <c r="U2281" i="1"/>
  <c r="V2281" i="1"/>
  <c r="U1814" i="1"/>
  <c r="V1814" i="1"/>
  <c r="U1845" i="1"/>
  <c r="V1845" i="1"/>
  <c r="U3816" i="1"/>
  <c r="V3816" i="1"/>
  <c r="U3831" i="1"/>
  <c r="V3831" i="1"/>
  <c r="U1429" i="1"/>
  <c r="V1429" i="1"/>
  <c r="U2092" i="1"/>
  <c r="V2092" i="1"/>
  <c r="U2019" i="1"/>
  <c r="V2019" i="1"/>
  <c r="U2041" i="1"/>
  <c r="V2041" i="1"/>
  <c r="U3078" i="1"/>
  <c r="V3078" i="1"/>
  <c r="U2833" i="1"/>
  <c r="V2833" i="1"/>
  <c r="U3984" i="1"/>
  <c r="V3984" i="1"/>
  <c r="U3017" i="1"/>
  <c r="V3017" i="1"/>
  <c r="U3508" i="1"/>
  <c r="V3508" i="1"/>
  <c r="U3897" i="1"/>
  <c r="V3897" i="1"/>
  <c r="U2066" i="1"/>
  <c r="V2066" i="1"/>
  <c r="U4094" i="1"/>
  <c r="V4094" i="1"/>
  <c r="U1317" i="1"/>
  <c r="V1317" i="1"/>
  <c r="U3567" i="1"/>
  <c r="V3567" i="1"/>
  <c r="U2706" i="1"/>
  <c r="V2706" i="1"/>
  <c r="U1524" i="1"/>
  <c r="V1524" i="1"/>
  <c r="U1395" i="1"/>
  <c r="V1395" i="1"/>
  <c r="U516" i="1"/>
  <c r="V516" i="1"/>
  <c r="U3347" i="1"/>
  <c r="V3347" i="1"/>
  <c r="U3009" i="1"/>
  <c r="V3009" i="1"/>
  <c r="U4028" i="1"/>
  <c r="V4028" i="1"/>
  <c r="U1432" i="1"/>
  <c r="V1432" i="1"/>
  <c r="U1889" i="1"/>
  <c r="V1889" i="1"/>
  <c r="U3793" i="1"/>
  <c r="V3793" i="1"/>
  <c r="U4073" i="1"/>
  <c r="V4073" i="1"/>
  <c r="U1663" i="1"/>
  <c r="V1663" i="1"/>
  <c r="U2393" i="1"/>
  <c r="V2393" i="1"/>
  <c r="U4110" i="1"/>
  <c r="V4110" i="1"/>
  <c r="U1186" i="1"/>
  <c r="V1186" i="1"/>
  <c r="U3972" i="1"/>
  <c r="V3972" i="1"/>
  <c r="U1792" i="1"/>
  <c r="V1792" i="1"/>
  <c r="U3886" i="1"/>
  <c r="V3886" i="1"/>
  <c r="U2218" i="1"/>
  <c r="V2218" i="1"/>
  <c r="U1080" i="1"/>
  <c r="V1080" i="1"/>
  <c r="U3063" i="1"/>
  <c r="V3063" i="1"/>
  <c r="U4023" i="1"/>
  <c r="V4023" i="1"/>
  <c r="U3935" i="1"/>
  <c r="V3935" i="1"/>
  <c r="U1142" i="1"/>
  <c r="V1142" i="1"/>
  <c r="U1554" i="1"/>
  <c r="V1554" i="1"/>
  <c r="U4098" i="1"/>
  <c r="V4098" i="1"/>
  <c r="U1993" i="1"/>
  <c r="V1993" i="1"/>
  <c r="U2661" i="1"/>
  <c r="V2661" i="1"/>
  <c r="U3479" i="1"/>
  <c r="V3479" i="1"/>
  <c r="U3821" i="1"/>
  <c r="V3821" i="1"/>
  <c r="U4105" i="1"/>
  <c r="V4105" i="1"/>
  <c r="U2615" i="1"/>
  <c r="V2615" i="1"/>
  <c r="U2540" i="1"/>
  <c r="V2540" i="1"/>
  <c r="U3288" i="1"/>
  <c r="V3288" i="1"/>
  <c r="U894" i="1"/>
  <c r="V894" i="1"/>
  <c r="U3450" i="1"/>
  <c r="V3450" i="1"/>
  <c r="U2759" i="1"/>
  <c r="V2759" i="1"/>
  <c r="U2729" i="1"/>
  <c r="V2729" i="1"/>
  <c r="U721" i="1"/>
  <c r="V721" i="1"/>
  <c r="U3966" i="1"/>
  <c r="V3966" i="1"/>
  <c r="U1895" i="1"/>
  <c r="V1895" i="1"/>
  <c r="U2211" i="1"/>
  <c r="V2211" i="1"/>
  <c r="U3702" i="1"/>
  <c r="V3702" i="1"/>
  <c r="U1375" i="1"/>
  <c r="V1375" i="1"/>
  <c r="U784" i="1"/>
  <c r="V784" i="1"/>
  <c r="U535" i="1"/>
  <c r="V535" i="1"/>
  <c r="U3662" i="1"/>
  <c r="V3662" i="1"/>
  <c r="U33" i="1"/>
  <c r="V33" i="1"/>
  <c r="U306" i="1"/>
  <c r="V306" i="1"/>
  <c r="U3220" i="1"/>
  <c r="V3220" i="1"/>
  <c r="U3973" i="1"/>
  <c r="V3973" i="1"/>
  <c r="U1741" i="1"/>
  <c r="V1741" i="1"/>
  <c r="U947" i="1"/>
  <c r="V947" i="1"/>
  <c r="U2059" i="1"/>
  <c r="V2059" i="1"/>
  <c r="U2302" i="1"/>
  <c r="V2302" i="1"/>
  <c r="U3016" i="1"/>
  <c r="V3016" i="1"/>
  <c r="U2607" i="1"/>
  <c r="V2607" i="1"/>
  <c r="U3791" i="1"/>
  <c r="V3791" i="1"/>
  <c r="U3269" i="1"/>
  <c r="V3269" i="1"/>
  <c r="U3985" i="1"/>
  <c r="V3985" i="1"/>
  <c r="U2780" i="1"/>
  <c r="V2780" i="1"/>
  <c r="U3376" i="1"/>
  <c r="V3376" i="1"/>
  <c r="U1781" i="1"/>
  <c r="V1781" i="1"/>
  <c r="U1848" i="1"/>
  <c r="V1848" i="1"/>
  <c r="U1743" i="1"/>
  <c r="V1743" i="1"/>
  <c r="U3392" i="1"/>
  <c r="V3392" i="1"/>
  <c r="U1767" i="1"/>
  <c r="V1767" i="1"/>
  <c r="U753" i="1"/>
  <c r="V753" i="1"/>
  <c r="U3723" i="1"/>
  <c r="V3723" i="1"/>
  <c r="U2743" i="1"/>
  <c r="V2743" i="1"/>
  <c r="U4091" i="1"/>
  <c r="V4091" i="1"/>
  <c r="U2672" i="1"/>
  <c r="V2672" i="1"/>
  <c r="U3563" i="1"/>
  <c r="V3563" i="1"/>
  <c r="U35" i="1"/>
  <c r="V35" i="1"/>
  <c r="U3342" i="1"/>
  <c r="V3342" i="1"/>
  <c r="U1779" i="1"/>
  <c r="V1779" i="1"/>
  <c r="U1285" i="1"/>
  <c r="V1285" i="1"/>
  <c r="U944" i="1"/>
  <c r="V944" i="1"/>
  <c r="U4052" i="1"/>
  <c r="V4052" i="1"/>
  <c r="U2071" i="1"/>
  <c r="V2071" i="1"/>
  <c r="U1342" i="1"/>
  <c r="V1342" i="1"/>
  <c r="U1456" i="1"/>
  <c r="V1456" i="1"/>
  <c r="U119" i="1"/>
  <c r="V119" i="1"/>
  <c r="U2335" i="1"/>
  <c r="V2335" i="1"/>
  <c r="U1586" i="1"/>
  <c r="V1586" i="1"/>
  <c r="U1461" i="1"/>
  <c r="V1461" i="1"/>
  <c r="U1423" i="1"/>
  <c r="V1423" i="1"/>
  <c r="U1585" i="1"/>
  <c r="V1585" i="1"/>
  <c r="U1455" i="1"/>
  <c r="V1455" i="1"/>
  <c r="U1678" i="1"/>
  <c r="V1678" i="1"/>
  <c r="U3630" i="1"/>
  <c r="V3630" i="1"/>
  <c r="U2693" i="1"/>
  <c r="V2693" i="1"/>
  <c r="U3252" i="1"/>
  <c r="V3252" i="1"/>
  <c r="U2222" i="1"/>
  <c r="V2222" i="1"/>
  <c r="U2786" i="1"/>
  <c r="V2786" i="1"/>
  <c r="U2140" i="1"/>
  <c r="V2140" i="1"/>
  <c r="U1311" i="1"/>
  <c r="V1311" i="1"/>
  <c r="U2959" i="1"/>
  <c r="V2959" i="1"/>
  <c r="U2791" i="1"/>
  <c r="V2791" i="1"/>
  <c r="U3765" i="1"/>
  <c r="V3765" i="1"/>
  <c r="U915" i="1"/>
  <c r="V915" i="1"/>
  <c r="U1826" i="1"/>
  <c r="V1826" i="1"/>
  <c r="U1624" i="1"/>
  <c r="V1624" i="1"/>
  <c r="U3828" i="1"/>
  <c r="V3828" i="1"/>
  <c r="U3074" i="1"/>
  <c r="V3074" i="1"/>
  <c r="U2788" i="1"/>
  <c r="V2788" i="1"/>
  <c r="U1023" i="1"/>
  <c r="V1023" i="1"/>
  <c r="U3852" i="1"/>
  <c r="V3852" i="1"/>
  <c r="U4095" i="1"/>
  <c r="V4095" i="1"/>
  <c r="U3290" i="1"/>
  <c r="V3290" i="1"/>
  <c r="U2449" i="1"/>
  <c r="V2449" i="1"/>
  <c r="U1842" i="1"/>
  <c r="V1842" i="1"/>
  <c r="U2049" i="1"/>
  <c r="V2049" i="1"/>
  <c r="U1463" i="1"/>
  <c r="V1463" i="1"/>
  <c r="U4085" i="1"/>
  <c r="V4085" i="1"/>
  <c r="U2978" i="1"/>
  <c r="V2978" i="1"/>
  <c r="U1945" i="1"/>
  <c r="V1945" i="1"/>
  <c r="U1990" i="1"/>
  <c r="V1990" i="1"/>
  <c r="U2530" i="1"/>
  <c r="V2530" i="1"/>
  <c r="U3803" i="1"/>
  <c r="V3803" i="1"/>
  <c r="U2863" i="1"/>
  <c r="V2863" i="1"/>
  <c r="U2175" i="1"/>
  <c r="V2175" i="1"/>
  <c r="U2724" i="1"/>
  <c r="V2724" i="1"/>
  <c r="U1122" i="1"/>
  <c r="V1122" i="1"/>
  <c r="U3374" i="1"/>
  <c r="V3374" i="1"/>
  <c r="U3090" i="1"/>
  <c r="V3090" i="1"/>
  <c r="U3801" i="1"/>
  <c r="V3801" i="1"/>
  <c r="U373" i="1"/>
  <c r="V373" i="1"/>
  <c r="U217" i="1"/>
  <c r="V217" i="1"/>
  <c r="U1653" i="1"/>
  <c r="V1653" i="1"/>
  <c r="U3101" i="1"/>
  <c r="V3101" i="1"/>
  <c r="U705" i="1"/>
  <c r="V705" i="1"/>
  <c r="U4099" i="1"/>
  <c r="V4099" i="1"/>
  <c r="U1820" i="1"/>
  <c r="V1820" i="1"/>
  <c r="U1717" i="1"/>
  <c r="V1717" i="1"/>
  <c r="U2342" i="1"/>
  <c r="V2342" i="1"/>
  <c r="U1703" i="1"/>
  <c r="V1703" i="1"/>
  <c r="U895" i="1"/>
  <c r="V895" i="1"/>
  <c r="U3613" i="1"/>
  <c r="V3613" i="1"/>
  <c r="U2922" i="1"/>
  <c r="V2922" i="1"/>
  <c r="U756" i="1"/>
  <c r="V756" i="1"/>
  <c r="U1786" i="1"/>
  <c r="V1786" i="1"/>
  <c r="U2127" i="1"/>
  <c r="V2127" i="1"/>
  <c r="U3422" i="1"/>
  <c r="V3422" i="1"/>
  <c r="U2988" i="1"/>
  <c r="V2988" i="1"/>
  <c r="U173" i="1"/>
  <c r="V173" i="1"/>
  <c r="U1239" i="1"/>
  <c r="V1239" i="1"/>
  <c r="U3204" i="1"/>
  <c r="V3204" i="1"/>
  <c r="U1937" i="1"/>
  <c r="V1937" i="1"/>
  <c r="U1649" i="1"/>
  <c r="V1649" i="1"/>
  <c r="U366" i="1"/>
  <c r="V366" i="1"/>
  <c r="U982" i="1"/>
  <c r="V982" i="1"/>
  <c r="U3443" i="1"/>
  <c r="V3443" i="1"/>
  <c r="U1949" i="1"/>
  <c r="V1949" i="1"/>
  <c r="U1699" i="1"/>
  <c r="V1699" i="1"/>
  <c r="U2991" i="1"/>
  <c r="V2991" i="1"/>
  <c r="U3020" i="1"/>
  <c r="V3020" i="1"/>
  <c r="U1629" i="1"/>
  <c r="V1629" i="1"/>
  <c r="U3870" i="1"/>
  <c r="V3870" i="1"/>
  <c r="U1482" i="1"/>
  <c r="V1482" i="1"/>
  <c r="U1563" i="1"/>
  <c r="V1563" i="1"/>
  <c r="U378" i="1"/>
  <c r="V378" i="1"/>
  <c r="U2124" i="1"/>
  <c r="V2124" i="1"/>
  <c r="U945" i="1"/>
  <c r="V945" i="1"/>
  <c r="U1069" i="1"/>
  <c r="V1069" i="1"/>
  <c r="U2797" i="1"/>
  <c r="V2797" i="1"/>
  <c r="U1111" i="1"/>
  <c r="V1111" i="1"/>
  <c r="U1054" i="1"/>
  <c r="V1054" i="1"/>
  <c r="U1284" i="1"/>
  <c r="V1284" i="1"/>
  <c r="U2781" i="1"/>
  <c r="V2781" i="1"/>
  <c r="U2000" i="1"/>
  <c r="V2000" i="1"/>
  <c r="U1412" i="1"/>
  <c r="V1412" i="1"/>
  <c r="U1245" i="1"/>
  <c r="V1245" i="1"/>
  <c r="U4018" i="1"/>
  <c r="V4018" i="1"/>
  <c r="U2796" i="1"/>
  <c r="V2796" i="1"/>
  <c r="U3331" i="1"/>
  <c r="V3331" i="1"/>
  <c r="U1348" i="1"/>
  <c r="V1348" i="1"/>
  <c r="U3414" i="1"/>
  <c r="V3414" i="1"/>
  <c r="U1338" i="1"/>
  <c r="V1338" i="1"/>
  <c r="U780" i="1"/>
  <c r="V780" i="1"/>
  <c r="U3530" i="1"/>
  <c r="V3530" i="1"/>
  <c r="U4087" i="1"/>
  <c r="V4087" i="1"/>
  <c r="U3650" i="1"/>
  <c r="V3650" i="1"/>
  <c r="U1088" i="1"/>
  <c r="V1088" i="1"/>
  <c r="U2511" i="1"/>
  <c r="V2511" i="1"/>
  <c r="U1272" i="1"/>
  <c r="V1272" i="1"/>
  <c r="U3690" i="1"/>
  <c r="V3690" i="1"/>
  <c r="U2703" i="1"/>
  <c r="V2703" i="1"/>
  <c r="U2844" i="1"/>
  <c r="V2844" i="1"/>
  <c r="U2926" i="1"/>
  <c r="V2926" i="1"/>
  <c r="U3770" i="1"/>
  <c r="V3770" i="1"/>
  <c r="U601" i="1"/>
  <c r="V601" i="1"/>
  <c r="U4097" i="1"/>
  <c r="V4097" i="1"/>
  <c r="U2098" i="1"/>
  <c r="V2098" i="1"/>
  <c r="U1263" i="1"/>
  <c r="V1263" i="1"/>
  <c r="U2680" i="1"/>
  <c r="V2680" i="1"/>
  <c r="U11" i="1"/>
  <c r="V11" i="1"/>
  <c r="U605" i="1"/>
  <c r="V605" i="1"/>
  <c r="U2235" i="1"/>
  <c r="V2235" i="1"/>
  <c r="U1159" i="1"/>
  <c r="V1159" i="1"/>
  <c r="U3974" i="1"/>
  <c r="V3974" i="1"/>
  <c r="U2868" i="1"/>
  <c r="V2868" i="1"/>
  <c r="U1397" i="1"/>
  <c r="V1397" i="1"/>
  <c r="U4038" i="1"/>
  <c r="V4038" i="1"/>
  <c r="U1516" i="1"/>
  <c r="V1516" i="1"/>
  <c r="U2125" i="1"/>
  <c r="V2125" i="1"/>
  <c r="U500" i="1"/>
  <c r="V500" i="1"/>
  <c r="U2060" i="1"/>
  <c r="V2060" i="1"/>
  <c r="U2809" i="1"/>
  <c r="V2809" i="1"/>
  <c r="U1058" i="1"/>
  <c r="V1058" i="1"/>
  <c r="U3647" i="1"/>
  <c r="V3647" i="1"/>
  <c r="U2528" i="1"/>
  <c r="V2528" i="1"/>
  <c r="U3487" i="1"/>
  <c r="V3487" i="1"/>
  <c r="U937" i="1"/>
  <c r="V937" i="1"/>
  <c r="U4092" i="1"/>
  <c r="V4092" i="1"/>
  <c r="U1453" i="1"/>
  <c r="V1453" i="1"/>
  <c r="U444" i="1"/>
  <c r="V444" i="1"/>
  <c r="U617" i="1"/>
  <c r="V617" i="1"/>
  <c r="U3485" i="1"/>
  <c r="V3485" i="1"/>
  <c r="U1704" i="1"/>
  <c r="V1704" i="1"/>
  <c r="U1214" i="1"/>
  <c r="V1214" i="1"/>
  <c r="U3961" i="1"/>
  <c r="V3961" i="1"/>
  <c r="U3465" i="1"/>
  <c r="V3465" i="1"/>
  <c r="U4114" i="1"/>
  <c r="V4114" i="1"/>
  <c r="U3453" i="1"/>
  <c r="V3453" i="1"/>
  <c r="U379" i="1"/>
  <c r="V379" i="1"/>
  <c r="U2687" i="1"/>
  <c r="V2687" i="1"/>
  <c r="U904" i="1"/>
  <c r="V904" i="1"/>
  <c r="U986" i="1"/>
  <c r="V986" i="1"/>
  <c r="U1548" i="1"/>
  <c r="V1548" i="1"/>
  <c r="U2876" i="1"/>
  <c r="V2876" i="1"/>
  <c r="U2989" i="1"/>
  <c r="V2989" i="1"/>
  <c r="U2353" i="1"/>
  <c r="V2353" i="1"/>
  <c r="U2691" i="1"/>
  <c r="V2691" i="1"/>
  <c r="U1383" i="1"/>
  <c r="V1383" i="1"/>
  <c r="U1034" i="1"/>
  <c r="V1034" i="1"/>
  <c r="U3547" i="1"/>
  <c r="V3547" i="1"/>
  <c r="U3237" i="1"/>
  <c r="V3237" i="1"/>
  <c r="U2467" i="1"/>
  <c r="V2467" i="1"/>
  <c r="U1474" i="1"/>
  <c r="V1474" i="1"/>
  <c r="U1488" i="1"/>
  <c r="V1488" i="1"/>
  <c r="U4078" i="1"/>
  <c r="V4078" i="1"/>
  <c r="U3046" i="1"/>
  <c r="V3046" i="1"/>
  <c r="U3884" i="1"/>
  <c r="V3884" i="1"/>
  <c r="U4109" i="1"/>
  <c r="V4109" i="1"/>
  <c r="U2846" i="1"/>
  <c r="V2846" i="1"/>
  <c r="U946" i="1"/>
  <c r="V946" i="1"/>
  <c r="U1731" i="1"/>
  <c r="V1731" i="1"/>
  <c r="U3749" i="1"/>
  <c r="V3749" i="1"/>
  <c r="U3105" i="1"/>
  <c r="V3105" i="1"/>
  <c r="U176" i="1"/>
  <c r="V176" i="1"/>
  <c r="U2887" i="1"/>
  <c r="V2887" i="1"/>
  <c r="U3823" i="1"/>
  <c r="V3823" i="1"/>
  <c r="U4107" i="1"/>
  <c r="V4107" i="1"/>
  <c r="U1144" i="1"/>
  <c r="V1144" i="1"/>
  <c r="U1440" i="1"/>
  <c r="V1440" i="1"/>
  <c r="U3713" i="1"/>
  <c r="V3713" i="1"/>
  <c r="U3189" i="1"/>
  <c r="V3189" i="1"/>
  <c r="U3944" i="1"/>
  <c r="V3944" i="1"/>
  <c r="U3497" i="1"/>
  <c r="V3497" i="1"/>
  <c r="U2950" i="1"/>
  <c r="V2950" i="1"/>
  <c r="U3729" i="1"/>
  <c r="V3729" i="1"/>
  <c r="U2278" i="1"/>
  <c r="V2278" i="1"/>
  <c r="U1619" i="1"/>
  <c r="V1619" i="1"/>
  <c r="U3541" i="1"/>
  <c r="V3541" i="1"/>
  <c r="U3106" i="1"/>
  <c r="V3106" i="1"/>
  <c r="U2293" i="1"/>
  <c r="V2293" i="1"/>
  <c r="U2266" i="1"/>
  <c r="V2266" i="1"/>
  <c r="U677" i="1"/>
  <c r="V677" i="1"/>
  <c r="U3844" i="1"/>
  <c r="V3844" i="1"/>
  <c r="U2359" i="1"/>
  <c r="V2359" i="1"/>
  <c r="U1863" i="1"/>
  <c r="V1863" i="1"/>
  <c r="U3552" i="1"/>
  <c r="V3552" i="1"/>
  <c r="U432" i="1"/>
  <c r="V432" i="1"/>
  <c r="U3012" i="1"/>
  <c r="V3012" i="1"/>
  <c r="U2132" i="1"/>
  <c r="V2132" i="1"/>
  <c r="U3183" i="1"/>
  <c r="V3183" i="1"/>
  <c r="U1266" i="1"/>
  <c r="V1266" i="1"/>
  <c r="U751" i="1"/>
  <c r="V751" i="1"/>
  <c r="U1851" i="1"/>
  <c r="V1851" i="1"/>
  <c r="U3160" i="1"/>
  <c r="V3160" i="1"/>
  <c r="U196" i="1"/>
  <c r="V196" i="1"/>
  <c r="U1411" i="1"/>
  <c r="V1411" i="1"/>
  <c r="U160" i="1"/>
  <c r="V160" i="1"/>
  <c r="U2526" i="1"/>
  <c r="V2526" i="1"/>
  <c r="U1039" i="1"/>
  <c r="V1039" i="1"/>
  <c r="U3670" i="1"/>
  <c r="V3670" i="1"/>
  <c r="U1114" i="1"/>
  <c r="V1114" i="1"/>
  <c r="U1201" i="1"/>
  <c r="V1201" i="1"/>
  <c r="U1203" i="1"/>
  <c r="V1203" i="1"/>
  <c r="U1738" i="1"/>
  <c r="V1738" i="1"/>
  <c r="U1051" i="1"/>
  <c r="V1051" i="1"/>
  <c r="U3211" i="1"/>
  <c r="V3211" i="1"/>
  <c r="U984" i="1"/>
  <c r="V984" i="1"/>
  <c r="U2548" i="1"/>
  <c r="V2548" i="1"/>
  <c r="U2488" i="1"/>
  <c r="V2488" i="1"/>
  <c r="U3681" i="1"/>
  <c r="V3681" i="1"/>
  <c r="U3088" i="1"/>
  <c r="V3088" i="1"/>
  <c r="U3091" i="1"/>
  <c r="V3091" i="1"/>
  <c r="U3299" i="1"/>
  <c r="V3299" i="1"/>
  <c r="U3727" i="1"/>
  <c r="V3727" i="1"/>
  <c r="U2443" i="1"/>
  <c r="V2443" i="1"/>
  <c r="U1633" i="1"/>
  <c r="V1633" i="1"/>
  <c r="U1254" i="1"/>
  <c r="V1254" i="1"/>
  <c r="U1992" i="1"/>
  <c r="V1992" i="1"/>
  <c r="U1875" i="1"/>
  <c r="V1875" i="1"/>
  <c r="U1212" i="1"/>
  <c r="V1212" i="1"/>
  <c r="U2491" i="1"/>
  <c r="V2491" i="1"/>
  <c r="U2696" i="1"/>
  <c r="V2696" i="1"/>
  <c r="U4060" i="1"/>
  <c r="V4060" i="1"/>
  <c r="U3568" i="1"/>
  <c r="V3568" i="1"/>
  <c r="U949" i="1"/>
  <c r="V949" i="1"/>
  <c r="U3593" i="1"/>
  <c r="V3593" i="1"/>
  <c r="U4101" i="1"/>
  <c r="V4101" i="1"/>
  <c r="U3118" i="1"/>
  <c r="V3118" i="1"/>
  <c r="U2392" i="1"/>
  <c r="V2392" i="1"/>
  <c r="U2746" i="1"/>
  <c r="V2746" i="1"/>
  <c r="U2183" i="1"/>
  <c r="V2183" i="1"/>
  <c r="U3524" i="1"/>
  <c r="V3524" i="1"/>
  <c r="U1807" i="1"/>
  <c r="V1807" i="1"/>
  <c r="U3023" i="1"/>
  <c r="V3023" i="1"/>
  <c r="U1922" i="1"/>
  <c r="V1922" i="1"/>
  <c r="U1727" i="1"/>
  <c r="V1727" i="1"/>
  <c r="U1720" i="1"/>
  <c r="V1720" i="1"/>
  <c r="U3570" i="1"/>
  <c r="V3570" i="1"/>
  <c r="U1347" i="1"/>
  <c r="V1347" i="1"/>
  <c r="U3956" i="1"/>
  <c r="V3956" i="1"/>
  <c r="U558" i="1"/>
  <c r="V558" i="1"/>
  <c r="U3704" i="1"/>
  <c r="V3704" i="1"/>
  <c r="U1550" i="1"/>
  <c r="V1550" i="1"/>
  <c r="U1744" i="1"/>
  <c r="V1744" i="1"/>
  <c r="U1121" i="1"/>
  <c r="V1121" i="1"/>
  <c r="U3064" i="1"/>
  <c r="V3064" i="1"/>
  <c r="U2052" i="1"/>
  <c r="V2052" i="1"/>
  <c r="U2394" i="1"/>
  <c r="V2394" i="1"/>
  <c r="U1434" i="1"/>
  <c r="V1434" i="1"/>
  <c r="U913" i="1"/>
  <c r="V913" i="1"/>
  <c r="U2631" i="1"/>
  <c r="V2631" i="1"/>
  <c r="U1459" i="1"/>
  <c r="V1459" i="1"/>
  <c r="U1688" i="1"/>
  <c r="V1688" i="1"/>
  <c r="U1040" i="1"/>
  <c r="V1040" i="1"/>
  <c r="U1475" i="1"/>
  <c r="V1475" i="1"/>
  <c r="U1015" i="1"/>
  <c r="V1015" i="1"/>
  <c r="U3911" i="1"/>
  <c r="V3911" i="1"/>
  <c r="U3481" i="1"/>
  <c r="V3481" i="1"/>
  <c r="U3556" i="1"/>
  <c r="V3556" i="1"/>
  <c r="U879" i="1"/>
  <c r="V879" i="1"/>
  <c r="U3084" i="1"/>
  <c r="V3084" i="1"/>
  <c r="U3901" i="1"/>
  <c r="V3901" i="1"/>
  <c r="U128" i="1"/>
  <c r="V128" i="1"/>
  <c r="U1672" i="1"/>
  <c r="V1672" i="1"/>
  <c r="U1850" i="1"/>
  <c r="V1850" i="1"/>
  <c r="U2976" i="1"/>
  <c r="V2976" i="1"/>
  <c r="U2907" i="1"/>
  <c r="V2907" i="1"/>
  <c r="U1468" i="1"/>
  <c r="V1468" i="1"/>
  <c r="U299" i="1"/>
  <c r="V299" i="1"/>
  <c r="U559" i="1"/>
  <c r="V559" i="1"/>
  <c r="U2990" i="1"/>
  <c r="V2990" i="1"/>
  <c r="U1661" i="1"/>
  <c r="V1661" i="1"/>
  <c r="U3048" i="1"/>
  <c r="V3048" i="1"/>
  <c r="U3133" i="1"/>
  <c r="V3133" i="1"/>
  <c r="U1357" i="1"/>
  <c r="V1357" i="1"/>
  <c r="U1020" i="1"/>
  <c r="V1020" i="1"/>
  <c r="U1876" i="1"/>
  <c r="V1876" i="1"/>
  <c r="U3233" i="1"/>
  <c r="V3233" i="1"/>
  <c r="U2917" i="1"/>
  <c r="V2917" i="1"/>
  <c r="U966" i="1"/>
  <c r="V966" i="1"/>
  <c r="U3436" i="1"/>
  <c r="V3436" i="1"/>
  <c r="U3227" i="1"/>
  <c r="V3227" i="1"/>
  <c r="U3322" i="1"/>
  <c r="V3322" i="1"/>
  <c r="U2327" i="1"/>
  <c r="V2327" i="1"/>
  <c r="U3474" i="1"/>
  <c r="V3474" i="1"/>
  <c r="U2980" i="1"/>
  <c r="V2980" i="1"/>
  <c r="U739" i="1"/>
  <c r="V739" i="1"/>
  <c r="U2253" i="1"/>
  <c r="V2253" i="1"/>
  <c r="U3434" i="1"/>
  <c r="V3434" i="1"/>
  <c r="U1119" i="1"/>
  <c r="V1119" i="1"/>
  <c r="U2745" i="1"/>
  <c r="V2745" i="1"/>
  <c r="U1759" i="1"/>
  <c r="V1759" i="1"/>
  <c r="U1696" i="1"/>
  <c r="V1696" i="1"/>
  <c r="U860" i="1"/>
  <c r="V860" i="1"/>
  <c r="U3425" i="1"/>
  <c r="V3425" i="1"/>
  <c r="U3620" i="1"/>
  <c r="V3620" i="1"/>
  <c r="U587" i="1"/>
  <c r="V587" i="1"/>
  <c r="U3125" i="1"/>
  <c r="V3125" i="1"/>
  <c r="U1001" i="1"/>
  <c r="V1001" i="1"/>
  <c r="U277" i="1"/>
  <c r="V277" i="1"/>
  <c r="U3061" i="1"/>
  <c r="V3061" i="1"/>
  <c r="U4096" i="1"/>
  <c r="V4096" i="1"/>
  <c r="U3116" i="1"/>
  <c r="V3116" i="1"/>
  <c r="U4012" i="1"/>
  <c r="V4012" i="1"/>
  <c r="U958" i="1"/>
  <c r="V958" i="1"/>
  <c r="U3746" i="1"/>
  <c r="V3746" i="1"/>
  <c r="U3498" i="1"/>
  <c r="V3498" i="1"/>
  <c r="U2160" i="1"/>
  <c r="V2160" i="1"/>
  <c r="U2440" i="1"/>
  <c r="V2440" i="1"/>
  <c r="U2240" i="1"/>
  <c r="V2240" i="1"/>
  <c r="U1795" i="1"/>
  <c r="V1795" i="1"/>
  <c r="U2259" i="1"/>
  <c r="V2259" i="1"/>
  <c r="U2076" i="1"/>
  <c r="V2076" i="1"/>
  <c r="U2367" i="1"/>
  <c r="V2367" i="1"/>
  <c r="U1356" i="1"/>
  <c r="V1356" i="1"/>
  <c r="U2206" i="1"/>
  <c r="V2206" i="1"/>
  <c r="U541" i="1"/>
  <c r="V541" i="1"/>
  <c r="U477" i="1"/>
  <c r="V477" i="1"/>
  <c r="U2101" i="1"/>
  <c r="V2101" i="1"/>
  <c r="U3679" i="1"/>
  <c r="V3679" i="1"/>
  <c r="U3122" i="1"/>
  <c r="V3122" i="1"/>
  <c r="U1199" i="1"/>
  <c r="V1199" i="1"/>
  <c r="U55" i="1"/>
  <c r="V55" i="1"/>
  <c r="U1294" i="1"/>
  <c r="V1294" i="1"/>
  <c r="U3581" i="1"/>
  <c r="V3581" i="1"/>
  <c r="U1797" i="1"/>
  <c r="V1797" i="1"/>
  <c r="U1394" i="1"/>
  <c r="V1394" i="1"/>
  <c r="U1869" i="1"/>
  <c r="V1869" i="1"/>
  <c r="U40" i="1"/>
  <c r="V40" i="1"/>
  <c r="U2751" i="1"/>
  <c r="V2751" i="1"/>
  <c r="U2898" i="1"/>
  <c r="V2898" i="1"/>
  <c r="U2836" i="1"/>
  <c r="V2836" i="1"/>
  <c r="U1517" i="1"/>
  <c r="V1517" i="1"/>
  <c r="U4029" i="1"/>
  <c r="V4029" i="1"/>
  <c r="U1675" i="1"/>
  <c r="V1675" i="1"/>
  <c r="U2216" i="1"/>
  <c r="V2216" i="1"/>
  <c r="U4043" i="1"/>
  <c r="V4043" i="1"/>
  <c r="U222" i="1"/>
  <c r="V222" i="1"/>
  <c r="U3475" i="1"/>
  <c r="V3475" i="1"/>
  <c r="U3807" i="1"/>
  <c r="V3807" i="1"/>
  <c r="U2853" i="1"/>
  <c r="V2853" i="1"/>
  <c r="U4090" i="1"/>
  <c r="V4090" i="1"/>
  <c r="U1789" i="1"/>
  <c r="V1789" i="1"/>
  <c r="U1742" i="1"/>
  <c r="V1742" i="1"/>
  <c r="U1041" i="1"/>
  <c r="V1041" i="1"/>
  <c r="U2651" i="1"/>
  <c r="V2651" i="1"/>
  <c r="U3261" i="1"/>
  <c r="V3261" i="1"/>
  <c r="U1715" i="1"/>
  <c r="V1715" i="1"/>
  <c r="U3393" i="1"/>
  <c r="V3393" i="1"/>
  <c r="U1762" i="1"/>
  <c r="V1762" i="1"/>
  <c r="U3989" i="1"/>
  <c r="V3989" i="1"/>
  <c r="U1472" i="1"/>
  <c r="V1472" i="1"/>
  <c r="U3970" i="1"/>
  <c r="V3970" i="1"/>
  <c r="U2668" i="1"/>
  <c r="V2668" i="1"/>
  <c r="U4" i="1"/>
  <c r="V4" i="1"/>
  <c r="U3733" i="1"/>
  <c r="V3733" i="1"/>
  <c r="U1590" i="1"/>
  <c r="V1590" i="1"/>
  <c r="U2038" i="1"/>
  <c r="V2038" i="1"/>
  <c r="U3810" i="1"/>
  <c r="V3810" i="1"/>
  <c r="U2892" i="1"/>
  <c r="V2892" i="1"/>
  <c r="U3715" i="1"/>
  <c r="V3715" i="1"/>
  <c r="U2334" i="1"/>
  <c r="V2334" i="1"/>
  <c r="U3181" i="1"/>
  <c r="V3181" i="1"/>
  <c r="U1269" i="1"/>
  <c r="V1269" i="1"/>
  <c r="U3013" i="1"/>
  <c r="V3013" i="1"/>
  <c r="U18" i="1"/>
  <c r="V18" i="1"/>
  <c r="U64" i="1"/>
  <c r="V64" i="1"/>
  <c r="U461" i="1"/>
  <c r="V461" i="1"/>
  <c r="U1965" i="1"/>
  <c r="V1965" i="1"/>
  <c r="U799" i="1"/>
  <c r="V799" i="1"/>
  <c r="U850" i="1"/>
  <c r="V850" i="1"/>
  <c r="U2573" i="1"/>
  <c r="V2573" i="1"/>
  <c r="U1190" i="1"/>
  <c r="V1190" i="1"/>
  <c r="U2873" i="1"/>
  <c r="V2873" i="1"/>
  <c r="U1131" i="1"/>
  <c r="V1131" i="1"/>
  <c r="U3311" i="1"/>
  <c r="V3311" i="1"/>
  <c r="U1830" i="1"/>
  <c r="V1830" i="1"/>
  <c r="U2516" i="1"/>
  <c r="V2516" i="1"/>
  <c r="U2841" i="1"/>
  <c r="V2841" i="1"/>
  <c r="U2091" i="1"/>
  <c r="V2091" i="1"/>
  <c r="U1417" i="1"/>
  <c r="V1417" i="1"/>
  <c r="U3052" i="1"/>
  <c r="V3052" i="1"/>
  <c r="U2220" i="1"/>
  <c r="V2220" i="1"/>
  <c r="U647" i="1"/>
  <c r="V647" i="1"/>
  <c r="U903" i="1"/>
  <c r="V903" i="1"/>
  <c r="U880" i="1"/>
  <c r="V880" i="1"/>
  <c r="U3255" i="1"/>
  <c r="V3255" i="1"/>
  <c r="U2045" i="1"/>
  <c r="V2045" i="1"/>
  <c r="U2808" i="1"/>
  <c r="V2808" i="1"/>
  <c r="U2689" i="1"/>
  <c r="V2689" i="1"/>
  <c r="U4103" i="1"/>
  <c r="V4103" i="1"/>
  <c r="U1552" i="1"/>
  <c r="V1552" i="1"/>
  <c r="U1354" i="1"/>
  <c r="V1354" i="1"/>
  <c r="U2558" i="1"/>
  <c r="V2558" i="1"/>
  <c r="U1146" i="1"/>
  <c r="V1146" i="1"/>
  <c r="U3550" i="1"/>
  <c r="V3550" i="1"/>
  <c r="U2576" i="1"/>
  <c r="V2576" i="1"/>
  <c r="U1716" i="1"/>
  <c r="V1716" i="1"/>
  <c r="U995" i="1"/>
  <c r="V995" i="1"/>
  <c r="U1205" i="1"/>
  <c r="V1205" i="1"/>
  <c r="U3708" i="1"/>
  <c r="V3708" i="1"/>
  <c r="U3873" i="1"/>
  <c r="V3873" i="1"/>
  <c r="U2562" i="1"/>
  <c r="V2562" i="1"/>
  <c r="U615" i="1"/>
  <c r="V615" i="1"/>
  <c r="U2081" i="1"/>
  <c r="V2081" i="1"/>
  <c r="U1530" i="1"/>
  <c r="V1530" i="1"/>
  <c r="U144" i="1"/>
  <c r="V144" i="1"/>
  <c r="U2364" i="1"/>
  <c r="V2364" i="1"/>
  <c r="U2943" i="1"/>
  <c r="V2943" i="1"/>
  <c r="U3658" i="1"/>
  <c r="V3658" i="1"/>
  <c r="U1671" i="1"/>
  <c r="V1671" i="1"/>
  <c r="U1766" i="1"/>
  <c r="V1766" i="1"/>
  <c r="U2144" i="1"/>
  <c r="V2144" i="1"/>
  <c r="U3808" i="1"/>
  <c r="V3808" i="1"/>
  <c r="U3999" i="1"/>
  <c r="V3999" i="1"/>
  <c r="U2487" i="1"/>
  <c r="V2487" i="1"/>
  <c r="U4083" i="1"/>
  <c r="V4083" i="1"/>
  <c r="U2630" i="1"/>
  <c r="V2630" i="1"/>
  <c r="U1526" i="1"/>
  <c r="V1526" i="1"/>
  <c r="U2307" i="1"/>
  <c r="V2307" i="1"/>
  <c r="U926" i="1"/>
  <c r="V926" i="1"/>
  <c r="U3725" i="1"/>
  <c r="V3725" i="1"/>
  <c r="U1832" i="1"/>
  <c r="V1832" i="1"/>
  <c r="U1778" i="1"/>
  <c r="V1778" i="1"/>
  <c r="U1464" i="1"/>
  <c r="V1464" i="1"/>
  <c r="U269" i="1"/>
  <c r="V269" i="1"/>
  <c r="U1904" i="1"/>
  <c r="V1904" i="1"/>
  <c r="U1103" i="1"/>
  <c r="V1103" i="1"/>
  <c r="U3874" i="1"/>
  <c r="V3874" i="1"/>
  <c r="U169" i="1"/>
  <c r="V169" i="1"/>
  <c r="U339" i="1"/>
  <c r="V339" i="1"/>
  <c r="U842" i="1"/>
  <c r="V842" i="1"/>
  <c r="U1623" i="1"/>
  <c r="V1623" i="1"/>
  <c r="U866" i="1"/>
  <c r="V866" i="1"/>
  <c r="U2621" i="1"/>
  <c r="V2621" i="1"/>
  <c r="U897" i="1"/>
  <c r="V897" i="1"/>
  <c r="U1577" i="1"/>
  <c r="V1577" i="1"/>
  <c r="U2823" i="1"/>
  <c r="V2823" i="1"/>
  <c r="U3711" i="1"/>
  <c r="V3711" i="1"/>
  <c r="U3809" i="1"/>
  <c r="V3809" i="1"/>
  <c r="U1918" i="1"/>
  <c r="V1918" i="1"/>
  <c r="U1030" i="1"/>
  <c r="V1030" i="1"/>
  <c r="U2284" i="1"/>
  <c r="V2284" i="1"/>
  <c r="U1473" i="1"/>
  <c r="V1473" i="1"/>
  <c r="U2032" i="1"/>
  <c r="V2032" i="1"/>
  <c r="U2428" i="1"/>
  <c r="V2428" i="1"/>
  <c r="U530" i="1"/>
  <c r="V530" i="1"/>
  <c r="U3077" i="1"/>
  <c r="V3077" i="1"/>
  <c r="U3343" i="1"/>
  <c r="V3343" i="1"/>
  <c r="U1974" i="1"/>
  <c r="V1974" i="1"/>
  <c r="U1920" i="1"/>
  <c r="V1920" i="1"/>
  <c r="U2312" i="1"/>
  <c r="V2312" i="1"/>
  <c r="U3659" i="1"/>
  <c r="V3659" i="1"/>
  <c r="U4034" i="1"/>
  <c r="V4034" i="1"/>
  <c r="U2832" i="1"/>
  <c r="V2832" i="1"/>
  <c r="U3877" i="1"/>
  <c r="V3877" i="1"/>
  <c r="U2298" i="1"/>
  <c r="V2298" i="1"/>
  <c r="U1304" i="1"/>
  <c r="V1304" i="1"/>
  <c r="U3604" i="1"/>
  <c r="V3604" i="1"/>
  <c r="U980" i="1"/>
  <c r="V980" i="1"/>
  <c r="U466" i="1"/>
  <c r="V466" i="1"/>
  <c r="U3501" i="1"/>
  <c r="V3501" i="1"/>
  <c r="U3918" i="1"/>
  <c r="V3918" i="1"/>
  <c r="U272" i="1"/>
  <c r="V272" i="1"/>
  <c r="U865" i="1"/>
  <c r="V865" i="1"/>
  <c r="U3633" i="1"/>
  <c r="V3633" i="1"/>
  <c r="U2960" i="1"/>
  <c r="V2960" i="1"/>
  <c r="U1724" i="1"/>
  <c r="V1724" i="1"/>
  <c r="U792" i="1"/>
  <c r="V792" i="1"/>
  <c r="U2927" i="1"/>
  <c r="V2927" i="1"/>
  <c r="U2201" i="1"/>
  <c r="V2201" i="1"/>
  <c r="U3666" i="1"/>
  <c r="V3666" i="1"/>
  <c r="U3316" i="1"/>
  <c r="V3316" i="1"/>
  <c r="U3460" i="1"/>
  <c r="V3460" i="1"/>
  <c r="U1521" i="1"/>
  <c r="V1521" i="1"/>
  <c r="U1728" i="1"/>
  <c r="V1728" i="1"/>
  <c r="U2963" i="1"/>
  <c r="V2963" i="1"/>
  <c r="U3435" i="1"/>
  <c r="V3435" i="1"/>
  <c r="U1134" i="1"/>
  <c r="V1134" i="1"/>
  <c r="U1684" i="1"/>
  <c r="V1684" i="1"/>
  <c r="U4072" i="1"/>
  <c r="V4072" i="1"/>
  <c r="U2184" i="1"/>
  <c r="V2184" i="1"/>
  <c r="U3653" i="1"/>
  <c r="V3653" i="1"/>
  <c r="U1976" i="1"/>
  <c r="V1976" i="1"/>
  <c r="U1512" i="1"/>
  <c r="V1512" i="1"/>
  <c r="U2474" i="1"/>
  <c r="V2474" i="1"/>
  <c r="U1047" i="1"/>
  <c r="V1047" i="1"/>
  <c r="U2669" i="1"/>
  <c r="V2669" i="1"/>
  <c r="U759" i="1"/>
  <c r="V759" i="1"/>
  <c r="U246" i="1"/>
  <c r="V246" i="1"/>
  <c r="U223" i="1"/>
  <c r="V223" i="1"/>
  <c r="U2457" i="1"/>
  <c r="V2457" i="1"/>
  <c r="U2126" i="1"/>
  <c r="V2126" i="1"/>
  <c r="U2766" i="1"/>
  <c r="V2766" i="1"/>
  <c r="U809" i="1"/>
  <c r="V809" i="1"/>
  <c r="U256" i="1"/>
  <c r="V256" i="1"/>
  <c r="U761" i="1"/>
  <c r="V761" i="1"/>
  <c r="U1611" i="1"/>
  <c r="V1611" i="1"/>
  <c r="U344" i="1"/>
  <c r="V344" i="1"/>
  <c r="U686" i="1"/>
  <c r="V686" i="1"/>
  <c r="U760" i="1"/>
  <c r="V760" i="1"/>
  <c r="U956" i="1"/>
  <c r="V956" i="1"/>
  <c r="U3575" i="1"/>
  <c r="V3575" i="1"/>
  <c r="U2769" i="1"/>
  <c r="V2769" i="1"/>
  <c r="U1620" i="1"/>
  <c r="V1620" i="1"/>
  <c r="U2998" i="1"/>
  <c r="V2998" i="1"/>
  <c r="U3199" i="1"/>
  <c r="V3199" i="1"/>
  <c r="U2502" i="1"/>
  <c r="V2502" i="1"/>
  <c r="U3108" i="1"/>
  <c r="V3108" i="1"/>
  <c r="U1818" i="1"/>
  <c r="V1818" i="1"/>
  <c r="U1244" i="1"/>
  <c r="V1244" i="1"/>
  <c r="U1793" i="1"/>
  <c r="V1793" i="1"/>
  <c r="U2933" i="1"/>
  <c r="V2933" i="1"/>
  <c r="U1060" i="1"/>
  <c r="V1060" i="1"/>
  <c r="U2423" i="1"/>
  <c r="V2423" i="1"/>
  <c r="U3760" i="1"/>
  <c r="V3760" i="1"/>
  <c r="U273" i="1"/>
  <c r="V273" i="1"/>
  <c r="U3910" i="1"/>
  <c r="V3910" i="1"/>
  <c r="U2415" i="1"/>
  <c r="V2415" i="1"/>
  <c r="U1707" i="1"/>
  <c r="V1707" i="1"/>
  <c r="U3936" i="1"/>
  <c r="V3936" i="1"/>
  <c r="U2732" i="1"/>
  <c r="V2732" i="1"/>
  <c r="U1108" i="1"/>
  <c r="V1108" i="1"/>
  <c r="U2727" i="1"/>
  <c r="V2727" i="1"/>
  <c r="U1593" i="1"/>
  <c r="V1593" i="1"/>
  <c r="U2036" i="1"/>
  <c r="V2036" i="1"/>
  <c r="U3695" i="1"/>
  <c r="V3695" i="1"/>
  <c r="U4069" i="1"/>
  <c r="V4069" i="1"/>
  <c r="U2325" i="1"/>
  <c r="V2325" i="1"/>
  <c r="U1169" i="1"/>
  <c r="V1169" i="1"/>
  <c r="U1493" i="1"/>
  <c r="V1493" i="1"/>
  <c r="U3837" i="1"/>
  <c r="V3837" i="1"/>
  <c r="U4001" i="1"/>
  <c r="V4001" i="1"/>
  <c r="U1883" i="1"/>
  <c r="V1883" i="1"/>
  <c r="U2303" i="1"/>
  <c r="V2303" i="1"/>
  <c r="U3781" i="1"/>
  <c r="V3781" i="1"/>
  <c r="U2812" i="1"/>
  <c r="V2812" i="1"/>
  <c r="U2365" i="1"/>
  <c r="V2365" i="1"/>
  <c r="U2865" i="1"/>
  <c r="V2865" i="1"/>
  <c r="U2254" i="1"/>
  <c r="V2254" i="1"/>
  <c r="U1966" i="1"/>
  <c r="V1966" i="1"/>
  <c r="U3031" i="1"/>
  <c r="V3031" i="1"/>
  <c r="U1215" i="1"/>
  <c r="V1215" i="1"/>
  <c r="U3344" i="1"/>
  <c r="V3344" i="1"/>
  <c r="U3916" i="1"/>
  <c r="V3916" i="1"/>
  <c r="U2228" i="1"/>
  <c r="V2228" i="1"/>
  <c r="U750" i="1"/>
  <c r="V750" i="1"/>
  <c r="U3522" i="1"/>
  <c r="V3522" i="1"/>
  <c r="U2016" i="1"/>
  <c r="V2016" i="1"/>
  <c r="U3946" i="1"/>
  <c r="V3946" i="1"/>
  <c r="U3780" i="1"/>
  <c r="V3780" i="1"/>
  <c r="U702" i="1"/>
  <c r="V702" i="1"/>
  <c r="U867" i="1"/>
  <c r="V867" i="1"/>
  <c r="U2257" i="1"/>
  <c r="V2257" i="1"/>
  <c r="U2437" i="1"/>
  <c r="V2437" i="1"/>
  <c r="U1360" i="1"/>
  <c r="V1360" i="1"/>
  <c r="U1576" i="1"/>
  <c r="V1576" i="1"/>
  <c r="U838" i="1"/>
  <c r="V838" i="1"/>
  <c r="U4108" i="1"/>
  <c r="V4108" i="1"/>
  <c r="U1280" i="1"/>
  <c r="V1280" i="1"/>
  <c r="U1702" i="1"/>
  <c r="V1702" i="1"/>
  <c r="U3643" i="1"/>
  <c r="V3643" i="1"/>
  <c r="U1859" i="1"/>
  <c r="V1859" i="1"/>
  <c r="U1927" i="1"/>
  <c r="V1927" i="1"/>
  <c r="U1314" i="1"/>
  <c r="V1314" i="1"/>
  <c r="U2783" i="1"/>
  <c r="V2783" i="1"/>
  <c r="U3764" i="1"/>
  <c r="V3764" i="1"/>
  <c r="U2223" i="1"/>
  <c r="V2223" i="1"/>
  <c r="U2995" i="1"/>
  <c r="V2995" i="1"/>
  <c r="U2675" i="1"/>
  <c r="V2675" i="1"/>
  <c r="U2093" i="1"/>
  <c r="V2093" i="1"/>
  <c r="U3180" i="1"/>
  <c r="V3180" i="1"/>
  <c r="U4113" i="1"/>
  <c r="V4113" i="1"/>
  <c r="U3521" i="1"/>
  <c r="V3521" i="1"/>
  <c r="U3883" i="1"/>
  <c r="V3883" i="1"/>
  <c r="U3123" i="1"/>
  <c r="V3123" i="1"/>
  <c r="U1736" i="1"/>
  <c r="V1736" i="1"/>
  <c r="U1712" i="1"/>
  <c r="V1712" i="1"/>
  <c r="U3429" i="1"/>
  <c r="V3429" i="1"/>
  <c r="U3098" i="1"/>
  <c r="V3098" i="1"/>
  <c r="U1290" i="1"/>
  <c r="V1290" i="1"/>
  <c r="U2506" i="1"/>
  <c r="V2506" i="1"/>
  <c r="U2229" i="1"/>
  <c r="V2229" i="1"/>
  <c r="U2603" i="1"/>
  <c r="V2603" i="1"/>
  <c r="U1145" i="1"/>
  <c r="V1145" i="1"/>
  <c r="U1887" i="1"/>
  <c r="V1887" i="1"/>
  <c r="U921" i="1"/>
  <c r="V921" i="1"/>
  <c r="U1353" i="1"/>
  <c r="V1353" i="1"/>
  <c r="U23" i="1"/>
  <c r="V23" i="1"/>
  <c r="U460" i="1"/>
  <c r="V460" i="1"/>
  <c r="U584" i="1"/>
  <c r="V584" i="1"/>
  <c r="U1183" i="1"/>
  <c r="V1183" i="1"/>
  <c r="U2406" i="1"/>
  <c r="V2406" i="1"/>
  <c r="U2979" i="1"/>
  <c r="V2979" i="1"/>
  <c r="U3730" i="1"/>
  <c r="V3730" i="1"/>
  <c r="U1615" i="1"/>
  <c r="V1615" i="1"/>
  <c r="U2537" i="1"/>
  <c r="V2537" i="1"/>
  <c r="U2109" i="1"/>
  <c r="V2109" i="1"/>
  <c r="U1520" i="1"/>
  <c r="V1520" i="1"/>
  <c r="U3926" i="1"/>
  <c r="V3926" i="1"/>
  <c r="U6" i="1"/>
  <c r="V6" i="1"/>
  <c r="U61" i="1"/>
  <c r="V61" i="1"/>
  <c r="U476" i="1"/>
  <c r="V476" i="1"/>
  <c r="U1250" i="1"/>
  <c r="V1250" i="1"/>
  <c r="U236" i="1"/>
  <c r="V236" i="1"/>
  <c r="U455" i="1"/>
  <c r="V455" i="1"/>
  <c r="U73" i="1"/>
  <c r="V73" i="1"/>
  <c r="U407" i="1"/>
  <c r="V407" i="1"/>
  <c r="U758" i="1"/>
  <c r="V758" i="1"/>
  <c r="U3363" i="1"/>
  <c r="V3363" i="1"/>
  <c r="U2862" i="1"/>
  <c r="V2862" i="1"/>
  <c r="U3159" i="1"/>
  <c r="V3159" i="1"/>
  <c r="U3511" i="1"/>
  <c r="V3511" i="1"/>
  <c r="U1265" i="1"/>
  <c r="V1265" i="1"/>
  <c r="U826" i="1"/>
  <c r="V826" i="1"/>
  <c r="U662" i="1"/>
  <c r="V662" i="1"/>
  <c r="U3338" i="1"/>
  <c r="V3338" i="1"/>
  <c r="U3132" i="1"/>
  <c r="V3132" i="1"/>
  <c r="U3057" i="1"/>
  <c r="V3057" i="1"/>
  <c r="U289" i="1"/>
  <c r="V289" i="1"/>
  <c r="U2434" i="1"/>
  <c r="V2434" i="1"/>
  <c r="U768" i="1"/>
  <c r="V768" i="1"/>
  <c r="U640" i="1"/>
  <c r="V640" i="1"/>
  <c r="U2515" i="1"/>
  <c r="V2515" i="1"/>
  <c r="U3477" i="1"/>
  <c r="V3477" i="1"/>
  <c r="U3272" i="1"/>
  <c r="V3272" i="1"/>
  <c r="U3906" i="1"/>
  <c r="V3906" i="1"/>
  <c r="U129" i="1"/>
  <c r="V129" i="1"/>
  <c r="U1747" i="1"/>
  <c r="V1747" i="1"/>
  <c r="U1378" i="1"/>
  <c r="V1378" i="1"/>
  <c r="U1320" i="1"/>
  <c r="V1320" i="1"/>
  <c r="U2236" i="1"/>
  <c r="V2236" i="1"/>
  <c r="U3565" i="1"/>
  <c r="V3565" i="1"/>
  <c r="U689" i="1"/>
  <c r="V689" i="1"/>
  <c r="U4106" i="1"/>
  <c r="V4106" i="1"/>
  <c r="U2929" i="1"/>
  <c r="V2929" i="1"/>
  <c r="U2115" i="1"/>
  <c r="V2115" i="1"/>
  <c r="U2541" i="1"/>
  <c r="V2541" i="1"/>
  <c r="U2550" i="1"/>
  <c r="V2550" i="1"/>
  <c r="U2685" i="1"/>
  <c r="V2685" i="1"/>
  <c r="U2097" i="1"/>
  <c r="V2097" i="1"/>
  <c r="U227" i="1"/>
  <c r="V227" i="1"/>
  <c r="U3139" i="1"/>
  <c r="V3139" i="1"/>
  <c r="U3400" i="1"/>
  <c r="V3400" i="1"/>
  <c r="U2851" i="1"/>
  <c r="V2851" i="1"/>
  <c r="U1176" i="1"/>
  <c r="V1176" i="1"/>
  <c r="U2633" i="1"/>
  <c r="V2633" i="1"/>
  <c r="U3858" i="1"/>
  <c r="V3858" i="1"/>
  <c r="U3388" i="1"/>
  <c r="V3388" i="1"/>
  <c r="U4111" i="1"/>
  <c r="V4111" i="1"/>
  <c r="U2143" i="1"/>
  <c r="V2143" i="1"/>
  <c r="U2317" i="1"/>
  <c r="V2317" i="1"/>
  <c r="U1409" i="1"/>
  <c r="V1409" i="1"/>
  <c r="U2008" i="1"/>
  <c r="V2008" i="1"/>
  <c r="U1948" i="1"/>
  <c r="V1948" i="1"/>
  <c r="U4021" i="1"/>
  <c r="V4021" i="1"/>
  <c r="U3832" i="1"/>
  <c r="V3832" i="1"/>
  <c r="U2627" i="1"/>
  <c r="V2627" i="1"/>
  <c r="U1877" i="1"/>
  <c r="V1877" i="1"/>
  <c r="U3696" i="1"/>
  <c r="V3696" i="1"/>
  <c r="U2878" i="1"/>
  <c r="V2878" i="1"/>
  <c r="U3240" i="1"/>
  <c r="V3240" i="1"/>
  <c r="U1345" i="1"/>
  <c r="V1345" i="1"/>
  <c r="U987" i="1"/>
  <c r="V987" i="1"/>
  <c r="U2590" i="1"/>
  <c r="V2590" i="1"/>
  <c r="U3867" i="1"/>
  <c r="V3867" i="1"/>
  <c r="U1868" i="1"/>
  <c r="V1868" i="1"/>
  <c r="U2044" i="1"/>
  <c r="V2044" i="1"/>
  <c r="U3722" i="1"/>
  <c r="V3722" i="1"/>
  <c r="U2087" i="1"/>
  <c r="V2087" i="1"/>
  <c r="U2470" i="1"/>
  <c r="V2470" i="1"/>
  <c r="U703" i="1"/>
  <c r="V703" i="1"/>
  <c r="U716" i="1"/>
  <c r="V716" i="1"/>
  <c r="U168" i="1"/>
  <c r="V168" i="1"/>
  <c r="U927" i="1"/>
  <c r="V927" i="1"/>
  <c r="U1765" i="1"/>
  <c r="V1765" i="1"/>
  <c r="U2068" i="1"/>
  <c r="V2068" i="1"/>
  <c r="U228" i="1"/>
  <c r="V228" i="1"/>
  <c r="U3654" i="1"/>
  <c r="V3654" i="1"/>
  <c r="U512" i="1"/>
  <c r="V512" i="1"/>
  <c r="U59" i="1"/>
  <c r="V59" i="1"/>
  <c r="U1571" i="1"/>
  <c r="V1571" i="1"/>
  <c r="U3982" i="1"/>
  <c r="V3982" i="1"/>
  <c r="U3952" i="1"/>
  <c r="V3952" i="1"/>
  <c r="U3641" i="1"/>
  <c r="V3641" i="1"/>
  <c r="U2014" i="1"/>
  <c r="V2014" i="1"/>
  <c r="U3784" i="1"/>
  <c r="V3784" i="1"/>
  <c r="U2723" i="1"/>
  <c r="V2723" i="1"/>
  <c r="U2500" i="1"/>
  <c r="V2500" i="1"/>
  <c r="U1513" i="1"/>
  <c r="V1513" i="1"/>
  <c r="U1125" i="1"/>
  <c r="V1125" i="1"/>
  <c r="U3988" i="1"/>
  <c r="V3988" i="1"/>
  <c r="U1289" i="1"/>
  <c r="V1289" i="1"/>
  <c r="U3334" i="1"/>
  <c r="V3334" i="1"/>
  <c r="U861" i="1"/>
  <c r="V861" i="1"/>
  <c r="U1536" i="1"/>
  <c r="V1536" i="1"/>
  <c r="U1503" i="1"/>
  <c r="V1503" i="1"/>
  <c r="U1335" i="1"/>
  <c r="V1335" i="1"/>
  <c r="U3892" i="1"/>
  <c r="V3892" i="1"/>
  <c r="U3685" i="1"/>
  <c r="V3685" i="1"/>
  <c r="U1884" i="1"/>
  <c r="V1884" i="1"/>
  <c r="U735" i="1"/>
  <c r="V735" i="1"/>
  <c r="U2288" i="1"/>
  <c r="V2288" i="1"/>
  <c r="U793" i="1"/>
  <c r="V793" i="1"/>
  <c r="U1241" i="1"/>
  <c r="V1241" i="1"/>
  <c r="U4070" i="1"/>
  <c r="V4070" i="1"/>
  <c r="U2674" i="1"/>
  <c r="V2674" i="1"/>
  <c r="U1595" i="1"/>
  <c r="V1595" i="1"/>
  <c r="U1418" i="1"/>
  <c r="V1418" i="1"/>
  <c r="U1940" i="1"/>
  <c r="V1940" i="1"/>
  <c r="U1569" i="1"/>
  <c r="V1569" i="1"/>
  <c r="U3543" i="1"/>
  <c r="V3543" i="1"/>
  <c r="U1129" i="1"/>
  <c r="V1129" i="1"/>
  <c r="U3891" i="1"/>
  <c r="V3891" i="1"/>
  <c r="U1337" i="1"/>
  <c r="V1337" i="1"/>
  <c r="U810" i="1"/>
  <c r="V810" i="1"/>
  <c r="U102" i="1"/>
  <c r="V102" i="1"/>
  <c r="U599" i="1"/>
  <c r="V599" i="1"/>
  <c r="U694" i="1"/>
  <c r="V694" i="1"/>
  <c r="U2040" i="1"/>
  <c r="V2040" i="1"/>
  <c r="U3192" i="1"/>
  <c r="V3192" i="1"/>
  <c r="U3618" i="1"/>
  <c r="V3618" i="1"/>
  <c r="U2072" i="1"/>
  <c r="V2072" i="1"/>
  <c r="U2575" i="1"/>
  <c r="V2575" i="1"/>
  <c r="U1300" i="1"/>
  <c r="V1300" i="1"/>
  <c r="U2655" i="1"/>
  <c r="V2655" i="1"/>
  <c r="U2954" i="1"/>
  <c r="V2954" i="1"/>
  <c r="U3053" i="1"/>
  <c r="V3053" i="1"/>
  <c r="U4047" i="1"/>
  <c r="V4047" i="1"/>
  <c r="U2928" i="1"/>
  <c r="V2928" i="1"/>
  <c r="U164" i="1"/>
  <c r="V164" i="1"/>
  <c r="U2856" i="1"/>
  <c r="V2856" i="1"/>
  <c r="U997" i="1"/>
  <c r="V997" i="1"/>
  <c r="U2650" i="1"/>
  <c r="V2650" i="1"/>
  <c r="U2450" i="1"/>
  <c r="V2450" i="1"/>
  <c r="U2274" i="1"/>
  <c r="V2274" i="1"/>
  <c r="U1366" i="1"/>
  <c r="V1366" i="1"/>
  <c r="U1870" i="1"/>
  <c r="V1870" i="1"/>
  <c r="U2690" i="1"/>
  <c r="V2690" i="1"/>
  <c r="U4067" i="1"/>
  <c r="V4067" i="1"/>
  <c r="U2850" i="1"/>
  <c r="V2850" i="1"/>
  <c r="U1315" i="1"/>
  <c r="V1315" i="1"/>
  <c r="U3709" i="1"/>
  <c r="V3709" i="1"/>
  <c r="U2568" i="1"/>
  <c r="V2568" i="1"/>
  <c r="U2695" i="1"/>
  <c r="V2695" i="1"/>
  <c r="U2273" i="1"/>
  <c r="V2273" i="1"/>
  <c r="U2089" i="1"/>
  <c r="V2089" i="1"/>
  <c r="U2993" i="1"/>
  <c r="V2993" i="1"/>
  <c r="U3657" i="1"/>
  <c r="V3657" i="1"/>
  <c r="U2974" i="1"/>
  <c r="V2974" i="1"/>
  <c r="U2058" i="1"/>
  <c r="V2058" i="1"/>
  <c r="U2642" i="1"/>
  <c r="V2642" i="1"/>
  <c r="U1388" i="1"/>
  <c r="V1388" i="1"/>
  <c r="U1764" i="1"/>
  <c r="V1764" i="1"/>
  <c r="U3472" i="1"/>
  <c r="V3472" i="1"/>
  <c r="U2870" i="1"/>
  <c r="V2870" i="1"/>
  <c r="U2477" i="1"/>
  <c r="V2477" i="1"/>
  <c r="U1404" i="1"/>
  <c r="V1404" i="1"/>
  <c r="U4027" i="1"/>
  <c r="V4027" i="1"/>
  <c r="U3866" i="1"/>
  <c r="V3866" i="1"/>
  <c r="U1686" i="1"/>
  <c r="V1686" i="1"/>
  <c r="U1565" i="1"/>
  <c r="V1565" i="1"/>
  <c r="U1247" i="1"/>
  <c r="V1247" i="1"/>
  <c r="U1415" i="1"/>
  <c r="V1415" i="1"/>
  <c r="U2542" i="1"/>
  <c r="V2542" i="1"/>
  <c r="U2188" i="1"/>
  <c r="V2188" i="1"/>
  <c r="U1328" i="1"/>
  <c r="V1328" i="1"/>
  <c r="U632" i="1"/>
  <c r="V632" i="1"/>
  <c r="U3094" i="1"/>
  <c r="V3094" i="1"/>
  <c r="U819" i="1"/>
  <c r="V819" i="1"/>
  <c r="U1580" i="1"/>
  <c r="V1580" i="1"/>
  <c r="U728" i="1"/>
  <c r="V728" i="1"/>
  <c r="U440" i="1"/>
  <c r="V440" i="1"/>
  <c r="U785" i="1"/>
  <c r="V785" i="1"/>
  <c r="U1612" i="1"/>
  <c r="V1612" i="1"/>
  <c r="U291" i="1"/>
  <c r="V291" i="1"/>
  <c r="U288" i="1"/>
  <c r="V288" i="1"/>
  <c r="U328" i="1"/>
  <c r="V328" i="1"/>
  <c r="U3964" i="1"/>
  <c r="V3964" i="1"/>
  <c r="U2773" i="1"/>
  <c r="V2773" i="1"/>
  <c r="U3480" i="1"/>
  <c r="V3480" i="1"/>
  <c r="U3997" i="1"/>
  <c r="V3997" i="1"/>
  <c r="U3824" i="1"/>
  <c r="V3824" i="1"/>
  <c r="U2985" i="1"/>
  <c r="V2985" i="1"/>
  <c r="U2964" i="1"/>
  <c r="V2964" i="1"/>
  <c r="U3734" i="1"/>
  <c r="V3734" i="1"/>
  <c r="U1690" i="1"/>
  <c r="V1690" i="1"/>
  <c r="U1955" i="1"/>
  <c r="V1955" i="1"/>
  <c r="U1835" i="1"/>
  <c r="V1835" i="1"/>
  <c r="U1694" i="1"/>
  <c r="V1694" i="1"/>
  <c r="U2328" i="1"/>
  <c r="V2328" i="1"/>
  <c r="U2869" i="1"/>
  <c r="V2869" i="1"/>
  <c r="U1192" i="1"/>
  <c r="V1192" i="1"/>
  <c r="U3490" i="1"/>
  <c r="V3490" i="1"/>
  <c r="U3364" i="1"/>
  <c r="V3364" i="1"/>
  <c r="U3742" i="1"/>
  <c r="V3742" i="1"/>
  <c r="U1800" i="1"/>
  <c r="V1800" i="1"/>
  <c r="U3740" i="1"/>
  <c r="V3740" i="1"/>
  <c r="U2390" i="1"/>
  <c r="V2390" i="1"/>
  <c r="U1487" i="1"/>
  <c r="V1487" i="1"/>
  <c r="U3942" i="1"/>
  <c r="V3942" i="1"/>
  <c r="U3943" i="1"/>
  <c r="V3943" i="1"/>
  <c r="U3389" i="1"/>
  <c r="V3389" i="1"/>
  <c r="U3994" i="1"/>
  <c r="V3994" i="1"/>
  <c r="U3117" i="1"/>
  <c r="V3117" i="1"/>
  <c r="U2161" i="1"/>
  <c r="V2161" i="1"/>
  <c r="U671" i="1"/>
  <c r="V671" i="1"/>
  <c r="U90" i="1"/>
  <c r="V90" i="1"/>
  <c r="U478" i="1"/>
  <c r="V478" i="1"/>
  <c r="U72" i="1"/>
  <c r="V72" i="1"/>
  <c r="U235" i="1"/>
  <c r="V235" i="1"/>
  <c r="U314" i="1"/>
  <c r="V314" i="1"/>
  <c r="U486" i="1"/>
  <c r="V486" i="1"/>
  <c r="U1075" i="1"/>
  <c r="V1075" i="1"/>
  <c r="U508" i="1"/>
  <c r="V508" i="1"/>
  <c r="U3008" i="1"/>
  <c r="V3008" i="1"/>
  <c r="U736" i="1"/>
  <c r="V736" i="1"/>
  <c r="U646" i="1"/>
  <c r="V646" i="1"/>
  <c r="U3002" i="1"/>
  <c r="V3002" i="1"/>
  <c r="U1775" i="1"/>
  <c r="V1775" i="1"/>
  <c r="U3714" i="1"/>
  <c r="V3714" i="1"/>
  <c r="U2585" i="1"/>
  <c r="V2585" i="1"/>
  <c r="U3744" i="1"/>
  <c r="V3744" i="1"/>
  <c r="U1225" i="1"/>
  <c r="V1225" i="1"/>
  <c r="U3170" i="1"/>
  <c r="V3170" i="1"/>
  <c r="U2015" i="1"/>
  <c r="V2015" i="1"/>
  <c r="U1594" i="1"/>
  <c r="V1594" i="1"/>
  <c r="U3652" i="1"/>
  <c r="V3652" i="1"/>
  <c r="U4048" i="1"/>
  <c r="V4048" i="1"/>
  <c r="U2090" i="1"/>
  <c r="V2090" i="1"/>
  <c r="U467" i="1"/>
  <c r="V467" i="1"/>
  <c r="U202" i="1"/>
  <c r="V202" i="1"/>
  <c r="U418" i="1"/>
  <c r="V418" i="1"/>
  <c r="U1042" i="1"/>
  <c r="V1042" i="1"/>
  <c r="U523" i="1"/>
  <c r="V523" i="1"/>
  <c r="U2194" i="1"/>
  <c r="V2194" i="1"/>
  <c r="U501" i="1"/>
  <c r="V501" i="1"/>
  <c r="U1220" i="1"/>
  <c r="V1220" i="1"/>
  <c r="U3510" i="1"/>
  <c r="V3510" i="1"/>
  <c r="U1136" i="1"/>
  <c r="V1136" i="1"/>
  <c r="U2338" i="1"/>
  <c r="V2338" i="1"/>
  <c r="U1217" i="1"/>
  <c r="V1217" i="1"/>
  <c r="U316" i="1"/>
  <c r="V316" i="1"/>
  <c r="U699" i="1"/>
  <c r="V699" i="1"/>
  <c r="U189" i="1"/>
  <c r="V189" i="1"/>
  <c r="U2100" i="1"/>
  <c r="V2100" i="1"/>
  <c r="U3664" i="1"/>
  <c r="V3664" i="1"/>
  <c r="U3898" i="1"/>
  <c r="V3898" i="1"/>
  <c r="U3880" i="1"/>
  <c r="V3880" i="1"/>
  <c r="U1709" i="1"/>
  <c r="V1709" i="1"/>
  <c r="U1573" i="1"/>
  <c r="V1573" i="1"/>
  <c r="U3599" i="1"/>
  <c r="V3599" i="1"/>
  <c r="U1234" i="1"/>
  <c r="V1234" i="1"/>
  <c r="U2648" i="1"/>
  <c r="V2648" i="1"/>
  <c r="U3071" i="1"/>
  <c r="V3071" i="1"/>
  <c r="U2552" i="1"/>
  <c r="V2552" i="1"/>
  <c r="U3298" i="1"/>
  <c r="V3298" i="1"/>
  <c r="U3539" i="1"/>
  <c r="V3539" i="1"/>
  <c r="U133" i="1"/>
  <c r="V133" i="1"/>
  <c r="U737" i="1"/>
  <c r="V737" i="1"/>
  <c r="U818" i="1"/>
  <c r="V818" i="1"/>
  <c r="U2345" i="1"/>
  <c r="V2345" i="1"/>
  <c r="U384" i="1"/>
  <c r="V384" i="1"/>
  <c r="U682" i="1"/>
  <c r="V682" i="1"/>
  <c r="U2920" i="1"/>
  <c r="V2920" i="1"/>
  <c r="U2509" i="1"/>
  <c r="V2509" i="1"/>
  <c r="U2968" i="1"/>
  <c r="V2968" i="1"/>
  <c r="U1351" i="1"/>
  <c r="V1351" i="1"/>
  <c r="U1485" i="1"/>
  <c r="V1485" i="1"/>
  <c r="U2807" i="1"/>
  <c r="V2807" i="1"/>
  <c r="U1489" i="1"/>
  <c r="V1489" i="1"/>
  <c r="U1657" i="1"/>
  <c r="V1657" i="1"/>
  <c r="U1592" i="1"/>
  <c r="V1592" i="1"/>
  <c r="U3971" i="1"/>
  <c r="V3971" i="1"/>
  <c r="U2378" i="1"/>
  <c r="V2378" i="1"/>
  <c r="U3489" i="1"/>
  <c r="V3489" i="1"/>
  <c r="U1906" i="1"/>
  <c r="V1906" i="1"/>
  <c r="U1426" i="1"/>
  <c r="V1426" i="1"/>
  <c r="U3778" i="1"/>
  <c r="V3778" i="1"/>
  <c r="U1161" i="1"/>
  <c r="V1161" i="1"/>
  <c r="U3841" i="1"/>
  <c r="V3841" i="1"/>
  <c r="U1531" i="1"/>
  <c r="V1531" i="1"/>
  <c r="U3927" i="1"/>
  <c r="V3927" i="1"/>
  <c r="U2519" i="1"/>
  <c r="V2519" i="1"/>
  <c r="U1541" i="1"/>
  <c r="V1541" i="1"/>
  <c r="U3503" i="1"/>
  <c r="V3503" i="1"/>
  <c r="U815" i="1"/>
  <c r="V815" i="1"/>
  <c r="U150" i="1"/>
  <c r="V150" i="1"/>
  <c r="U351" i="1"/>
  <c r="V351" i="1"/>
  <c r="U4104" i="1"/>
  <c r="V4104" i="1"/>
  <c r="U2137" i="1"/>
  <c r="V2137" i="1"/>
  <c r="U2150" i="1"/>
  <c r="V2150" i="1"/>
  <c r="U3176" i="1"/>
  <c r="V3176" i="1"/>
  <c r="U1538" i="1"/>
  <c r="V1538" i="1"/>
  <c r="U2521" i="1"/>
  <c r="V2521" i="1"/>
  <c r="U3488" i="1"/>
  <c r="V3488" i="1"/>
  <c r="U1755" i="1"/>
  <c r="V1755" i="1"/>
  <c r="U3024" i="1"/>
  <c r="V3024" i="1"/>
  <c r="U2593" i="1"/>
  <c r="V2593" i="1"/>
  <c r="U934" i="1"/>
  <c r="V934" i="1"/>
  <c r="U3518" i="1"/>
  <c r="V3518" i="1"/>
  <c r="U1478" i="1"/>
  <c r="V1478" i="1"/>
  <c r="U3958" i="1"/>
  <c r="V3958" i="1"/>
  <c r="U3047" i="1"/>
  <c r="V3047" i="1"/>
  <c r="U2726" i="1"/>
  <c r="V2726" i="1"/>
  <c r="U2001" i="1"/>
  <c r="V2001" i="1"/>
  <c r="U3646" i="1"/>
  <c r="V3646" i="1"/>
  <c r="U3226" i="1"/>
  <c r="V3226" i="1"/>
  <c r="U3626" i="1"/>
  <c r="V3626" i="1"/>
  <c r="U3975" i="1"/>
  <c r="V3975" i="1"/>
  <c r="U2207" i="1"/>
  <c r="V2207" i="1"/>
  <c r="U1828" i="1"/>
  <c r="V1828" i="1"/>
  <c r="U1104" i="1"/>
  <c r="V1104" i="1"/>
  <c r="U1398" i="1"/>
  <c r="V1398" i="1"/>
  <c r="U2561" i="1"/>
  <c r="V2561" i="1"/>
  <c r="U3114" i="1"/>
  <c r="V3114" i="1"/>
  <c r="U3872" i="1"/>
  <c r="V3872" i="1"/>
  <c r="U1642" i="1"/>
  <c r="V1642" i="1"/>
  <c r="U3210" i="1"/>
  <c r="V3210" i="1"/>
  <c r="U1081" i="1"/>
  <c r="V1081" i="1"/>
  <c r="U1132" i="1"/>
  <c r="V1132" i="1"/>
  <c r="U1997" i="1"/>
  <c r="V1997" i="1"/>
  <c r="U1206" i="1"/>
  <c r="V1206" i="1"/>
  <c r="U1359" i="1"/>
  <c r="V1359" i="1"/>
  <c r="U3631" i="1"/>
  <c r="V3631" i="1"/>
  <c r="U2053" i="1"/>
  <c r="V2053" i="1"/>
  <c r="U3612" i="1"/>
  <c r="V3612" i="1"/>
  <c r="U520" i="1"/>
  <c r="V520" i="1"/>
  <c r="U263" i="1"/>
  <c r="V263" i="1"/>
  <c r="U365" i="1"/>
  <c r="V365" i="1"/>
  <c r="U2456" i="1"/>
  <c r="V2456" i="1"/>
  <c r="U2821" i="1"/>
  <c r="V2821" i="1"/>
  <c r="U3266" i="1"/>
  <c r="V3266" i="1"/>
  <c r="U3721" i="1"/>
  <c r="V3721" i="1"/>
  <c r="U3526" i="1"/>
  <c r="V3526" i="1"/>
  <c r="U1194" i="1"/>
  <c r="V1194" i="1"/>
  <c r="U1643" i="1"/>
  <c r="V1643" i="1"/>
  <c r="U1740" i="1"/>
  <c r="V1740" i="1"/>
  <c r="U2545" i="1"/>
  <c r="V2545" i="1"/>
  <c r="U2294" i="1"/>
  <c r="V2294" i="1"/>
  <c r="U1985" i="1"/>
  <c r="V1985" i="1"/>
  <c r="U3796" i="1"/>
  <c r="V3796" i="1"/>
  <c r="U2716" i="1"/>
  <c r="V2716" i="1"/>
  <c r="U1275" i="1"/>
  <c r="V1275" i="1"/>
  <c r="U4102" i="1"/>
  <c r="V4102" i="1"/>
  <c r="U4100" i="1"/>
  <c r="V4100" i="1"/>
  <c r="U1822" i="1"/>
  <c r="V1822" i="1"/>
  <c r="U1323" i="1"/>
  <c r="V1323" i="1"/>
  <c r="U1953" i="1"/>
  <c r="V1953" i="1"/>
  <c r="U2410" i="1"/>
  <c r="V2410" i="1"/>
  <c r="U2946" i="1"/>
  <c r="V2946" i="1"/>
  <c r="U2292" i="1"/>
  <c r="V2292" i="1"/>
  <c r="U1193" i="1"/>
  <c r="V1193" i="1"/>
  <c r="U2839" i="1"/>
  <c r="V2839" i="1"/>
  <c r="U3103" i="1"/>
  <c r="V3103" i="1"/>
  <c r="U1723" i="1"/>
  <c r="V1723" i="1"/>
  <c r="U1262" i="1"/>
  <c r="V1262" i="1"/>
  <c r="U2891" i="1"/>
  <c r="V2891" i="1"/>
  <c r="U1181" i="1"/>
  <c r="V1181" i="1"/>
  <c r="U1588" i="1"/>
  <c r="V1588" i="1"/>
  <c r="U3223" i="1"/>
  <c r="V3223" i="1"/>
  <c r="U1070" i="1"/>
  <c r="V1070" i="1"/>
  <c r="U1107" i="1"/>
  <c r="V1107" i="1"/>
  <c r="U3531" i="1"/>
  <c r="V3531" i="1"/>
  <c r="U1367" i="1"/>
  <c r="V1367" i="1"/>
  <c r="U1837" i="1"/>
  <c r="V1837" i="1"/>
  <c r="U1309" i="1"/>
  <c r="V1309" i="1"/>
  <c r="U3146" i="1"/>
  <c r="V3146" i="1"/>
  <c r="U1386" i="1"/>
  <c r="V1386" i="1"/>
  <c r="U2604" i="1"/>
  <c r="V2604" i="1"/>
  <c r="U2048" i="1"/>
  <c r="V2048" i="1"/>
  <c r="U1017" i="1"/>
  <c r="V1017" i="1"/>
  <c r="U1204" i="1"/>
  <c r="V1204" i="1"/>
  <c r="U3929" i="1"/>
  <c r="V3929" i="1"/>
  <c r="U2083" i="1"/>
  <c r="V2083" i="1"/>
  <c r="U3603" i="1"/>
  <c r="V3603" i="1"/>
  <c r="U3700" i="1"/>
  <c r="V3700" i="1"/>
  <c r="U2149" i="1"/>
  <c r="V2149" i="1"/>
  <c r="U3644" i="1"/>
  <c r="V3644" i="1"/>
  <c r="U1465" i="1"/>
  <c r="V1465" i="1"/>
  <c r="U2224" i="1"/>
  <c r="V2224" i="1"/>
  <c r="U1403" i="1"/>
  <c r="V1403" i="1"/>
  <c r="U981" i="1"/>
  <c r="V981" i="1"/>
  <c r="U3528" i="1"/>
  <c r="V3528" i="1"/>
  <c r="U3367" i="1"/>
  <c r="V3367" i="1"/>
  <c r="U2618" i="1"/>
  <c r="V2618" i="1"/>
  <c r="U2145" i="1"/>
  <c r="V2145" i="1"/>
  <c r="U2670" i="1"/>
  <c r="V2670" i="1"/>
  <c r="U1972" i="1"/>
  <c r="V1972" i="1"/>
  <c r="U1582" i="1"/>
  <c r="V1582" i="1"/>
  <c r="U3576" i="1"/>
  <c r="V3576" i="1"/>
  <c r="U1693" i="1"/>
  <c r="V1693" i="1"/>
  <c r="U3085" i="1"/>
  <c r="V3085" i="1"/>
  <c r="U2217" i="1"/>
  <c r="V2217" i="1"/>
  <c r="U1370" i="1"/>
  <c r="V1370" i="1"/>
  <c r="U2430" i="1"/>
  <c r="V2430" i="1"/>
  <c r="U3083" i="1"/>
  <c r="V3083" i="1"/>
  <c r="U1462" i="1"/>
  <c r="V1462" i="1"/>
  <c r="U3448" i="1"/>
  <c r="V3448" i="1"/>
  <c r="U2448" i="1"/>
  <c r="V2448" i="1"/>
  <c r="U1038" i="1"/>
  <c r="V1038" i="1"/>
  <c r="U2684" i="1"/>
  <c r="V2684" i="1"/>
  <c r="U2987" i="1"/>
  <c r="V2987" i="1"/>
  <c r="U2399" i="1"/>
  <c r="V2399" i="1"/>
  <c r="U3502" i="1"/>
  <c r="V3502" i="1"/>
  <c r="U1947" i="1"/>
  <c r="V1947" i="1"/>
  <c r="U1891" i="1"/>
  <c r="V1891" i="1"/>
  <c r="U2065" i="1"/>
  <c r="V2065" i="1"/>
  <c r="U2522" i="1"/>
  <c r="V2522" i="1"/>
  <c r="U2866" i="1"/>
  <c r="V2866" i="1"/>
  <c r="U3919" i="1"/>
  <c r="V3919" i="1"/>
  <c r="U4031" i="1"/>
  <c r="V4031" i="1"/>
  <c r="U1312" i="1"/>
  <c r="V1312" i="1"/>
  <c r="U3569" i="1"/>
  <c r="V3569" i="1"/>
  <c r="U3486" i="1"/>
  <c r="V3486" i="1"/>
  <c r="U1450" i="1"/>
  <c r="V1450" i="1"/>
  <c r="U1481" i="1"/>
  <c r="V1481" i="1"/>
  <c r="U3029" i="1"/>
  <c r="V3029" i="1"/>
  <c r="U2300" i="1"/>
  <c r="V2300" i="1"/>
  <c r="U3625" i="1"/>
  <c r="V3625" i="1"/>
  <c r="U2719" i="1"/>
  <c r="V2719" i="1"/>
  <c r="U3594" i="1"/>
  <c r="V3594" i="1"/>
  <c r="U1664" i="1"/>
  <c r="V1664" i="1"/>
  <c r="U2419" i="1"/>
  <c r="V2419" i="1"/>
  <c r="U3143" i="1"/>
  <c r="V3143" i="1"/>
  <c r="U2571" i="1"/>
  <c r="V2571" i="1"/>
  <c r="U1790" i="1"/>
  <c r="V1790" i="1"/>
  <c r="U3028" i="1"/>
  <c r="V3028" i="1"/>
  <c r="U1878" i="1"/>
  <c r="V1878" i="1"/>
  <c r="U3345" i="1"/>
  <c r="V3345" i="1"/>
  <c r="U2297" i="1"/>
  <c r="V2297" i="1"/>
  <c r="U3222" i="1"/>
  <c r="V3222" i="1"/>
  <c r="U2413" i="1"/>
  <c r="V2413" i="1"/>
  <c r="U2148" i="1"/>
  <c r="V2148" i="1"/>
  <c r="U3056" i="1"/>
  <c r="V3056" i="1"/>
  <c r="U2283" i="1"/>
  <c r="V2283" i="1"/>
  <c r="U2970" i="1"/>
  <c r="V2970" i="1"/>
  <c r="U3687" i="1"/>
  <c r="V3687" i="1"/>
  <c r="U2414" i="1"/>
  <c r="V2414" i="1"/>
  <c r="U2903" i="1"/>
  <c r="V2903" i="1"/>
  <c r="U3032" i="1"/>
  <c r="V3032" i="1"/>
  <c r="U3923" i="1"/>
  <c r="V3923" i="1"/>
  <c r="U847" i="1"/>
  <c r="V847" i="1"/>
  <c r="U2772" i="1"/>
  <c r="V2772" i="1"/>
  <c r="U2803" i="1"/>
  <c r="V2803" i="1"/>
  <c r="U8" i="1"/>
  <c r="V8" i="1"/>
  <c r="U2639" i="1"/>
  <c r="V2639" i="1"/>
  <c r="U696" i="1"/>
  <c r="V696" i="1"/>
  <c r="U670" i="1"/>
  <c r="V670" i="1"/>
  <c r="U3638" i="1"/>
  <c r="V3638" i="1"/>
  <c r="U1509" i="1"/>
  <c r="V1509" i="1"/>
  <c r="U3168" i="1"/>
  <c r="V3168" i="1"/>
  <c r="U733" i="1"/>
  <c r="V733" i="1"/>
  <c r="U817" i="1"/>
  <c r="V817" i="1"/>
  <c r="U2285" i="1"/>
  <c r="V2285" i="1"/>
  <c r="U581" i="1"/>
  <c r="V581" i="1"/>
  <c r="U805" i="1"/>
  <c r="V805" i="1"/>
  <c r="U1912" i="1"/>
  <c r="V1912" i="1"/>
  <c r="U303" i="1"/>
  <c r="V303" i="1"/>
  <c r="U1228" i="1"/>
  <c r="V1228" i="1"/>
  <c r="U200" i="1"/>
  <c r="V200" i="1"/>
  <c r="U931" i="1"/>
  <c r="V931" i="1"/>
  <c r="U638" i="1"/>
  <c r="V638" i="1"/>
  <c r="U147" i="1"/>
  <c r="V147" i="1"/>
  <c r="U3360" i="1"/>
  <c r="V3360" i="1"/>
  <c r="U377" i="1"/>
  <c r="V377" i="1"/>
  <c r="U1153" i="1"/>
  <c r="V1153" i="1"/>
  <c r="U3996" i="1"/>
  <c r="V3996" i="1"/>
  <c r="U2158" i="1"/>
  <c r="V2158" i="1"/>
  <c r="U321" i="1"/>
  <c r="V321" i="1"/>
  <c r="U2039" i="1"/>
  <c r="V2039" i="1"/>
  <c r="U3248" i="1"/>
  <c r="V3248" i="1"/>
  <c r="U2765" i="1"/>
  <c r="V2765" i="1"/>
  <c r="U941" i="1"/>
  <c r="V941" i="1"/>
  <c r="U3802" i="1"/>
  <c r="V3802" i="1"/>
  <c r="U3924" i="1"/>
  <c r="V3924" i="1"/>
  <c r="U238" i="1"/>
  <c r="V238" i="1"/>
  <c r="U427" i="1"/>
  <c r="V427" i="1"/>
  <c r="U3006" i="1"/>
  <c r="V3006" i="1"/>
  <c r="U3648" i="1"/>
  <c r="V3648" i="1"/>
  <c r="U2221" i="1"/>
  <c r="V2221" i="1"/>
  <c r="U1062" i="1"/>
  <c r="V1062" i="1"/>
  <c r="U2447" i="1"/>
  <c r="V2447" i="1"/>
  <c r="U800" i="1"/>
  <c r="V800" i="1"/>
  <c r="U146" i="1"/>
  <c r="V146" i="1"/>
  <c r="U2894" i="1"/>
  <c r="V2894" i="1"/>
  <c r="U678" i="1"/>
  <c r="V678" i="1"/>
  <c r="U2373" i="1"/>
  <c r="V2373" i="1"/>
  <c r="U3092" i="1"/>
  <c r="V3092" i="1"/>
  <c r="U3766" i="1"/>
  <c r="V3766" i="1"/>
  <c r="U2129" i="1"/>
  <c r="V2129" i="1"/>
  <c r="U2623" i="1"/>
  <c r="V2623" i="1"/>
  <c r="U1791" i="1"/>
  <c r="V1791" i="1"/>
  <c r="U3205" i="1"/>
  <c r="V3205" i="1"/>
  <c r="U1490" i="1"/>
  <c r="V1490" i="1"/>
  <c r="U2704" i="1"/>
  <c r="V2704" i="1"/>
  <c r="U3038" i="1"/>
  <c r="V3038" i="1"/>
  <c r="U2776" i="1"/>
  <c r="V2776" i="1"/>
  <c r="U2896" i="1"/>
  <c r="V2896" i="1"/>
  <c r="U1542" i="1"/>
  <c r="V1542" i="1"/>
  <c r="U3409" i="1"/>
  <c r="V3409" i="1"/>
  <c r="U1995" i="1"/>
  <c r="V1995" i="1"/>
  <c r="U2905" i="1"/>
  <c r="V2905" i="1"/>
  <c r="U1667" i="1"/>
  <c r="V1667" i="1"/>
  <c r="U2753" i="1"/>
  <c r="V2753" i="1"/>
  <c r="U3863" i="1"/>
  <c r="V3863" i="1"/>
  <c r="U1841" i="1"/>
  <c r="V1841" i="1"/>
  <c r="U3127" i="1"/>
  <c r="V3127" i="1"/>
  <c r="U2417" i="1"/>
  <c r="V2417" i="1"/>
  <c r="U3512" i="1"/>
  <c r="V3512" i="1"/>
  <c r="U1718" i="1"/>
  <c r="V1718" i="1"/>
  <c r="U3067" i="1"/>
  <c r="V3067" i="1"/>
  <c r="U2527" i="1"/>
  <c r="V2527" i="1"/>
  <c r="U2792" i="1"/>
  <c r="V2792" i="1"/>
  <c r="U1676" i="1"/>
  <c r="V1676" i="1"/>
  <c r="U2316" i="1"/>
  <c r="V2316" i="1"/>
  <c r="U1873" i="1"/>
  <c r="V1873" i="1"/>
  <c r="U3251" i="1"/>
  <c r="V3251" i="1"/>
  <c r="U2645" i="1"/>
  <c r="V2645" i="1"/>
  <c r="U3669" i="1"/>
  <c r="V3669" i="1"/>
  <c r="U2512" i="1"/>
  <c r="V2512" i="1"/>
  <c r="U1986" i="1"/>
  <c r="V1986" i="1"/>
  <c r="U1967" i="1"/>
  <c r="V1967" i="1"/>
  <c r="U2795" i="1"/>
  <c r="V2795" i="1"/>
  <c r="U2476" i="1"/>
  <c r="V2476" i="1"/>
  <c r="U2471" i="1"/>
  <c r="V2471" i="1"/>
  <c r="U3241" i="1"/>
  <c r="V3241" i="1"/>
  <c r="U2102" i="1"/>
  <c r="V2102" i="1"/>
  <c r="U3758" i="1"/>
  <c r="V3758" i="1"/>
  <c r="U3536" i="1"/>
  <c r="V3536" i="1"/>
  <c r="U1950" i="1"/>
  <c r="V1950" i="1"/>
  <c r="U2339" i="1"/>
  <c r="V2339" i="1"/>
  <c r="U1279" i="1"/>
  <c r="V1279" i="1"/>
  <c r="U2172" i="1"/>
  <c r="V2172" i="1"/>
  <c r="U2857" i="1"/>
  <c r="V2857" i="1"/>
  <c r="U2108" i="1"/>
  <c r="V2108" i="1"/>
  <c r="U2931" i="1"/>
  <c r="V2931" i="1"/>
  <c r="U3628" i="1"/>
  <c r="V3628" i="1"/>
  <c r="U3451" i="1"/>
  <c r="V3451" i="1"/>
  <c r="U2679" i="1"/>
  <c r="V2679" i="1"/>
  <c r="U4014" i="1"/>
  <c r="V4014" i="1"/>
  <c r="U2890" i="1"/>
  <c r="V2890" i="1"/>
  <c r="U1476" i="1"/>
  <c r="V1476" i="1"/>
  <c r="U2250" i="1"/>
  <c r="V2250" i="1"/>
  <c r="U2200" i="1"/>
  <c r="V2200" i="1"/>
  <c r="U4079" i="1"/>
  <c r="V4079" i="1"/>
  <c r="U3058" i="1"/>
  <c r="V3058" i="1"/>
  <c r="U1078" i="1"/>
  <c r="V1078" i="1"/>
  <c r="U3328" i="1"/>
  <c r="V3328" i="1"/>
  <c r="U2624" i="1"/>
  <c r="V2624" i="1"/>
  <c r="U2860" i="1"/>
  <c r="V2860" i="1"/>
  <c r="U1880" i="1"/>
  <c r="V1880" i="1"/>
  <c r="U2077" i="1"/>
  <c r="V2077" i="1"/>
  <c r="U2290" i="1"/>
  <c r="V2290" i="1"/>
  <c r="U4020" i="1"/>
  <c r="V4020" i="1"/>
  <c r="U4009" i="1"/>
  <c r="V4009" i="1"/>
  <c r="U1340" i="1"/>
  <c r="V1340" i="1"/>
  <c r="U1758" i="1"/>
  <c r="V1758" i="1"/>
  <c r="U2462" i="1"/>
  <c r="V2462" i="1"/>
  <c r="U1235" i="1"/>
  <c r="V1235" i="1"/>
  <c r="U1236" i="1"/>
  <c r="V1236" i="1"/>
  <c r="U1076" i="1"/>
  <c r="V1076" i="1"/>
  <c r="U3748" i="1"/>
  <c r="V3748" i="1"/>
  <c r="U4055" i="1"/>
  <c r="V4055" i="1"/>
  <c r="U2518" i="1"/>
  <c r="V2518" i="1"/>
  <c r="U3962" i="1"/>
  <c r="V3962" i="1"/>
  <c r="U1120" i="1"/>
  <c r="V1120" i="1"/>
  <c r="U3825" i="1"/>
  <c r="V3825" i="1"/>
  <c r="U1625" i="1"/>
  <c r="V1625" i="1"/>
  <c r="U1231" i="1"/>
  <c r="V1231" i="1"/>
  <c r="U3059" i="1"/>
  <c r="V3059" i="1"/>
  <c r="U1313" i="1"/>
  <c r="V1313" i="1"/>
  <c r="U3806" i="1"/>
  <c r="V3806" i="1"/>
  <c r="U3859" i="1"/>
  <c r="V3859" i="1"/>
  <c r="U680" i="1"/>
  <c r="V680" i="1"/>
  <c r="U2634" i="1"/>
  <c r="V2634" i="1"/>
  <c r="U1838" i="1"/>
  <c r="V1838" i="1"/>
  <c r="U775" i="1"/>
  <c r="V775" i="1"/>
  <c r="U542" i="1"/>
  <c r="V542" i="1"/>
  <c r="U2986" i="1"/>
  <c r="V2986" i="1"/>
  <c r="U885" i="1"/>
  <c r="V885" i="1"/>
  <c r="U742" i="1"/>
  <c r="V742" i="1"/>
  <c r="U795" i="1"/>
  <c r="V795" i="1"/>
  <c r="U688" i="1"/>
  <c r="V688" i="1"/>
  <c r="U2699" i="1"/>
  <c r="V2699" i="1"/>
  <c r="U363" i="1"/>
  <c r="V363" i="1"/>
  <c r="U496" i="1"/>
  <c r="V496" i="1"/>
  <c r="U3185" i="1"/>
  <c r="V3185" i="1"/>
  <c r="U31" i="1"/>
  <c r="V31" i="1"/>
  <c r="U1177" i="1"/>
  <c r="V1177" i="1"/>
  <c r="U2973" i="1"/>
  <c r="V2973" i="1"/>
  <c r="U844" i="1"/>
  <c r="V844" i="1"/>
  <c r="U184" i="1"/>
  <c r="V184" i="1"/>
  <c r="U44" i="1"/>
  <c r="V44" i="1"/>
  <c r="U808" i="1"/>
  <c r="V808" i="1"/>
  <c r="U431" i="1"/>
  <c r="V431" i="1"/>
  <c r="U60" i="1"/>
  <c r="V60" i="1"/>
  <c r="U746" i="1"/>
  <c r="V746" i="1"/>
  <c r="U43" i="1"/>
  <c r="V43" i="1"/>
  <c r="U348" i="1"/>
  <c r="V348" i="1"/>
  <c r="U312" i="1"/>
  <c r="V312" i="1"/>
  <c r="U239" i="1"/>
  <c r="V239" i="1"/>
  <c r="U437" i="1"/>
  <c r="V437" i="1"/>
  <c r="U3366" i="1"/>
  <c r="V3366" i="1"/>
  <c r="U2210" i="1"/>
  <c r="V2210" i="1"/>
  <c r="U1187" i="1"/>
  <c r="V1187" i="1"/>
  <c r="U3698" i="1"/>
  <c r="V3698" i="1"/>
  <c r="U3691" i="1"/>
  <c r="V3691" i="1"/>
  <c r="U1306" i="1"/>
  <c r="V1306" i="1"/>
  <c r="U3216" i="1"/>
  <c r="V3216" i="1"/>
  <c r="U3888" i="1"/>
  <c r="V3888" i="1"/>
  <c r="U3584" i="1"/>
  <c r="V3584" i="1"/>
  <c r="U1618" i="1"/>
  <c r="V1618" i="1"/>
  <c r="U3621" i="1"/>
  <c r="V3621" i="1"/>
  <c r="U1188" i="1"/>
  <c r="V1188" i="1"/>
  <c r="U1799" i="1"/>
  <c r="V1799" i="1"/>
  <c r="U2902" i="1"/>
  <c r="V2902" i="1"/>
  <c r="U1506" i="1"/>
  <c r="V1506" i="1"/>
  <c r="U3050" i="1"/>
  <c r="V3050" i="1"/>
  <c r="U2647" i="1"/>
  <c r="V2647" i="1"/>
  <c r="U1282" i="1"/>
  <c r="V1282" i="1"/>
  <c r="U3350" i="1"/>
  <c r="V3350" i="1"/>
  <c r="U1196" i="1"/>
  <c r="V1196" i="1"/>
  <c r="U3112" i="1"/>
  <c r="V3112" i="1"/>
  <c r="U1999" i="1"/>
  <c r="V1999" i="1"/>
  <c r="U3830" i="1"/>
  <c r="V3830" i="1"/>
  <c r="U1951" i="1"/>
  <c r="V1951" i="1"/>
  <c r="U1943" i="1"/>
  <c r="V1943" i="1"/>
  <c r="U3198" i="1"/>
  <c r="V3198" i="1"/>
  <c r="U3623" i="1"/>
  <c r="V3623" i="1"/>
  <c r="U3224" i="1"/>
  <c r="V3224" i="1"/>
  <c r="U2838" i="1"/>
  <c r="V2838" i="1"/>
  <c r="U811" i="1"/>
  <c r="V811" i="1"/>
  <c r="U1780" i="1"/>
  <c r="V1780" i="1"/>
  <c r="U1175" i="1"/>
  <c r="V1175" i="1"/>
  <c r="U1268" i="1"/>
  <c r="V1268" i="1"/>
  <c r="U972" i="1"/>
  <c r="V972" i="1"/>
  <c r="U2255" i="1"/>
  <c r="V2255" i="1"/>
  <c r="U825" i="1"/>
  <c r="V825" i="1"/>
  <c r="U3523" i="1"/>
  <c r="V3523" i="1"/>
  <c r="U854" i="1"/>
  <c r="V854" i="1"/>
  <c r="U1113" i="1"/>
  <c r="V1113" i="1"/>
  <c r="U3792" i="1"/>
  <c r="V3792" i="1"/>
  <c r="U2983" i="1"/>
  <c r="V2983" i="1"/>
  <c r="U709" i="1"/>
  <c r="V709" i="1"/>
  <c r="U3184" i="1"/>
  <c r="V3184" i="1"/>
  <c r="U345" i="1"/>
  <c r="V345" i="1"/>
  <c r="U878" i="1"/>
  <c r="V878" i="1"/>
  <c r="U199" i="1"/>
  <c r="V199" i="1"/>
  <c r="U3129" i="1"/>
  <c r="V3129" i="1"/>
  <c r="U642" i="1"/>
  <c r="V642" i="1"/>
  <c r="U872" i="1"/>
  <c r="V872" i="1"/>
  <c r="U2139" i="1"/>
  <c r="V2139" i="1"/>
  <c r="U2596" i="1"/>
  <c r="V2596" i="1"/>
  <c r="U1158" i="1"/>
  <c r="V1158" i="1"/>
  <c r="U3387" i="1"/>
  <c r="V3387" i="1"/>
  <c r="U1477" i="1"/>
  <c r="V1477" i="1"/>
  <c r="U2941" i="1"/>
  <c r="V2941" i="1"/>
  <c r="U1662" i="1"/>
  <c r="V1662" i="1"/>
  <c r="U3960" i="1"/>
  <c r="V3960" i="1"/>
  <c r="U1714" i="1"/>
  <c r="V1714" i="1"/>
  <c r="U2523" i="1"/>
  <c r="V2523" i="1"/>
  <c r="U2412" i="1"/>
  <c r="V2412" i="1"/>
  <c r="U1840" i="1"/>
  <c r="V1840" i="1"/>
  <c r="U2919" i="1"/>
  <c r="V2919" i="1"/>
  <c r="U2131" i="1"/>
  <c r="V2131" i="1"/>
  <c r="U1302" i="1"/>
  <c r="V1302" i="1"/>
  <c r="U1363" i="1"/>
  <c r="V1363" i="1"/>
  <c r="U3812" i="1"/>
  <c r="V3812" i="1"/>
  <c r="U3427" i="1"/>
  <c r="V3427" i="1"/>
  <c r="U2625" i="1"/>
  <c r="V2625" i="1"/>
  <c r="U1867" i="1"/>
  <c r="V1867" i="1"/>
  <c r="U1640" i="1"/>
  <c r="V1640" i="1"/>
  <c r="U2375" i="1"/>
  <c r="V2375" i="1"/>
  <c r="U2251" i="1"/>
  <c r="V2251" i="1"/>
  <c r="U1374" i="1"/>
  <c r="V1374" i="1"/>
  <c r="U1184" i="1"/>
  <c r="V1184" i="1"/>
  <c r="U3433" i="1"/>
  <c r="V3433" i="1"/>
  <c r="U1861" i="1"/>
  <c r="V1861" i="1"/>
  <c r="U2262" i="1"/>
  <c r="V2262" i="1"/>
  <c r="U1581" i="1"/>
  <c r="V1581" i="1"/>
  <c r="U1246" i="1"/>
  <c r="V1246" i="1"/>
  <c r="U2493" i="1"/>
  <c r="V2493" i="1"/>
  <c r="U3980" i="1"/>
  <c r="V3980" i="1"/>
  <c r="U1443" i="1"/>
  <c r="V1443" i="1"/>
  <c r="U1230" i="1"/>
  <c r="V1230" i="1"/>
  <c r="U1894" i="1"/>
  <c r="V1894" i="1"/>
  <c r="U1152" i="1"/>
  <c r="V1152" i="1"/>
  <c r="U91" i="1"/>
  <c r="V91" i="1"/>
  <c r="U2535" i="1"/>
  <c r="V2535" i="1"/>
  <c r="U1788" i="1"/>
  <c r="V1788" i="1"/>
  <c r="U423" i="1"/>
  <c r="V423" i="1"/>
  <c r="U438" i="1"/>
  <c r="V438" i="1"/>
  <c r="U241" i="1"/>
  <c r="V241" i="1"/>
  <c r="U3075" i="1"/>
  <c r="V3075" i="1"/>
  <c r="U2230" i="1"/>
  <c r="V2230" i="1"/>
  <c r="U3950" i="1"/>
  <c r="V3950" i="1"/>
  <c r="U1082" i="1"/>
  <c r="V1082" i="1"/>
  <c r="U1223" i="1"/>
  <c r="V1223" i="1"/>
  <c r="U2454" i="1"/>
  <c r="V2454" i="1"/>
  <c r="U1598" i="1"/>
  <c r="V1598" i="1"/>
  <c r="U2845" i="1"/>
  <c r="V2845" i="1"/>
  <c r="U1613" i="1"/>
  <c r="V1613" i="1"/>
  <c r="U3335" i="1"/>
  <c r="V3335" i="1"/>
  <c r="U1801" i="1"/>
  <c r="V1801" i="1"/>
  <c r="U3905" i="1"/>
  <c r="V3905" i="1"/>
  <c r="U2855" i="1"/>
  <c r="V2855" i="1"/>
  <c r="U3079" i="1"/>
  <c r="V3079" i="1"/>
  <c r="U1804" i="1"/>
  <c r="V1804" i="1"/>
  <c r="U3663" i="1"/>
  <c r="V3663" i="1"/>
  <c r="U2962" i="1"/>
  <c r="V2962" i="1"/>
  <c r="U2130" i="1"/>
  <c r="V2130" i="1"/>
  <c r="U2486" i="1"/>
  <c r="V2486" i="1"/>
  <c r="U2070" i="1"/>
  <c r="V2070" i="1"/>
  <c r="U2465" i="1"/>
  <c r="V2465" i="1"/>
  <c r="U2728" i="1"/>
  <c r="V2728" i="1"/>
  <c r="U3356" i="1"/>
  <c r="V3356" i="1"/>
  <c r="U3353" i="1"/>
  <c r="V3353" i="1"/>
  <c r="U3904" i="1"/>
  <c r="V3904" i="1"/>
  <c r="U2560" i="1"/>
  <c r="V2560" i="1"/>
  <c r="U2321" i="1"/>
  <c r="V2321" i="1"/>
  <c r="U3289" i="1"/>
  <c r="V3289" i="1"/>
  <c r="U3493" i="1"/>
  <c r="V3493" i="1"/>
  <c r="U2234" i="1"/>
  <c r="V2234" i="1"/>
  <c r="U2107" i="1"/>
  <c r="V2107" i="1"/>
  <c r="U3069" i="1"/>
  <c r="V3069" i="1"/>
  <c r="U1557" i="1"/>
  <c r="V1557" i="1"/>
  <c r="U1126" i="1"/>
  <c r="V1126" i="1"/>
  <c r="U4084" i="1"/>
  <c r="V4084" i="1"/>
  <c r="U2811" i="1"/>
  <c r="V2811" i="1"/>
  <c r="U1191" i="1"/>
  <c r="V1191" i="1"/>
  <c r="U2882" i="1"/>
  <c r="V2882" i="1"/>
  <c r="U1500" i="1"/>
  <c r="V1500" i="1"/>
  <c r="U447" i="1"/>
  <c r="V447" i="1"/>
  <c r="U381" i="1"/>
  <c r="V381" i="1"/>
  <c r="U1882" i="1"/>
  <c r="V1882" i="1"/>
  <c r="U3561" i="1"/>
  <c r="V3561" i="1"/>
  <c r="U490" i="1"/>
  <c r="V490" i="1"/>
  <c r="U643" i="1"/>
  <c r="V643" i="1"/>
  <c r="U171" i="1"/>
  <c r="V171" i="1"/>
  <c r="U1233" i="1"/>
  <c r="V1233" i="1"/>
  <c r="U660" i="1"/>
  <c r="V660" i="1"/>
  <c r="U3483" i="1"/>
  <c r="V3483" i="1"/>
  <c r="U1706" i="1"/>
  <c r="V1706" i="1"/>
  <c r="U1574" i="1"/>
  <c r="V1574" i="1"/>
  <c r="U1970" i="1"/>
  <c r="V1970" i="1"/>
  <c r="U1879" i="1"/>
  <c r="V1879" i="1"/>
  <c r="U4065" i="1"/>
  <c r="V4065" i="1"/>
  <c r="U2249" i="1"/>
  <c r="V2249" i="1"/>
  <c r="U2610" i="1"/>
  <c r="V2610" i="1"/>
  <c r="U2513" i="1"/>
  <c r="V2513" i="1"/>
  <c r="U2676" i="1"/>
  <c r="V2676" i="1"/>
  <c r="U2197" i="1"/>
  <c r="V2197" i="1"/>
  <c r="U9" i="1"/>
  <c r="V9" i="1"/>
  <c r="U2246" i="1"/>
  <c r="V2246" i="1"/>
  <c r="U624" i="1"/>
  <c r="V624" i="1"/>
  <c r="U324" i="1"/>
  <c r="V324" i="1"/>
  <c r="U1380" i="1"/>
  <c r="V1380" i="1"/>
  <c r="U985" i="1"/>
  <c r="V985" i="1"/>
  <c r="U2056" i="1"/>
  <c r="V2056" i="1"/>
  <c r="U1659" i="1"/>
  <c r="V1659" i="1"/>
  <c r="U1784" i="1"/>
  <c r="V1784" i="1"/>
  <c r="U2722" i="1"/>
  <c r="V2722" i="1"/>
  <c r="U1942" i="1"/>
  <c r="V1942" i="1"/>
  <c r="U1893" i="1"/>
  <c r="V1893" i="1"/>
  <c r="U989" i="1"/>
  <c r="V989" i="1"/>
  <c r="U3661" i="1"/>
  <c r="V3661" i="1"/>
  <c r="U2366" i="1"/>
  <c r="V2366" i="1"/>
  <c r="U3217" i="1"/>
  <c r="V3217" i="1"/>
  <c r="U4056" i="1"/>
  <c r="V4056" i="1"/>
  <c r="U4081" i="1"/>
  <c r="V4081" i="1"/>
  <c r="U4080" i="1"/>
  <c r="V4080" i="1"/>
  <c r="U4086" i="1"/>
  <c r="V4086" i="1"/>
  <c r="U4088" i="1"/>
  <c r="V4088" i="1"/>
  <c r="U1753" i="1"/>
  <c r="V1753" i="1"/>
  <c r="U2025" i="1"/>
  <c r="V2025" i="1"/>
  <c r="U2686" i="1"/>
  <c r="V2686" i="1"/>
  <c r="U2479" i="1"/>
  <c r="V2479" i="1"/>
  <c r="U3256" i="1"/>
  <c r="V3256" i="1"/>
  <c r="U2269" i="1"/>
  <c r="V2269" i="1"/>
  <c r="U2026" i="1"/>
  <c r="V2026" i="1"/>
  <c r="U3284" i="1"/>
  <c r="V3284" i="1"/>
  <c r="U2901" i="1"/>
  <c r="V2901" i="1"/>
  <c r="U3175" i="1"/>
  <c r="V3175" i="1"/>
  <c r="U1935" i="1"/>
  <c r="V1935" i="1"/>
  <c r="U3321" i="1"/>
  <c r="V3321" i="1"/>
  <c r="U2762" i="1"/>
  <c r="V2762" i="1"/>
  <c r="U2372" i="1"/>
  <c r="V2372" i="1"/>
  <c r="U2921" i="1"/>
  <c r="V2921" i="1"/>
  <c r="U3692" i="1"/>
  <c r="V3692" i="1"/>
  <c r="U2170" i="1"/>
  <c r="V2170" i="1"/>
  <c r="U1408" i="1"/>
  <c r="V1408" i="1"/>
  <c r="U3208" i="1"/>
  <c r="V3208" i="1"/>
  <c r="U2445" i="1"/>
  <c r="V2445" i="1"/>
  <c r="U1307" i="1"/>
  <c r="V1307" i="1"/>
  <c r="U1373" i="1"/>
  <c r="V1373" i="1"/>
  <c r="U1173" i="1"/>
  <c r="V1173" i="1"/>
  <c r="U2455" i="1"/>
  <c r="V2455" i="1"/>
  <c r="U2043" i="1"/>
  <c r="V2043" i="1"/>
  <c r="U1777" i="1"/>
  <c r="V1777" i="1"/>
  <c r="U964" i="1"/>
  <c r="V964" i="1"/>
  <c r="U3756" i="1"/>
  <c r="V3756" i="1"/>
  <c r="U3767" i="1"/>
  <c r="V3767" i="1"/>
  <c r="U3908" i="1"/>
  <c r="V3908" i="1"/>
  <c r="U2411" i="1"/>
  <c r="V2411" i="1"/>
  <c r="U3494" i="1"/>
  <c r="V3494" i="1"/>
  <c r="U976" i="1"/>
  <c r="V976" i="1"/>
  <c r="U1900" i="1"/>
  <c r="V1900" i="1"/>
  <c r="U965" i="1"/>
  <c r="V965" i="1"/>
  <c r="U3131" i="1"/>
  <c r="V3131" i="1"/>
  <c r="U2924" i="1"/>
  <c r="V2924" i="1"/>
  <c r="U1319" i="1"/>
  <c r="V1319" i="1"/>
  <c r="U952" i="1"/>
  <c r="V952" i="1"/>
  <c r="U1179" i="1"/>
  <c r="V1179" i="1"/>
  <c r="U3829" i="1"/>
  <c r="V3829" i="1"/>
  <c r="U3130" i="1"/>
  <c r="V3130" i="1"/>
  <c r="U2579" i="1"/>
  <c r="V2579" i="1"/>
  <c r="U1843" i="1"/>
  <c r="V1843" i="1"/>
  <c r="U2934" i="1"/>
  <c r="V2934" i="1"/>
  <c r="U3768" i="1"/>
  <c r="V3768" i="1"/>
  <c r="U1067" i="1"/>
  <c r="V1067" i="1"/>
  <c r="U1273" i="1"/>
  <c r="V1273" i="1"/>
  <c r="U3921" i="1"/>
  <c r="V3921" i="1"/>
  <c r="U1639" i="1"/>
  <c r="V1639" i="1"/>
  <c r="U1261" i="1"/>
  <c r="V1261" i="1"/>
  <c r="U1198" i="1"/>
  <c r="V1198" i="1"/>
  <c r="U719" i="1"/>
  <c r="V719" i="1"/>
  <c r="U525" i="1"/>
  <c r="V525" i="1"/>
  <c r="U1540" i="1"/>
  <c r="V1540" i="1"/>
  <c r="U3086" i="1"/>
  <c r="V3086" i="1"/>
  <c r="U49" i="1"/>
  <c r="V49" i="1"/>
  <c r="U3461" i="1"/>
  <c r="V3461" i="1"/>
  <c r="U849" i="1"/>
  <c r="V849" i="1"/>
  <c r="U1711" i="1"/>
  <c r="V1711" i="1"/>
  <c r="U2427" i="1"/>
  <c r="V2427" i="1"/>
  <c r="U1444" i="1"/>
  <c r="V1444" i="1"/>
  <c r="U3455" i="1"/>
  <c r="V3455" i="1"/>
  <c r="U2009" i="1"/>
  <c r="V2009" i="1"/>
  <c r="U3699" i="1"/>
  <c r="V3699" i="1"/>
  <c r="U3001" i="1"/>
  <c r="V3001" i="1"/>
  <c r="U2553" i="1"/>
  <c r="V2553" i="1"/>
  <c r="U3907" i="1"/>
  <c r="V3907" i="1"/>
  <c r="U2165" i="1"/>
  <c r="V2165" i="1"/>
  <c r="U2182" i="1"/>
  <c r="V2182" i="1"/>
  <c r="U1650" i="1"/>
  <c r="V1650" i="1"/>
  <c r="U2287" i="1"/>
  <c r="V2287" i="1"/>
  <c r="U2742" i="1"/>
  <c r="V2742" i="1"/>
  <c r="U1729" i="1"/>
  <c r="V1729" i="1"/>
  <c r="U3033" i="1"/>
  <c r="V3033" i="1"/>
  <c r="U3309" i="1"/>
  <c r="V3309" i="1"/>
  <c r="U2908" i="1"/>
  <c r="V2908" i="1"/>
  <c r="U2702" i="1"/>
  <c r="V2702" i="1"/>
  <c r="U2982" i="1"/>
  <c r="V2982" i="1"/>
  <c r="U2024" i="1"/>
  <c r="V2024" i="1"/>
  <c r="U3039" i="1"/>
  <c r="V3039" i="1"/>
  <c r="U1668" i="1"/>
  <c r="V1668" i="1"/>
  <c r="U2362" i="1"/>
  <c r="V2362" i="1"/>
  <c r="U2602" i="1"/>
  <c r="V2602" i="1"/>
  <c r="U1815" i="1"/>
  <c r="V1815" i="1"/>
  <c r="U3642" i="1"/>
  <c r="V3642" i="1"/>
  <c r="U3804" i="1"/>
  <c r="V3804" i="1"/>
  <c r="U2597" i="1"/>
  <c r="V2597" i="1"/>
  <c r="U2664" i="1"/>
  <c r="V2664" i="1"/>
  <c r="U2700" i="1"/>
  <c r="V2700" i="1"/>
  <c r="U1651" i="1"/>
  <c r="V1651" i="1"/>
  <c r="U2481" i="1"/>
  <c r="V2481" i="1"/>
  <c r="U1687" i="1"/>
  <c r="V1687" i="1"/>
  <c r="U2030" i="1"/>
  <c r="V2030" i="1"/>
  <c r="U2774" i="1"/>
  <c r="V2774" i="1"/>
  <c r="U2538" i="1"/>
  <c r="V2538" i="1"/>
  <c r="U1872" i="1"/>
  <c r="V1872" i="1"/>
  <c r="U3928" i="1"/>
  <c r="V3928" i="1"/>
  <c r="U2737" i="1"/>
  <c r="V2737" i="1"/>
  <c r="U1722" i="1"/>
  <c r="V1722" i="1"/>
  <c r="U2389" i="1"/>
  <c r="V2389" i="1"/>
  <c r="U1658" i="1"/>
  <c r="V1658" i="1"/>
  <c r="U3232" i="1"/>
  <c r="V3232" i="1"/>
  <c r="U2192" i="1"/>
  <c r="V2192" i="1"/>
  <c r="U2972" i="1"/>
  <c r="V2972" i="1"/>
  <c r="U1508" i="1"/>
  <c r="V1508" i="1"/>
  <c r="U2626" i="1"/>
  <c r="V2626" i="1"/>
  <c r="U3776" i="1"/>
  <c r="V3776" i="1"/>
  <c r="U1827" i="1"/>
  <c r="V1827" i="1"/>
  <c r="U1197" i="1"/>
  <c r="V1197" i="1"/>
  <c r="U1864" i="1"/>
  <c r="V1864" i="1"/>
  <c r="U1768" i="1"/>
  <c r="V1768" i="1"/>
  <c r="U1855" i="1"/>
  <c r="V1855" i="1"/>
  <c r="U1933" i="1"/>
  <c r="V1933" i="1"/>
  <c r="U1705" i="1"/>
  <c r="V1705" i="1"/>
  <c r="U3408" i="1"/>
  <c r="V3408" i="1"/>
  <c r="U2409" i="1"/>
  <c r="V2409" i="1"/>
  <c r="U3128" i="1"/>
  <c r="V3128" i="1"/>
  <c r="U1938" i="1"/>
  <c r="V1938" i="1"/>
  <c r="U3361" i="1"/>
  <c r="V3361" i="1"/>
  <c r="U1921" i="1"/>
  <c r="V1921" i="1"/>
  <c r="U3087" i="1"/>
  <c r="V3087" i="1"/>
  <c r="U2485" i="1"/>
  <c r="V2485" i="1"/>
  <c r="U2708" i="1"/>
  <c r="V2708" i="1"/>
  <c r="U2953" i="1"/>
  <c r="V2953" i="1"/>
  <c r="U1881" i="1"/>
  <c r="V1881" i="1"/>
  <c r="U2804" i="1"/>
  <c r="V2804" i="1"/>
  <c r="U2747" i="1"/>
  <c r="V2747" i="1"/>
  <c r="U3055" i="1"/>
  <c r="V3055" i="1"/>
  <c r="U1318" i="1"/>
  <c r="V1318" i="1"/>
  <c r="U3397" i="1"/>
  <c r="V3397" i="1"/>
  <c r="U1546" i="1"/>
  <c r="V1546" i="1"/>
  <c r="U1944" i="1"/>
  <c r="V1944" i="1"/>
  <c r="U2186" i="1"/>
  <c r="V2186" i="1"/>
  <c r="U1219" i="1"/>
  <c r="V1219" i="1"/>
  <c r="U2086" i="1"/>
  <c r="V2086" i="1"/>
  <c r="U3014" i="1"/>
  <c r="V3014" i="1"/>
  <c r="U1700" i="1"/>
  <c r="V1700" i="1"/>
  <c r="U3949" i="1"/>
  <c r="V3949" i="1"/>
  <c r="U1602" i="1"/>
  <c r="V1602" i="1"/>
  <c r="U1534" i="1"/>
  <c r="V1534" i="1"/>
  <c r="U1100" i="1"/>
  <c r="V1100" i="1"/>
  <c r="U3683" i="1"/>
  <c r="V3683" i="1"/>
  <c r="U2730" i="1"/>
  <c r="V2730" i="1"/>
  <c r="U2379" i="1"/>
  <c r="V2379" i="1"/>
  <c r="U1138" i="1"/>
  <c r="V1138" i="1"/>
  <c r="U1256" i="1"/>
  <c r="V1256" i="1"/>
  <c r="U2114" i="1"/>
  <c r="V2114" i="1"/>
  <c r="U3250" i="1"/>
  <c r="V3250" i="1"/>
  <c r="U2079" i="1"/>
  <c r="V2079" i="1"/>
  <c r="U1166" i="1"/>
  <c r="V1166" i="1"/>
  <c r="U3359" i="1"/>
  <c r="V3359" i="1"/>
  <c r="U1746" i="1"/>
  <c r="V1746" i="1"/>
  <c r="U2010" i="1"/>
  <c r="V2010" i="1"/>
  <c r="U1185" i="1"/>
  <c r="V1185" i="1"/>
  <c r="U2666" i="1"/>
  <c r="V2666" i="1"/>
  <c r="U1229" i="1"/>
  <c r="V1229" i="1"/>
  <c r="U3751" i="1"/>
  <c r="V3751" i="1"/>
  <c r="U2324" i="1"/>
  <c r="V2324" i="1"/>
  <c r="U1052" i="1"/>
  <c r="V1052" i="1"/>
  <c r="U2942" i="1"/>
  <c r="V2942" i="1"/>
  <c r="U3161" i="1"/>
  <c r="V3161" i="1"/>
  <c r="U3065" i="1"/>
  <c r="V3065" i="1"/>
  <c r="U1419" i="1"/>
  <c r="V1419" i="1"/>
  <c r="U2123" i="1"/>
  <c r="V2123" i="1"/>
  <c r="U1163" i="1"/>
  <c r="V1163" i="1"/>
  <c r="U3515" i="1"/>
  <c r="V3515" i="1"/>
  <c r="U2971" i="1"/>
  <c r="V2971" i="1"/>
  <c r="U1984" i="1"/>
  <c r="V1984" i="1"/>
  <c r="U3551" i="1"/>
  <c r="V3551" i="1"/>
  <c r="U2764" i="1"/>
  <c r="V2764" i="1"/>
  <c r="U2677" i="1"/>
  <c r="V2677" i="1"/>
  <c r="U1888" i="1"/>
  <c r="V1888" i="1"/>
  <c r="U1896" i="1"/>
  <c r="V1896" i="1"/>
  <c r="U2018" i="1"/>
  <c r="V2018" i="1"/>
  <c r="U1433" i="1"/>
  <c r="V1433" i="1"/>
  <c r="U2374" i="1"/>
  <c r="V2374" i="1"/>
  <c r="U1865" i="1"/>
  <c r="V1865" i="1"/>
  <c r="U3553" i="1"/>
  <c r="V3553" i="1"/>
  <c r="U2120" i="1"/>
  <c r="V2120" i="1"/>
  <c r="U1382" i="1"/>
  <c r="V1382" i="1"/>
  <c r="U1952" i="1"/>
  <c r="V1952" i="1"/>
  <c r="U1018" i="1"/>
  <c r="V1018" i="1"/>
  <c r="U1174" i="1"/>
  <c r="V1174" i="1"/>
  <c r="U1480" i="1"/>
  <c r="V1480" i="1"/>
  <c r="U3731" i="1"/>
  <c r="V3731" i="1"/>
  <c r="U403" i="1"/>
  <c r="V403" i="1"/>
  <c r="U916" i="1"/>
  <c r="V916" i="1"/>
  <c r="U1334" i="1"/>
  <c r="V1334" i="1"/>
  <c r="U644" i="1"/>
  <c r="V644" i="1"/>
  <c r="U610" i="1"/>
  <c r="V610" i="1"/>
  <c r="U487" i="1"/>
  <c r="V487" i="1"/>
  <c r="U910" i="1"/>
  <c r="V910" i="1"/>
  <c r="U526" i="1"/>
  <c r="V526" i="1"/>
  <c r="U720" i="1"/>
  <c r="V720" i="1"/>
  <c r="U3329" i="1"/>
  <c r="V3329" i="1"/>
  <c r="U2451" i="1"/>
  <c r="V2451" i="1"/>
  <c r="U4045" i="1"/>
  <c r="V4045" i="1"/>
  <c r="U1006" i="1"/>
  <c r="V1006" i="1"/>
  <c r="U3370" i="1"/>
  <c r="V3370" i="1"/>
  <c r="U2199" i="1"/>
  <c r="V2199" i="1"/>
  <c r="U3268" i="1"/>
  <c r="V3268" i="1"/>
  <c r="U2256" i="1"/>
  <c r="V2256" i="1"/>
  <c r="U3068" i="1"/>
  <c r="V3068" i="1"/>
  <c r="U1221" i="1"/>
  <c r="V1221" i="1"/>
  <c r="U1648" i="1"/>
  <c r="V1648" i="1"/>
  <c r="U1005" i="1"/>
  <c r="V1005" i="1"/>
  <c r="U1189" i="1"/>
  <c r="V1189" i="1"/>
  <c r="U1632" i="1"/>
  <c r="V1632" i="1"/>
  <c r="U2227" i="1"/>
  <c r="V2227" i="1"/>
  <c r="U3300" i="1"/>
  <c r="V3300" i="1"/>
  <c r="U2442" i="1"/>
  <c r="V2442" i="1"/>
  <c r="U2994" i="1"/>
  <c r="V2994" i="1"/>
  <c r="U1501" i="1"/>
  <c r="V1501" i="1"/>
  <c r="U1628" i="1"/>
  <c r="V1628" i="1"/>
  <c r="U1745" i="1"/>
  <c r="V1745" i="1"/>
  <c r="U1518" i="1"/>
  <c r="V1518" i="1"/>
  <c r="U1910" i="1"/>
  <c r="V1910" i="1"/>
  <c r="U3452" i="1"/>
  <c r="V3452" i="1"/>
  <c r="U2591" i="1"/>
  <c r="V2591" i="1"/>
  <c r="U3234" i="1"/>
  <c r="V3234" i="1"/>
  <c r="U1553" i="1"/>
  <c r="V1553" i="1"/>
  <c r="U2195" i="1"/>
  <c r="V2195" i="1"/>
  <c r="U1162" i="1"/>
  <c r="V1162" i="1"/>
  <c r="U1817" i="1"/>
  <c r="V1817" i="1"/>
  <c r="U1899" i="1"/>
  <c r="V1899" i="1"/>
  <c r="U2080" i="1"/>
  <c r="V2080" i="1"/>
  <c r="U2239" i="1"/>
  <c r="V2239" i="1"/>
  <c r="U3596" i="1"/>
  <c r="V3596" i="1"/>
  <c r="U2151" i="1"/>
  <c r="V2151" i="1"/>
  <c r="U3004" i="1"/>
  <c r="V3004" i="1"/>
  <c r="U2718" i="1"/>
  <c r="V2718" i="1"/>
  <c r="U4077" i="1"/>
  <c r="V4077" i="1"/>
  <c r="U3219" i="1"/>
  <c r="V3219" i="1"/>
  <c r="U3395" i="1"/>
  <c r="V3395" i="1"/>
  <c r="U1336" i="1"/>
  <c r="V1336" i="1"/>
  <c r="U2252" i="1"/>
  <c r="V2252" i="1"/>
  <c r="U1324" i="1"/>
  <c r="V1324" i="1"/>
  <c r="U1862" i="1"/>
  <c r="V1862" i="1"/>
  <c r="U1645" i="1"/>
  <c r="V1645" i="1"/>
  <c r="U1288" i="1"/>
  <c r="V1288" i="1"/>
  <c r="U3202" i="1"/>
  <c r="V3202" i="1"/>
  <c r="U3282" i="1"/>
  <c r="V3282" i="1"/>
  <c r="U2688" i="1"/>
  <c r="V2688" i="1"/>
  <c r="U1209" i="1"/>
  <c r="V1209" i="1"/>
  <c r="U1143" i="1"/>
  <c r="V1143" i="1"/>
  <c r="U2739" i="1"/>
  <c r="V2739" i="1"/>
  <c r="U3782" i="1"/>
  <c r="V3782" i="1"/>
  <c r="U2209" i="1"/>
  <c r="V2209" i="1"/>
  <c r="U3119" i="1"/>
  <c r="V3119" i="1"/>
  <c r="U4026" i="1"/>
  <c r="V4026" i="1"/>
  <c r="U1871" i="1"/>
  <c r="V1871" i="1"/>
  <c r="U1587" i="1"/>
  <c r="V1587" i="1"/>
  <c r="U2665" i="1"/>
  <c r="V2665" i="1"/>
  <c r="U2834" i="1"/>
  <c r="V2834" i="1"/>
  <c r="U1299" i="1"/>
  <c r="V1299" i="1"/>
  <c r="U2459" i="1"/>
  <c r="V2459" i="1"/>
  <c r="U1732" i="1"/>
  <c r="V1732" i="1"/>
  <c r="U2584" i="1"/>
  <c r="V2584" i="1"/>
  <c r="U3469" i="1"/>
  <c r="V3469" i="1"/>
  <c r="U2190" i="1"/>
  <c r="V2190" i="1"/>
  <c r="U2022" i="1"/>
  <c r="V2022" i="1"/>
  <c r="U3976" i="1"/>
  <c r="V3976" i="1"/>
  <c r="U1258" i="1"/>
  <c r="V1258" i="1"/>
  <c r="U3432" i="1"/>
  <c r="V3432" i="1"/>
  <c r="U3505" i="1"/>
  <c r="V3505" i="1"/>
  <c r="U2012" i="1"/>
  <c r="V2012" i="1"/>
  <c r="U3209" i="1"/>
  <c r="V3209" i="1"/>
  <c r="U1725" i="1"/>
  <c r="V1725" i="1"/>
  <c r="U2981" i="1"/>
  <c r="V2981" i="1"/>
  <c r="U1897" i="1"/>
  <c r="V1897" i="1"/>
  <c r="U4071" i="1"/>
  <c r="V4071" i="1"/>
  <c r="U4115" i="1"/>
  <c r="V4115" i="1"/>
  <c r="U4112" i="1"/>
  <c r="V4112" i="1"/>
  <c r="U4017" i="1"/>
  <c r="V4017" i="1"/>
  <c r="U3838" i="1"/>
  <c r="V3838" i="1"/>
  <c r="U2489" i="1"/>
  <c r="V2489" i="1"/>
  <c r="U2387" i="1"/>
  <c r="V2387" i="1"/>
  <c r="U1803" i="1"/>
  <c r="V1803" i="1"/>
  <c r="U3280" i="1"/>
  <c r="V3280" i="1"/>
  <c r="U2452" i="1"/>
  <c r="V2452" i="1"/>
  <c r="U2662" i="1"/>
  <c r="V2662" i="1"/>
  <c r="U2822" i="1"/>
  <c r="V2822" i="1"/>
  <c r="U3212" i="1"/>
  <c r="V3212" i="1"/>
  <c r="U1603" i="1"/>
  <c r="V1603" i="1"/>
  <c r="U2632" i="1"/>
  <c r="V2632" i="1"/>
  <c r="U3636" i="1"/>
  <c r="V3636" i="1"/>
  <c r="U1448" i="1"/>
  <c r="V1448" i="1"/>
  <c r="U2802" i="1"/>
  <c r="V2802" i="1"/>
  <c r="U3798" i="1"/>
  <c r="V3798" i="1"/>
  <c r="U2176" i="1"/>
  <c r="V2176" i="1"/>
  <c r="U2923" i="1"/>
  <c r="V2923" i="1"/>
  <c r="U1044" i="1"/>
  <c r="V1044" i="1"/>
  <c r="U1045" i="1"/>
  <c r="V1045" i="1"/>
  <c r="U3799" i="1"/>
  <c r="V3799" i="1"/>
  <c r="U948" i="1"/>
  <c r="V948" i="1"/>
  <c r="U2433" i="1"/>
  <c r="V2433" i="1"/>
  <c r="U3847" i="1"/>
  <c r="V3847" i="1"/>
  <c r="U2754" i="1"/>
  <c r="V2754" i="1"/>
  <c r="U3484" i="1"/>
  <c r="V3484" i="1"/>
  <c r="U1281" i="1"/>
  <c r="V1281" i="1"/>
  <c r="U1057" i="1"/>
  <c r="V1057" i="1"/>
  <c r="U2033" i="1"/>
  <c r="V2033" i="1"/>
  <c r="U1277" i="1"/>
  <c r="V1277" i="1"/>
  <c r="U1924" i="1"/>
  <c r="V1924" i="1"/>
  <c r="U1028" i="1"/>
  <c r="V1028" i="1"/>
  <c r="U3677" i="1"/>
  <c r="V3677" i="1"/>
  <c r="U2711" i="1"/>
  <c r="V2711" i="1"/>
  <c r="U1341" i="1"/>
  <c r="V1341" i="1"/>
  <c r="U2484" i="1"/>
  <c r="V2484" i="1"/>
  <c r="U2717" i="1"/>
  <c r="V2717" i="1"/>
  <c r="U1787" i="1"/>
  <c r="V1787" i="1"/>
  <c r="U3697" i="1"/>
  <c r="V3697" i="1"/>
  <c r="U2376" i="1"/>
  <c r="V2376" i="1"/>
  <c r="U1776" i="1"/>
  <c r="V1776" i="1"/>
  <c r="U3021" i="1"/>
  <c r="V3021" i="1"/>
  <c r="U1301" i="1"/>
  <c r="V1301" i="1"/>
  <c r="U2035" i="1"/>
  <c r="V2035" i="1"/>
  <c r="U3320" i="1"/>
  <c r="V3320" i="1"/>
  <c r="U1647" i="1"/>
  <c r="V1647" i="1"/>
  <c r="U1349" i="1"/>
  <c r="V1349" i="1"/>
  <c r="U2505" i="1"/>
  <c r="V2505" i="1"/>
  <c r="U2141" i="1"/>
  <c r="V2141" i="1"/>
  <c r="U1329" i="1"/>
  <c r="V1329" i="1"/>
  <c r="U2005" i="1"/>
  <c r="V2005" i="1"/>
  <c r="U3371" i="1"/>
  <c r="V3371" i="1"/>
  <c r="U3379" i="1"/>
  <c r="V3379" i="1"/>
  <c r="U1332" i="1"/>
  <c r="V1332" i="1"/>
  <c r="U1260" i="1"/>
  <c r="V1260" i="1"/>
  <c r="U1532" i="1"/>
  <c r="V1532" i="1"/>
  <c r="U1695" i="1"/>
  <c r="V1695" i="1"/>
  <c r="U3201" i="1"/>
  <c r="V3201" i="1"/>
  <c r="U2638" i="1"/>
  <c r="V2638" i="1"/>
  <c r="U3135" i="1"/>
  <c r="V3135" i="1"/>
  <c r="U3813" i="1"/>
  <c r="V3813" i="1"/>
  <c r="U1496" i="1"/>
  <c r="V1496" i="1"/>
  <c r="U1669" i="1"/>
  <c r="V1669" i="1"/>
  <c r="U2213" i="1"/>
  <c r="V2213" i="1"/>
  <c r="U2599" i="1"/>
  <c r="V2599" i="1"/>
  <c r="U2203" i="1"/>
  <c r="V2203" i="1"/>
  <c r="U1164" i="1"/>
  <c r="V1164" i="1"/>
  <c r="U3207" i="1"/>
  <c r="V3207" i="1"/>
  <c r="U2683" i="1"/>
  <c r="V2683" i="1"/>
  <c r="U3548" i="1"/>
  <c r="V3548" i="1"/>
  <c r="U969" i="1"/>
  <c r="V969" i="1"/>
  <c r="U3273" i="1"/>
  <c r="V3273" i="1"/>
  <c r="U3447" i="1"/>
  <c r="V3447" i="1"/>
  <c r="U912" i="1"/>
  <c r="V912" i="1"/>
  <c r="U2840" i="1"/>
  <c r="V2840" i="1"/>
  <c r="U3245" i="1"/>
  <c r="V3245" i="1"/>
  <c r="U3506" i="1"/>
  <c r="V3506" i="1"/>
  <c r="U2806" i="1"/>
  <c r="V2806" i="1"/>
  <c r="U2196" i="1"/>
  <c r="V2196" i="1"/>
  <c r="U1102" i="1"/>
  <c r="V1102" i="1"/>
  <c r="U2057" i="1"/>
  <c r="V2057" i="1"/>
  <c r="U3215" i="1"/>
  <c r="V3215" i="1"/>
  <c r="U1424" i="1"/>
  <c r="V1424" i="1"/>
  <c r="U3073" i="1"/>
  <c r="V3073" i="1"/>
  <c r="U1276" i="1"/>
  <c r="V1276" i="1"/>
  <c r="U2146" i="1"/>
  <c r="V2146" i="1"/>
  <c r="U3152" i="1"/>
  <c r="V3152" i="1"/>
  <c r="U2464" i="1"/>
  <c r="V2464" i="1"/>
  <c r="U3115" i="1"/>
  <c r="V3115" i="1"/>
  <c r="U2790" i="1"/>
  <c r="V2790" i="1"/>
  <c r="U2909" i="1"/>
  <c r="V2909" i="1"/>
  <c r="U1597" i="1"/>
  <c r="V1597" i="1"/>
  <c r="U3578" i="1"/>
  <c r="V3578" i="1"/>
  <c r="U1770" i="1"/>
  <c r="V1770" i="1"/>
  <c r="U1630" i="1"/>
  <c r="V1630" i="1"/>
  <c r="U1251" i="1"/>
  <c r="V1251" i="1"/>
  <c r="U2432" i="1"/>
  <c r="V2432" i="1"/>
  <c r="U1469" i="1"/>
  <c r="V1469" i="1"/>
  <c r="U940" i="1"/>
  <c r="V940" i="1"/>
  <c r="U3689" i="1"/>
  <c r="V3689" i="1"/>
  <c r="U3158" i="1"/>
  <c r="V3158" i="1"/>
  <c r="U3333" i="1"/>
  <c r="V3333" i="1"/>
  <c r="U3882" i="1"/>
  <c r="V3882" i="1"/>
  <c r="U1110" i="1"/>
  <c r="V1110" i="1"/>
  <c r="U1471" i="1"/>
  <c r="V1471" i="1"/>
  <c r="U3951" i="1"/>
  <c r="V3951" i="1"/>
  <c r="U3438" i="1"/>
  <c r="V3438" i="1"/>
  <c r="U3440" i="1"/>
  <c r="V3440" i="1"/>
  <c r="U3710" i="1"/>
  <c r="V3710" i="1"/>
  <c r="U1998" i="1"/>
  <c r="V1998" i="1"/>
  <c r="U3520" i="1"/>
  <c r="V3520" i="1"/>
  <c r="U1913" i="1"/>
  <c r="V1913" i="1"/>
  <c r="U2977" i="1"/>
  <c r="V2977" i="1"/>
  <c r="U3383" i="1"/>
  <c r="V3383" i="1"/>
  <c r="U1539" i="1"/>
  <c r="V1539" i="1"/>
  <c r="U3947" i="1"/>
  <c r="V3947" i="1"/>
  <c r="U2871" i="1"/>
  <c r="V2871" i="1"/>
  <c r="U3095" i="1"/>
  <c r="V3095" i="1"/>
  <c r="U2992" i="1"/>
  <c r="V2992" i="1"/>
  <c r="V3716" i="1"/>
  <c r="U3716" i="1"/>
  <c r="S4093" i="1" l="1"/>
  <c r="S1305" i="1"/>
  <c r="S3925" i="1"/>
  <c r="S573" i="1"/>
  <c r="S3200" i="1"/>
  <c r="S3894" i="1"/>
  <c r="S3665" i="1"/>
  <c r="S824" i="1"/>
  <c r="S3887" i="1"/>
  <c r="S568" i="1"/>
  <c r="S4054" i="1"/>
  <c r="S3540" i="1"/>
  <c r="S665" i="1"/>
  <c r="S691" i="1"/>
  <c r="S2559" i="1"/>
  <c r="S577" i="1"/>
  <c r="S449" i="1"/>
  <c r="S749" i="1"/>
  <c r="S2888" i="1"/>
  <c r="S3278" i="1"/>
  <c r="S650" i="1"/>
  <c r="S630" i="1"/>
  <c r="S2570" i="1"/>
  <c r="S3912" i="1"/>
  <c r="S572" i="1"/>
  <c r="S454" i="1"/>
  <c r="S3860" i="1"/>
  <c r="S375" i="1"/>
  <c r="S2050" i="1"/>
  <c r="S567" i="1"/>
  <c r="S3826" i="1"/>
  <c r="S3783" i="1"/>
  <c r="S1892" i="1"/>
  <c r="S1368" i="1"/>
  <c r="S563" i="1"/>
  <c r="S3124" i="1"/>
  <c r="S1460" i="1"/>
  <c r="S2984" i="1"/>
  <c r="S394" i="1"/>
  <c r="S4025" i="1"/>
  <c r="S3326" i="1"/>
  <c r="S887" i="1"/>
  <c r="S933" i="1"/>
  <c r="S4011" i="1"/>
  <c r="S3941" i="1"/>
  <c r="S480" i="1"/>
  <c r="S3076" i="1"/>
  <c r="S491" i="1"/>
  <c r="S183" i="1"/>
  <c r="S457" i="1"/>
  <c r="S2864" i="1"/>
  <c r="S3418" i="1"/>
  <c r="S416" i="1"/>
  <c r="S3573" i="1"/>
  <c r="S3969" i="1"/>
  <c r="S1079" i="1"/>
  <c r="S2405" i="1"/>
  <c r="S3174" i="1"/>
  <c r="S3015" i="1"/>
  <c r="S1255" i="1"/>
  <c r="S1390" i="1"/>
  <c r="S834" i="1"/>
  <c r="S2813" i="1"/>
  <c r="S3787" i="1"/>
  <c r="S3313" i="1"/>
  <c r="S631" i="1"/>
  <c r="S1087" i="1"/>
  <c r="S3402" i="1"/>
  <c r="S2549" i="1"/>
  <c r="S3977" i="1"/>
  <c r="S3667" i="1"/>
  <c r="S3072" i="1"/>
  <c r="S2226" i="1"/>
  <c r="S3992" i="1"/>
  <c r="S1410" i="1"/>
  <c r="S293" i="1"/>
  <c r="S3794" i="1"/>
  <c r="S574" i="1"/>
  <c r="S3772" i="1"/>
  <c r="S2331" i="1"/>
  <c r="S651" i="1"/>
  <c r="S2616" i="1"/>
  <c r="S3737" i="1"/>
  <c r="S1685" i="1"/>
  <c r="S2499" i="1"/>
  <c r="S2657" i="1"/>
  <c r="S2877" i="1"/>
  <c r="S353" i="1"/>
  <c r="S332" i="1"/>
  <c r="S2078" i="1"/>
  <c r="S553" i="1"/>
  <c r="S876" i="1"/>
  <c r="S536" i="1"/>
  <c r="S2305" i="1"/>
  <c r="S1689" i="1"/>
  <c r="S3467" i="1"/>
  <c r="S3761" i="1"/>
  <c r="S661" i="1"/>
  <c r="S888" i="1"/>
  <c r="S1274" i="1"/>
  <c r="S3165" i="1"/>
  <c r="S836" i="1"/>
  <c r="S3026" i="1"/>
  <c r="S1495" i="1"/>
  <c r="S2761" i="1"/>
  <c r="S627" i="1"/>
  <c r="S88" i="1"/>
  <c r="S2384" i="1"/>
  <c r="S656" i="1"/>
  <c r="S3678" i="1"/>
  <c r="S3295" i="1"/>
  <c r="S109" i="1"/>
  <c r="S2936" i="1"/>
  <c r="S3358" i="1"/>
  <c r="S857" i="1"/>
  <c r="S1498" i="1"/>
  <c r="S2062" i="1"/>
  <c r="S3605" i="1"/>
  <c r="S3319" i="1"/>
  <c r="S3507" i="1"/>
  <c r="S3459" i="1"/>
  <c r="S764" i="1"/>
  <c r="S3336" i="1"/>
  <c r="S46" i="1"/>
  <c r="S1074" i="1"/>
  <c r="S261" i="1"/>
  <c r="S68" i="1"/>
  <c r="S3788" i="1"/>
  <c r="S3850" i="1"/>
  <c r="S400" i="1"/>
  <c r="S3327" i="1"/>
  <c r="S939" i="1"/>
  <c r="S1446" i="1"/>
  <c r="S762" i="1"/>
  <c r="S1106" i="1"/>
  <c r="S3854" i="1"/>
  <c r="S2554" i="1"/>
  <c r="S95" i="1"/>
  <c r="S2047" i="1"/>
  <c r="S3865" i="1"/>
  <c r="S582" i="1"/>
  <c r="S814" i="1"/>
  <c r="S3987" i="1"/>
  <c r="S3463" i="1"/>
  <c r="S2360" i="1"/>
  <c r="S3314" i="1"/>
  <c r="S3253" i="1"/>
  <c r="S2794" i="1"/>
  <c r="S3822" i="1"/>
  <c r="S3037" i="1"/>
  <c r="S579" i="1"/>
  <c r="S3840" i="1"/>
  <c r="S3959" i="1"/>
  <c r="S1321" i="1"/>
  <c r="S3655" i="1"/>
  <c r="S3191" i="1"/>
  <c r="S3586" i="1"/>
  <c r="S961" i="1"/>
  <c r="S511" i="1"/>
  <c r="S3611" i="1"/>
  <c r="S3262" i="1"/>
  <c r="S2955" i="1"/>
  <c r="S2925" i="1"/>
  <c r="S2408" i="1"/>
  <c r="S3871" i="1"/>
  <c r="S327" i="1"/>
  <c r="S276" i="1"/>
  <c r="S3060" i="1"/>
  <c r="S550" i="1"/>
  <c r="S743" i="1"/>
  <c r="S249" i="1"/>
  <c r="S2945" i="1"/>
  <c r="S3718" i="1"/>
  <c r="S3257" i="1"/>
  <c r="S3546" i="1"/>
  <c r="S450" i="1"/>
  <c r="S2295" i="1"/>
  <c r="S1638" i="1"/>
  <c r="S2322" i="1"/>
  <c r="S3412" i="1"/>
  <c r="S3895" i="1"/>
  <c r="S3827" i="1"/>
  <c r="S3649" i="1"/>
  <c r="S2600" i="1"/>
  <c r="S3589" i="1"/>
  <c r="S1596" i="1"/>
  <c r="S763" i="1"/>
  <c r="S600" i="1"/>
  <c r="S789" i="1"/>
  <c r="S464" i="1"/>
  <c r="S3755" i="1"/>
  <c r="S2191" i="1"/>
  <c r="S3580" i="1"/>
  <c r="S186" i="1"/>
  <c r="S81" i="1"/>
  <c r="S1886" i="1"/>
  <c r="S514" i="1"/>
  <c r="S2347" i="1"/>
  <c r="S1794" i="1"/>
  <c r="S1066" i="1"/>
  <c r="S329" i="1"/>
  <c r="S3444" i="1"/>
  <c r="S428" i="1"/>
  <c r="S698" i="1"/>
  <c r="S1939" i="1"/>
  <c r="S279" i="1"/>
  <c r="S497" i="1"/>
  <c r="S85" i="1"/>
  <c r="S3413" i="1"/>
  <c r="S4030" i="1"/>
  <c r="S3835" i="1"/>
  <c r="S1182" i="1"/>
  <c r="S2189" i="1"/>
  <c r="S92" i="1"/>
  <c r="S4064" i="1"/>
  <c r="S2497" i="1"/>
  <c r="S1264" i="1"/>
  <c r="S3675" i="1"/>
  <c r="S1989" i="1"/>
  <c r="S3945" i="1"/>
  <c r="S26" i="1"/>
  <c r="S1248" i="1"/>
  <c r="S2566" i="1"/>
  <c r="S3147" i="1"/>
  <c r="S687" i="1"/>
  <c r="S51" i="1"/>
  <c r="S3902" i="1"/>
  <c r="S3769" i="1"/>
  <c r="S953" i="1"/>
  <c r="S570" i="1"/>
  <c r="S2879" i="1"/>
  <c r="S2187" i="1"/>
  <c r="S1098" i="1"/>
  <c r="S2352" i="1"/>
  <c r="S564" i="1"/>
  <c r="S925" i="1"/>
  <c r="S4002" i="1"/>
  <c r="S1213" i="1"/>
  <c r="S2272" i="1"/>
  <c r="S936" i="1"/>
  <c r="S3693" i="1"/>
  <c r="S386" i="1"/>
  <c r="S2889" i="1"/>
  <c r="S3598" i="1"/>
  <c r="S1224" i="1"/>
  <c r="S505" i="1"/>
  <c r="S765" i="1"/>
  <c r="S3600" i="1"/>
  <c r="S3270" i="1"/>
  <c r="S3081" i="1"/>
  <c r="S2944" i="1"/>
  <c r="S2483" i="1"/>
  <c r="S2614" i="1"/>
  <c r="S104" i="1"/>
  <c r="S2304" i="1"/>
  <c r="S1259" i="1"/>
  <c r="S555" i="1"/>
  <c r="S2204" i="1"/>
  <c r="S2368" i="1"/>
  <c r="S69" i="1"/>
  <c r="S782" i="1"/>
  <c r="S417" i="1"/>
  <c r="S712" i="1"/>
  <c r="S1004" i="1"/>
  <c r="S870" i="1"/>
  <c r="S62" i="1"/>
  <c r="S1860" i="1"/>
  <c r="S1470" i="1"/>
  <c r="S905" i="1"/>
  <c r="S899" i="1"/>
  <c r="S132" i="1"/>
  <c r="S623" i="1"/>
  <c r="S1325" i="1"/>
  <c r="S1135" i="1"/>
  <c r="S1293" i="1"/>
  <c r="S3169" i="1"/>
  <c r="S1666" i="1"/>
  <c r="S513" i="1"/>
  <c r="S2767" i="1"/>
  <c r="S387" i="1"/>
  <c r="S3741" i="1"/>
  <c r="S2886" i="1"/>
  <c r="S1322" i="1"/>
  <c r="S3554" i="1"/>
  <c r="S28" i="1"/>
  <c r="S3145" i="1"/>
  <c r="S135" i="1"/>
  <c r="S2911" i="1"/>
  <c r="S2326" i="1"/>
  <c r="S3054" i="1"/>
  <c r="S1885" i="1"/>
  <c r="S653" i="1"/>
  <c r="S839" i="1"/>
  <c r="S3773" i="1"/>
  <c r="S3260" i="1"/>
  <c r="S551" i="1"/>
  <c r="S2551" i="1"/>
  <c r="S4016" i="1"/>
  <c r="S1987" i="1"/>
  <c r="S3555" i="1"/>
  <c r="S3390" i="1"/>
  <c r="S452" i="1"/>
  <c r="S2156" i="1"/>
  <c r="S3332" i="1"/>
  <c r="S1522" i="1"/>
  <c r="S66" i="1"/>
  <c r="S603" i="1"/>
  <c r="S883" i="1"/>
  <c r="S22" i="1"/>
  <c r="S2951" i="1"/>
  <c r="S479" i="1"/>
  <c r="S1601" i="1"/>
  <c r="S337" i="1"/>
  <c r="S156" i="1"/>
  <c r="S2969" i="1"/>
  <c r="S1422" i="1"/>
  <c r="S3373" i="1"/>
  <c r="S1782" i="1"/>
  <c r="S2082" i="1"/>
  <c r="S3602" i="1"/>
  <c r="S106" i="1"/>
  <c r="S3225" i="1"/>
  <c r="S655" i="1"/>
  <c r="S413" i="1"/>
  <c r="S1928" i="1"/>
  <c r="S323" i="1"/>
  <c r="S2681" i="1"/>
  <c r="S2782" i="1"/>
  <c r="S1389" i="1"/>
  <c r="S1734" i="1"/>
  <c r="S2128" i="1"/>
  <c r="S1084" i="1"/>
  <c r="S3931" i="1"/>
  <c r="S126" i="1"/>
  <c r="S684" i="1"/>
  <c r="S786" i="1"/>
  <c r="S411" i="1"/>
  <c r="S2768" i="1"/>
  <c r="S3172" i="1"/>
  <c r="S3265" i="1"/>
  <c r="S3500" i="1"/>
  <c r="S2798" i="1"/>
  <c r="S2731" i="1"/>
  <c r="S52" i="1"/>
  <c r="S3267" i="1"/>
  <c r="S592" i="1"/>
  <c r="S1829" i="1"/>
  <c r="S4032" i="1"/>
  <c r="S583" i="1"/>
  <c r="S1399" i="1"/>
  <c r="S475" i="1"/>
  <c r="S1853" i="1"/>
  <c r="S3805" i="1"/>
  <c r="S3595" i="1"/>
  <c r="S2157" i="1"/>
  <c r="S3396" i="1"/>
  <c r="S76" i="1"/>
  <c r="S1617" i="1"/>
  <c r="S727" i="1"/>
  <c r="S2404" i="1"/>
  <c r="S32" i="1"/>
  <c r="S3747" i="1"/>
  <c r="S1719" i="1"/>
  <c r="S1032" i="1"/>
  <c r="S3110" i="1"/>
  <c r="S1847" i="1"/>
  <c r="S2880" i="1"/>
  <c r="S544" i="1"/>
  <c r="S251" i="1"/>
  <c r="S2154" i="1"/>
  <c r="S117" i="1"/>
  <c r="S672" i="1"/>
  <c r="S1627" i="1"/>
  <c r="S2572" i="1"/>
  <c r="S3915" i="1"/>
  <c r="S580" i="1"/>
  <c r="S2308" i="1"/>
  <c r="S2073" i="1"/>
  <c r="S3243" i="1"/>
  <c r="S3431" i="1"/>
  <c r="S685" i="1"/>
  <c r="S406" i="1"/>
  <c r="S1591" i="1"/>
  <c r="S1043" i="1"/>
  <c r="S3287" i="1"/>
  <c r="S3736" i="1"/>
  <c r="S2660" i="1"/>
  <c r="S3724" i="1"/>
  <c r="S1165" i="1"/>
  <c r="S3473" i="1"/>
  <c r="S1773" i="1"/>
  <c r="S2245" i="1"/>
  <c r="S4008" i="1"/>
  <c r="S3136" i="1"/>
  <c r="S1362" i="1"/>
  <c r="S745" i="1"/>
  <c r="S372" i="1"/>
  <c r="S2351" i="1"/>
  <c r="S300" i="1"/>
  <c r="S907" i="1"/>
  <c r="S519" i="1"/>
  <c r="S433" i="1"/>
  <c r="S469" i="1"/>
  <c r="S292" i="1"/>
  <c r="S1555" i="1"/>
  <c r="S75" i="1"/>
  <c r="S425" i="1"/>
  <c r="S2682" i="1"/>
  <c r="S3000" i="1"/>
  <c r="S1156" i="1"/>
  <c r="S560" i="1"/>
  <c r="S2264" i="1"/>
  <c r="S3263" i="1"/>
  <c r="S3167" i="1"/>
  <c r="S429" i="1"/>
  <c r="S1010" i="1"/>
  <c r="S445" i="1"/>
  <c r="S2588" i="1"/>
  <c r="S3965" i="1"/>
  <c r="S2270" i="1"/>
  <c r="S1749" i="1"/>
  <c r="S781" i="1"/>
  <c r="S1533" i="1"/>
  <c r="S1833" i="1"/>
  <c r="S1154" i="1"/>
  <c r="S2799" i="1"/>
  <c r="S2296" i="1"/>
  <c r="S214" i="1"/>
  <c r="S112" i="1"/>
  <c r="S593" i="1"/>
  <c r="S2110" i="1"/>
  <c r="S4042" i="1"/>
  <c r="S2020" i="1"/>
  <c r="S3446" i="1"/>
  <c r="S1128" i="1"/>
  <c r="S2932" i="1"/>
  <c r="S3186" i="1"/>
  <c r="S1898" i="1"/>
  <c r="S1331" i="1"/>
  <c r="S538" i="1"/>
  <c r="S954" i="1"/>
  <c r="S367" i="1"/>
  <c r="S1902" i="1"/>
  <c r="S893" i="1"/>
  <c r="S3542" i="1"/>
  <c r="S468" i="1"/>
  <c r="S1085" i="1"/>
  <c r="S851" i="1"/>
  <c r="S3141" i="1"/>
  <c r="S3491" i="1"/>
  <c r="S265" i="1"/>
  <c r="S3231" i="1"/>
  <c r="S3206" i="1"/>
  <c r="S641" i="1"/>
  <c r="S298" i="1"/>
  <c r="S325" i="1"/>
  <c r="S319" i="1"/>
  <c r="S576" i="1"/>
  <c r="S3800" i="1"/>
  <c r="S621" i="1"/>
  <c r="S3323" i="1"/>
  <c r="S2814" i="1"/>
  <c r="S3707" i="1"/>
  <c r="S4004" i="1"/>
  <c r="S1941" i="1"/>
  <c r="S648" i="1"/>
  <c r="S1566" i="1"/>
  <c r="S2736" i="1"/>
  <c r="S2311" i="1"/>
  <c r="S1437" i="1"/>
  <c r="S3601" i="1"/>
  <c r="S19" i="1"/>
  <c r="S2692" i="1"/>
  <c r="S2028" i="1"/>
  <c r="S725" i="1"/>
  <c r="S482" i="1"/>
  <c r="S529" i="1"/>
  <c r="S2231" i="1"/>
  <c r="S1140" i="1"/>
  <c r="S3377" i="1"/>
  <c r="S2466" i="1"/>
  <c r="S247" i="1"/>
  <c r="S3150" i="1"/>
  <c r="S3590" i="1"/>
  <c r="S3229" i="1"/>
  <c r="S383" i="1"/>
  <c r="S510" i="1"/>
  <c r="S3005" i="1"/>
  <c r="S3979" i="1"/>
  <c r="S3839" i="1"/>
  <c r="S252" i="1"/>
  <c r="S534" i="1"/>
  <c r="S2088" i="1"/>
  <c r="S1237" i="1"/>
  <c r="S2707" i="1"/>
  <c r="S2875" i="1"/>
  <c r="S2323" i="1"/>
  <c r="S1027" i="1"/>
  <c r="S4022" i="1"/>
  <c r="S315" i="1"/>
  <c r="S308" i="1"/>
  <c r="S93" i="1"/>
  <c r="S3003" i="1"/>
  <c r="S4066" i="1"/>
  <c r="S2439" i="1"/>
  <c r="S1413" i="1"/>
  <c r="S2396" i="1"/>
  <c r="S2051" i="1"/>
  <c r="S1698" i="1"/>
  <c r="S3007" i="1"/>
  <c r="S2830" i="1"/>
  <c r="S710" i="1"/>
  <c r="S2514" i="1"/>
  <c r="S1123" i="1"/>
  <c r="S172" i="1"/>
  <c r="S2557" i="1"/>
  <c r="S3163" i="1"/>
  <c r="S271" i="1"/>
  <c r="S3587" i="1"/>
  <c r="S2063" i="1"/>
  <c r="S254" i="1"/>
  <c r="S1381" i="1"/>
  <c r="S3294" i="1"/>
  <c r="S1610" i="1"/>
  <c r="S2117" i="1"/>
  <c r="S1809" i="1"/>
  <c r="S3375" i="1"/>
  <c r="S2002" i="1"/>
  <c r="S569" i="1"/>
  <c r="S715" i="1"/>
  <c r="S1451" i="1"/>
  <c r="S3218" i="1"/>
  <c r="S3938" i="1"/>
  <c r="S2503" i="1"/>
  <c r="S2884" i="1"/>
  <c r="S3752" i="1"/>
  <c r="S962" i="1"/>
  <c r="S2609" i="1"/>
  <c r="S724" i="1"/>
  <c r="S509" i="1"/>
  <c r="S115" i="1"/>
  <c r="S3842" i="1"/>
  <c r="S3121" i="1"/>
  <c r="S3109" i="1"/>
  <c r="S1055" i="1"/>
  <c r="S2310" i="1"/>
  <c r="S2469" i="1"/>
  <c r="S368" i="1"/>
  <c r="S3532" i="1"/>
  <c r="S260" i="1"/>
  <c r="S2271" i="1"/>
  <c r="S924" i="1"/>
  <c r="S201" i="1"/>
  <c r="S127" i="1"/>
  <c r="S397" i="1"/>
  <c r="S399" i="1"/>
  <c r="S4046" i="1"/>
  <c r="S3378" i="1"/>
  <c r="S1996" i="1"/>
  <c r="S2563" i="1"/>
  <c r="S3900" i="1"/>
  <c r="S3814" i="1"/>
  <c r="S116" i="1"/>
  <c r="S48" i="1"/>
  <c r="S3097" i="1"/>
  <c r="S2173" i="1"/>
  <c r="S2061" i="1"/>
  <c r="S3292" i="1"/>
  <c r="S1296" i="1"/>
  <c r="S2852" i="1"/>
  <c r="S3349" i="1"/>
  <c r="S3739" i="1"/>
  <c r="S2771" i="1"/>
  <c r="S262" i="1"/>
  <c r="S492" i="1"/>
  <c r="S154" i="1"/>
  <c r="S3025" i="1"/>
  <c r="S58" i="1"/>
  <c r="S955" i="1"/>
  <c r="S25" i="1"/>
  <c r="S557" i="1"/>
  <c r="S1270" i="1"/>
  <c r="S645" i="1"/>
  <c r="S2956" i="1"/>
  <c r="S611" i="1"/>
  <c r="S2893" i="1"/>
  <c r="S704" i="1"/>
  <c r="S637" i="1"/>
  <c r="S1372" i="1"/>
  <c r="S820" i="1"/>
  <c r="S2003" i="1"/>
  <c r="S862" i="1"/>
  <c r="S2829" i="1"/>
  <c r="S561" i="1"/>
  <c r="S421" i="1"/>
  <c r="S1626" i="1"/>
  <c r="S1452" i="1"/>
  <c r="S1077" i="1"/>
  <c r="S1257" i="1"/>
  <c r="S242" i="1"/>
  <c r="S4005" i="1"/>
  <c r="S3519" i="1"/>
  <c r="S3104" i="1"/>
  <c r="S2064" i="1"/>
  <c r="S1007" i="1"/>
  <c r="S1200" i="1"/>
  <c r="S309" i="1"/>
  <c r="S221" i="1"/>
  <c r="S2185" i="1"/>
  <c r="S3352" i="1"/>
  <c r="S503" i="1"/>
  <c r="S187" i="1"/>
  <c r="S901" i="1"/>
  <c r="S2460" i="1"/>
  <c r="S2212" i="1"/>
  <c r="S2472" i="1"/>
  <c r="S922" i="1"/>
  <c r="S270" i="1"/>
  <c r="S741" i="1"/>
  <c r="S174" i="1"/>
  <c r="S424" i="1"/>
  <c r="S649" i="1"/>
  <c r="S3864" i="1"/>
  <c r="S3853" i="1"/>
  <c r="S654" i="1"/>
  <c r="S1086" i="1"/>
  <c r="S1975" i="1"/>
  <c r="S1427" i="1"/>
  <c r="S3297" i="1"/>
  <c r="S2309" i="1"/>
  <c r="S1708" i="1"/>
  <c r="S1243" i="1"/>
  <c r="S287" i="1"/>
  <c r="S3940" i="1"/>
  <c r="S3468" i="1"/>
  <c r="S3562" i="1"/>
  <c r="S3591" i="1"/>
  <c r="S3406" i="1"/>
  <c r="S2613" i="1"/>
  <c r="S783" i="1"/>
  <c r="S628" i="1"/>
  <c r="S1844" i="1"/>
  <c r="S1497" i="1"/>
  <c r="S1971" i="1"/>
  <c r="S1978" i="1"/>
  <c r="S3790" i="1"/>
  <c r="S2134" i="1"/>
  <c r="S3726" i="1"/>
  <c r="S3592" i="1"/>
  <c r="S3239" i="1"/>
  <c r="S3391" i="1"/>
  <c r="S2899" i="1"/>
  <c r="S590" i="1"/>
  <c r="S1379" i="1"/>
  <c r="S1519" i="1"/>
  <c r="S2629" i="1"/>
  <c r="S1376" i="1"/>
  <c r="S2874" i="1"/>
  <c r="S3156" i="1"/>
  <c r="S2546" i="1"/>
  <c r="S71" i="1"/>
  <c r="S2219" i="1"/>
  <c r="S1825" i="1"/>
  <c r="S3861" i="1"/>
  <c r="S1915" i="1"/>
  <c r="S2965" i="1"/>
  <c r="S755" i="1"/>
  <c r="S245" i="1"/>
  <c r="S527" i="1"/>
  <c r="S371" i="1"/>
  <c r="S2198" i="1"/>
  <c r="S2391" i="1"/>
  <c r="S3868" i="1"/>
  <c r="S1483" i="1"/>
  <c r="S2712" i="1"/>
  <c r="S4076" i="1"/>
  <c r="S3635" i="1"/>
  <c r="S2344" i="1"/>
  <c r="S3637" i="1"/>
  <c r="S3514" i="1"/>
  <c r="S1002" i="1"/>
  <c r="S2357" i="1"/>
  <c r="S3230" i="1"/>
  <c r="S3464" i="1"/>
  <c r="S3607" i="1"/>
  <c r="S2267" i="1"/>
  <c r="S1831" i="1"/>
  <c r="S830" i="1"/>
  <c r="S159" i="1"/>
  <c r="S881" i="1"/>
  <c r="S3182" i="1"/>
  <c r="S415" i="1"/>
  <c r="S1428" i="1"/>
  <c r="S131" i="1"/>
  <c r="S845" i="1"/>
  <c r="S635" i="1"/>
  <c r="S1330" i="1"/>
  <c r="S2232" i="1"/>
  <c r="S693" i="1"/>
  <c r="S2637" i="1"/>
  <c r="S679" i="1"/>
  <c r="S1059" i="1"/>
  <c r="S1361" i="1"/>
  <c r="S3155" i="1"/>
  <c r="S3410" i="1"/>
  <c r="S1750" i="1"/>
  <c r="S3100" i="1"/>
  <c r="S3244" i="1"/>
  <c r="S188" i="1"/>
  <c r="S347" i="1"/>
  <c r="S3544" i="1"/>
  <c r="S2939" i="1"/>
  <c r="S237" i="1"/>
  <c r="S2171" i="1"/>
  <c r="S2119" i="1"/>
  <c r="S1000" i="1"/>
  <c r="S1528" i="1"/>
  <c r="S1421" i="1"/>
  <c r="S906" i="1"/>
  <c r="S21" i="1"/>
  <c r="S2147" i="1"/>
  <c r="S882" i="1"/>
  <c r="S1963" i="1"/>
  <c r="S422" i="1"/>
  <c r="S2377" i="1"/>
  <c r="S349" i="1"/>
  <c r="S1172" i="1"/>
  <c r="S3196" i="1"/>
  <c r="S3674" i="1"/>
  <c r="S3362" i="1"/>
  <c r="S3341" i="1"/>
  <c r="S2810" i="1"/>
  <c r="S3640" i="1"/>
  <c r="S1430" i="1"/>
  <c r="S3214" i="1"/>
  <c r="S4039" i="1"/>
  <c r="S3171" i="1"/>
  <c r="S2085" i="1"/>
  <c r="S821" i="1"/>
  <c r="S3909" i="1"/>
  <c r="S1061" i="1"/>
  <c r="S554" i="1"/>
  <c r="S524" i="1"/>
  <c r="S1683" i="1"/>
  <c r="S639" i="1"/>
  <c r="S3407" i="1"/>
  <c r="S453" i="1"/>
  <c r="S99" i="1"/>
  <c r="S1874" i="1"/>
  <c r="S295" i="1"/>
  <c r="S3405" i="1"/>
  <c r="S532" i="1"/>
  <c r="S358" i="1"/>
  <c r="S2900" i="1"/>
  <c r="S1934" i="1"/>
  <c r="S2756" i="1"/>
  <c r="S3937" i="1"/>
  <c r="S1968" i="1"/>
  <c r="S334" i="1"/>
  <c r="S1226" i="1"/>
  <c r="S769" i="1"/>
  <c r="S2431" i="1"/>
  <c r="S395" i="1"/>
  <c r="S2398" i="1"/>
  <c r="S3990" i="1"/>
  <c r="S87" i="1"/>
  <c r="S313" i="1"/>
  <c r="S230" i="1"/>
  <c r="S717" i="1"/>
  <c r="S2938" i="1"/>
  <c r="S402" i="1"/>
  <c r="S2042" i="1"/>
  <c r="S2949" i="1"/>
  <c r="S960" i="1"/>
  <c r="S3533" i="1"/>
  <c r="S1796" i="1"/>
  <c r="S3627" i="1"/>
  <c r="S2930" i="1"/>
  <c r="S1109" i="1"/>
  <c r="S3879" i="1"/>
  <c r="S2225" i="1"/>
  <c r="S3324" i="1"/>
  <c r="S123" i="1"/>
  <c r="S498" i="1"/>
  <c r="S4007" i="1"/>
  <c r="S439" i="1"/>
  <c r="S2263" i="1"/>
  <c r="S2104" i="1"/>
  <c r="S877" i="1"/>
  <c r="S3458" i="1"/>
  <c r="S3566" i="1"/>
  <c r="S3917" i="1"/>
  <c r="S1089" i="1"/>
  <c r="S835" i="1"/>
  <c r="S890" i="1"/>
  <c r="S855" i="1"/>
  <c r="S606" i="1"/>
  <c r="S2779" i="1"/>
  <c r="S3991" i="1"/>
  <c r="S281" i="1"/>
  <c r="S275" i="1"/>
  <c r="S3978" i="1"/>
  <c r="S1901" i="1"/>
  <c r="S3774" i="1"/>
  <c r="S2608" i="1"/>
  <c r="S3264" i="1"/>
  <c r="S2369" i="1"/>
  <c r="S3668" i="1"/>
  <c r="S1484" i="1"/>
  <c r="S1982" i="1"/>
  <c r="S3610" i="1"/>
  <c r="S2" i="1"/>
  <c r="S2667" i="1"/>
  <c r="S2793" i="1"/>
  <c r="S278" i="1"/>
  <c r="S338" i="1"/>
  <c r="S2138" i="1"/>
  <c r="S374" i="1"/>
  <c r="S620" i="1"/>
  <c r="S274" i="1"/>
  <c r="S388" i="1"/>
  <c r="S5" i="1"/>
  <c r="S356" i="1"/>
  <c r="S928" i="1"/>
  <c r="S4050" i="1"/>
  <c r="S2111" i="1"/>
  <c r="S1401" i="1"/>
  <c r="S1391" i="1"/>
  <c r="S3271" i="1"/>
  <c r="S103" i="1"/>
  <c r="S101" i="1"/>
  <c r="S614" i="1"/>
  <c r="S823" i="1"/>
  <c r="S816" i="1"/>
  <c r="S779" i="1"/>
  <c r="S3672" i="1"/>
  <c r="S3619" i="1"/>
  <c r="S1961" i="1"/>
  <c r="S968" i="1"/>
  <c r="S2958" i="1"/>
  <c r="S322" i="1"/>
  <c r="S2710" i="1"/>
  <c r="S1954" i="1"/>
  <c r="S1713" i="1"/>
  <c r="S757" i="1"/>
  <c r="S668" i="1"/>
  <c r="S82" i="1"/>
  <c r="S459" i="1"/>
  <c r="S4033" i="1"/>
  <c r="S2547" i="1"/>
  <c r="S829" i="1"/>
  <c r="S1037" i="1"/>
  <c r="S307" i="1"/>
  <c r="S2715" i="1"/>
  <c r="S1570" i="1"/>
  <c r="S1858" i="1"/>
  <c r="S1094" i="1"/>
  <c r="S3381" i="1"/>
  <c r="S1253" i="1"/>
  <c r="S1420" i="1"/>
  <c r="S1584" i="1"/>
  <c r="S991" i="1"/>
  <c r="S1207" i="1"/>
  <c r="S2118" i="1"/>
  <c r="S3656" i="1"/>
  <c r="S1160" i="1"/>
  <c r="S1589" i="1"/>
  <c r="S1097" i="1"/>
  <c r="S2421" i="1"/>
  <c r="S2153" i="1"/>
  <c r="S3525" i="1"/>
  <c r="S441" i="1"/>
  <c r="S562" i="1"/>
  <c r="S442" i="1"/>
  <c r="S2556" i="1"/>
  <c r="S152" i="1"/>
  <c r="S463" i="1"/>
  <c r="S3011" i="1"/>
  <c r="S853" i="1"/>
  <c r="S65" i="1"/>
  <c r="S1637" i="1"/>
  <c r="S86" i="1"/>
  <c r="S359" i="1"/>
  <c r="S185" i="1"/>
  <c r="S1511" i="1"/>
  <c r="S4061" i="1"/>
  <c r="S979" i="1"/>
  <c r="S4024" i="1"/>
  <c r="S3351" i="1"/>
  <c r="S2529" i="1"/>
  <c r="S1752" i="1"/>
  <c r="S1406" i="1"/>
  <c r="S1682" i="1"/>
  <c r="S1958" i="1"/>
  <c r="S4057" i="1"/>
  <c r="S1091" i="1"/>
  <c r="S2163" i="1"/>
  <c r="S456" i="1"/>
  <c r="S346" i="1"/>
  <c r="S2480" i="1"/>
  <c r="S98" i="1"/>
  <c r="S3885" i="1"/>
  <c r="S257" i="1"/>
  <c r="S1583" i="1"/>
  <c r="S198" i="1"/>
  <c r="S517" i="1"/>
  <c r="S828" i="1"/>
  <c r="S1073" i="1"/>
  <c r="S1854" i="1"/>
  <c r="S1751" i="1"/>
  <c r="S1681" i="1"/>
  <c r="S908" i="1"/>
  <c r="S3775" i="1"/>
  <c r="S625" i="1"/>
  <c r="S1117" i="1"/>
  <c r="S1479" i="1"/>
  <c r="S2329" i="1"/>
  <c r="S3857" i="1"/>
  <c r="S998" i="1"/>
  <c r="S2354" i="1"/>
  <c r="S1756" i="1"/>
  <c r="S2740" i="1"/>
  <c r="S2820" i="1"/>
  <c r="S1425" i="1"/>
  <c r="S343" i="1"/>
  <c r="S451" i="1"/>
  <c r="S4000" i="1"/>
  <c r="S212" i="1"/>
  <c r="S700" i="1"/>
  <c r="S675" i="1"/>
  <c r="S493" i="1"/>
  <c r="S2094" i="1"/>
  <c r="S220" i="1"/>
  <c r="S177" i="1"/>
  <c r="S3424" i="1"/>
  <c r="S2306" i="1"/>
  <c r="S1846" i="1"/>
  <c r="S999" i="1"/>
  <c r="S3179" i="1"/>
  <c r="S1227" i="1"/>
  <c r="S1622" i="1"/>
  <c r="S2422" i="1"/>
  <c r="S1959" i="1"/>
  <c r="S1679" i="1"/>
  <c r="S1092" i="1"/>
  <c r="S401" i="1"/>
  <c r="S1605" i="1"/>
  <c r="S317" i="1"/>
  <c r="S2382" i="1"/>
  <c r="S125" i="1"/>
  <c r="S3986" i="1"/>
  <c r="S3954" i="1"/>
  <c r="S473" i="1"/>
  <c r="S414" i="1"/>
  <c r="S771" i="1"/>
  <c r="S652" i="1"/>
  <c r="S47" i="1"/>
  <c r="S2177" i="1"/>
  <c r="S54" i="1"/>
  <c r="S2673" i="1"/>
  <c r="S1805" i="1"/>
  <c r="S585" i="1"/>
  <c r="S674" i="1"/>
  <c r="S3728" i="1"/>
  <c r="S1050" i="1"/>
  <c r="S3785" i="1"/>
  <c r="S1238" i="1"/>
  <c r="S1216" i="1"/>
  <c r="S3762" i="1"/>
  <c r="S2733" i="1"/>
  <c r="S1991" i="1"/>
  <c r="S3049" i="1"/>
  <c r="S2429" i="1"/>
  <c r="S2461" i="1"/>
  <c r="S597" i="1"/>
  <c r="S636" i="1"/>
  <c r="S38" i="1"/>
  <c r="S3632" i="1"/>
  <c r="S3187" i="1"/>
  <c r="S1402" i="1"/>
  <c r="S586" i="1"/>
  <c r="S2208" i="1"/>
  <c r="S4040" i="1"/>
  <c r="S268" i="1"/>
  <c r="S266" i="1"/>
  <c r="S305" i="1"/>
  <c r="S3419" i="1"/>
  <c r="S255" i="1"/>
  <c r="S2815" i="1"/>
  <c r="S3164" i="1"/>
  <c r="S340" i="1"/>
  <c r="S546" i="1"/>
  <c r="S4058" i="1"/>
  <c r="S2595" i="1"/>
  <c r="S2606" i="1"/>
  <c r="S2180" i="1"/>
  <c r="S1400" i="1"/>
  <c r="S1579" i="1"/>
  <c r="S258" i="1"/>
  <c r="S681" i="1"/>
  <c r="S1435" i="1"/>
  <c r="S3380" i="1"/>
  <c r="S2277" i="1"/>
  <c r="S2837" i="1"/>
  <c r="S3499" i="1"/>
  <c r="S791" i="1"/>
  <c r="S100" i="1"/>
  <c r="S20" i="1"/>
  <c r="S130" i="1"/>
  <c r="S1636" i="1"/>
  <c r="S528" i="1"/>
  <c r="S2826" i="1"/>
  <c r="S2524" i="1"/>
  <c r="S1614" i="1"/>
  <c r="S731" i="1"/>
  <c r="S833" i="1"/>
  <c r="S2824" i="1"/>
  <c r="S3096" i="1"/>
  <c r="S3750" i="1"/>
  <c r="S215" i="1"/>
  <c r="S3856" i="1"/>
  <c r="S801" i="1"/>
  <c r="S891" i="1"/>
  <c r="S3815" i="1"/>
  <c r="S730" i="1"/>
  <c r="S84" i="1"/>
  <c r="S301" i="1"/>
  <c r="S3862" i="1"/>
  <c r="S2652" i="1"/>
  <c r="S1925" i="1"/>
  <c r="S1856" i="1"/>
  <c r="S663" i="1"/>
  <c r="S613" i="1"/>
  <c r="S3195" i="1"/>
  <c r="S2649" i="1"/>
  <c r="S3423" i="1"/>
  <c r="S3622" i="1"/>
  <c r="S3340" i="1"/>
  <c r="S1721" i="1"/>
  <c r="S1852" i="1"/>
  <c r="S1492" i="1"/>
  <c r="S988" i="1"/>
  <c r="S2999" i="1"/>
  <c r="S155" i="1"/>
  <c r="S1631" i="1"/>
  <c r="S226" i="1"/>
  <c r="S41" i="1"/>
  <c r="S14" i="1"/>
  <c r="S4049" i="1"/>
  <c r="S2738" i="1"/>
  <c r="S571" i="1"/>
  <c r="S776" i="1"/>
  <c r="S369" i="1"/>
  <c r="S182" i="1"/>
  <c r="S370" i="1"/>
  <c r="S243" i="1"/>
  <c r="S2843" i="1"/>
  <c r="S336" i="1"/>
  <c r="S158" i="1"/>
  <c r="S382" i="1"/>
  <c r="S1641" i="1"/>
  <c r="S545" i="1"/>
  <c r="S1981" i="1"/>
  <c r="S1549" i="1"/>
  <c r="S1510" i="1"/>
  <c r="S3754" i="1"/>
  <c r="S302" i="1"/>
  <c r="S2029" i="1"/>
  <c r="S1344" i="1"/>
  <c r="S3275" i="1"/>
  <c r="S1507" i="1"/>
  <c r="S1979" i="1"/>
  <c r="S920" i="1"/>
  <c r="S1806" i="1"/>
  <c r="S3348" i="1"/>
  <c r="S3786" i="1"/>
  <c r="S3720" i="1"/>
  <c r="S3705" i="1"/>
  <c r="S1130" i="1"/>
  <c r="S3560" i="1"/>
  <c r="S1551" i="1"/>
  <c r="S591" i="1"/>
  <c r="S2828" i="1"/>
  <c r="S3010" i="1"/>
  <c r="S1730" i="1"/>
  <c r="S3148" i="1"/>
  <c r="S909" i="1"/>
  <c r="S1558" i="1"/>
  <c r="S3745" i="1"/>
  <c r="S297" i="1"/>
  <c r="S141" i="1"/>
  <c r="S1932" i="1"/>
  <c r="S521" i="1"/>
  <c r="S3771" i="1"/>
  <c r="S2725" i="1"/>
  <c r="S137" i="1"/>
  <c r="S2286" i="1"/>
  <c r="S3930" i="1"/>
  <c r="S695" i="1"/>
  <c r="S2842" i="1"/>
  <c r="S3140" i="1"/>
  <c r="S1112" i="1"/>
  <c r="S708" i="1"/>
  <c r="S2276" i="1"/>
  <c r="S1447" i="1"/>
  <c r="S2501" i="1"/>
  <c r="S1024" i="1"/>
  <c r="S2383" i="1"/>
  <c r="S2800" i="1"/>
  <c r="S4019" i="1"/>
  <c r="S3478" i="1"/>
  <c r="S3034" i="1"/>
  <c r="S3609" i="1"/>
  <c r="S3022" i="1"/>
  <c r="S192" i="1"/>
  <c r="S389" i="1"/>
  <c r="S29" i="1"/>
  <c r="S204" i="1"/>
  <c r="S539" i="1"/>
  <c r="S1575" i="1"/>
  <c r="S852" i="1"/>
  <c r="S462" i="1"/>
  <c r="S3833" i="1"/>
  <c r="S846" i="1"/>
  <c r="S74" i="1"/>
  <c r="S673" i="1"/>
  <c r="S2348" i="1"/>
  <c r="S213" i="1"/>
  <c r="S1116" i="1"/>
  <c r="S1011" i="1"/>
  <c r="S706" i="1"/>
  <c r="S2244" i="1"/>
  <c r="S2046" i="1"/>
  <c r="S2914" i="1"/>
  <c r="S566" i="1"/>
  <c r="S3312" i="1"/>
  <c r="S205" i="1"/>
  <c r="S290" i="1"/>
  <c r="S1012" i="1"/>
  <c r="S412" i="1"/>
  <c r="S2701" i="1"/>
  <c r="S552" i="1"/>
  <c r="S209" i="1"/>
  <c r="S3041" i="1"/>
  <c r="S2468" i="1"/>
  <c r="S2446" i="1"/>
  <c r="S1298" i="1"/>
  <c r="S973" i="1"/>
  <c r="S2644" i="1"/>
  <c r="S2350" i="1"/>
  <c r="S1600" i="1"/>
  <c r="S1355" i="1"/>
  <c r="S1710" i="1"/>
  <c r="S3399" i="1"/>
  <c r="S3247" i="1"/>
  <c r="S3735" i="1"/>
  <c r="S3099" i="1"/>
  <c r="S3043" i="1"/>
  <c r="S3357" i="1"/>
  <c r="S3585" i="1"/>
  <c r="S612" i="1"/>
  <c r="S874" i="1"/>
  <c r="S2238" i="1"/>
  <c r="S3579" i="1"/>
  <c r="S996" i="1"/>
  <c r="S244" i="1"/>
  <c r="S713" i="1"/>
  <c r="S1957" i="1"/>
  <c r="S2721" i="1"/>
  <c r="S3293" i="1"/>
  <c r="S3203" i="1"/>
  <c r="S2531" i="1"/>
  <c r="S3482" i="1"/>
  <c r="S4059" i="1"/>
  <c r="S518" i="1"/>
  <c r="S472" i="1"/>
  <c r="S1202" i="1"/>
  <c r="S718" i="1"/>
  <c r="S3624" i="1"/>
  <c r="S2678" i="1"/>
  <c r="S3384" i="1"/>
  <c r="S142" i="1"/>
  <c r="S884" i="1"/>
  <c r="S1646" i="1"/>
  <c r="S2598" i="1"/>
  <c r="S2017" i="1"/>
  <c r="S3719" i="1"/>
  <c r="S1560" i="1"/>
  <c r="S2996" i="1"/>
  <c r="S2103" i="1"/>
  <c r="S78" i="1"/>
  <c r="S2580" i="1"/>
  <c r="S1445" i="1"/>
  <c r="S2741" i="1"/>
  <c r="S3305" i="1"/>
  <c r="S1454" i="1"/>
  <c r="S1980" i="1"/>
  <c r="S2816" i="1"/>
  <c r="S3036" i="1"/>
  <c r="S1665" i="1"/>
  <c r="S1834" i="1"/>
  <c r="S1436" i="1"/>
  <c r="S1346" i="1"/>
  <c r="S3706" i="1"/>
  <c r="S2333" i="1"/>
  <c r="S1014" i="1"/>
  <c r="S2490" i="1"/>
  <c r="S3836" i="1"/>
  <c r="S1343" i="1"/>
  <c r="S2202" i="1"/>
  <c r="S2935" i="1"/>
  <c r="S1384" i="1"/>
  <c r="S2641" i="1"/>
  <c r="S565" i="1"/>
  <c r="S863" i="1"/>
  <c r="S2849" i="1"/>
  <c r="S3369" i="1"/>
  <c r="S2498" i="1"/>
  <c r="S537" i="1"/>
  <c r="S797" i="1"/>
  <c r="S3153" i="1"/>
  <c r="S3238" i="1"/>
  <c r="S2106" i="1"/>
  <c r="S676" i="1"/>
  <c r="S2113" i="1"/>
  <c r="S2031" i="1"/>
  <c r="S588" i="1"/>
  <c r="S3703" i="1"/>
  <c r="S4068" i="1"/>
  <c r="S3913" i="1"/>
  <c r="S618" i="1"/>
  <c r="S210" i="1"/>
  <c r="S465" i="1"/>
  <c r="S219" i="1"/>
  <c r="S858" i="1"/>
  <c r="S3355" i="1"/>
  <c r="S2755" i="1"/>
  <c r="S2135" i="1"/>
  <c r="S3149" i="1"/>
  <c r="S2402" i="1"/>
  <c r="S2612" i="1"/>
  <c r="S515" i="1"/>
  <c r="S604" i="1"/>
  <c r="S788" i="1"/>
  <c r="S3062" i="1"/>
  <c r="S4062" i="1"/>
  <c r="S3307" i="1"/>
  <c r="S983" i="1"/>
  <c r="S690" i="1"/>
  <c r="S2861" i="1"/>
  <c r="S1556" i="1"/>
  <c r="S3403" i="1"/>
  <c r="S2912" i="1"/>
  <c r="S1133" i="1"/>
  <c r="S3441" i="1"/>
  <c r="S2301" i="1"/>
  <c r="S3151" i="1"/>
  <c r="S3617" i="1"/>
  <c r="S3470" i="1"/>
  <c r="S1170" i="1"/>
  <c r="S3476" i="1"/>
  <c r="S1652" i="1"/>
  <c r="S2336" i="1"/>
  <c r="S1562" i="1"/>
  <c r="S1890" i="1"/>
  <c r="S1218" i="1"/>
  <c r="S495" i="1"/>
  <c r="S594" i="1"/>
  <c r="S143" i="1"/>
  <c r="S484" i="1"/>
  <c r="S3325" i="1"/>
  <c r="S2133" i="1"/>
  <c r="S326" i="1"/>
  <c r="S840" i="1"/>
  <c r="S114" i="1"/>
  <c r="S2386" i="1"/>
  <c r="S331" i="1"/>
  <c r="S575" i="1"/>
  <c r="S3449" i="1"/>
  <c r="S1808" i="1"/>
  <c r="S3495" i="1"/>
  <c r="S1914" i="1"/>
  <c r="S2961" i="1"/>
  <c r="S543" i="1"/>
  <c r="S3671" i="1"/>
  <c r="S113" i="1"/>
  <c r="S1785" i="1"/>
  <c r="S3157" i="1"/>
  <c r="S967" i="1"/>
  <c r="S2315" i="1"/>
  <c r="S3899" i="1"/>
  <c r="S892" i="1"/>
  <c r="S1568" i="1"/>
  <c r="S3259" i="1"/>
  <c r="S3045" i="1"/>
  <c r="S458" i="1"/>
  <c r="S868" i="1"/>
  <c r="S774" i="1"/>
  <c r="S2508" i="1"/>
  <c r="S3673" i="1"/>
  <c r="S1604" i="1"/>
  <c r="S1931" i="1"/>
  <c r="S2492" i="1"/>
  <c r="S930" i="1"/>
  <c r="S2179" i="1"/>
  <c r="S2438" i="1"/>
  <c r="S2750" i="1"/>
  <c r="S3983" i="1"/>
  <c r="S971" i="1"/>
  <c r="S1660" i="1"/>
  <c r="S2473" i="1"/>
  <c r="S4075" i="1"/>
  <c r="S1564" i="1"/>
  <c r="S1761" i="1"/>
  <c r="S3386" i="1"/>
  <c r="S1316" i="1"/>
  <c r="S1405" i="1"/>
  <c r="S1811" i="1"/>
  <c r="S3102" i="1"/>
  <c r="S3535" i="1"/>
  <c r="S2233" i="1"/>
  <c r="S1310" i="1"/>
  <c r="S3337" i="1"/>
  <c r="S1008" i="1"/>
  <c r="S963" i="1"/>
  <c r="S3777" i="1"/>
  <c r="S3608" i="1"/>
  <c r="S2720" i="1"/>
  <c r="S2356" i="1"/>
  <c r="S767" i="1"/>
  <c r="S3354" i="1"/>
  <c r="S97" i="1"/>
  <c r="S3339" i="1"/>
  <c r="S350" i="1"/>
  <c r="S77" i="1"/>
  <c r="S2937" i="1"/>
  <c r="S3426" i="1"/>
  <c r="S1438" i="1"/>
  <c r="S4013" i="1"/>
  <c r="S404" i="1"/>
  <c r="S409" i="1"/>
  <c r="S3843" i="1"/>
  <c r="S3142" i="1"/>
  <c r="S1606" i="1"/>
  <c r="S2401" i="1"/>
  <c r="S1494" i="1"/>
  <c r="S396" i="1"/>
  <c r="S2916" i="1"/>
  <c r="S2258" i="1"/>
  <c r="S2168" i="1"/>
  <c r="S3890" i="1"/>
  <c r="S1824" i="1"/>
  <c r="S3372" i="1"/>
  <c r="S2054" i="1"/>
  <c r="S139" i="1"/>
  <c r="S547" i="1"/>
  <c r="S253" i="1"/>
  <c r="S531" i="1"/>
  <c r="S443" i="1"/>
  <c r="S2397" i="1"/>
  <c r="S145" i="1"/>
  <c r="S2785" i="1"/>
  <c r="S3846" i="1"/>
  <c r="S752" i="1"/>
  <c r="S318" i="1"/>
  <c r="S286" i="1"/>
  <c r="S342" i="1"/>
  <c r="S556" i="1"/>
  <c r="S471" i="1"/>
  <c r="S211" i="1"/>
  <c r="S2605" i="1"/>
  <c r="S683" i="1"/>
  <c r="S4036" i="1"/>
  <c r="S361" i="1"/>
  <c r="S3430" i="1"/>
  <c r="S2583" i="1"/>
  <c r="S3382" i="1"/>
  <c r="S1737" i="1"/>
  <c r="S2385" i="1"/>
  <c r="S2653" i="1"/>
  <c r="S2319" i="1"/>
  <c r="S950" i="1"/>
  <c r="S1033" i="1"/>
  <c r="S3680" i="1"/>
  <c r="S3330" i="1"/>
  <c r="S1491" i="1"/>
  <c r="S2770" i="1"/>
  <c r="S1053" i="1"/>
  <c r="S3249" i="1"/>
  <c r="S1499" i="1"/>
  <c r="S2895" i="1"/>
  <c r="S3365" i="1"/>
  <c r="S1115" i="1"/>
  <c r="S2801" i="1"/>
  <c r="S1046" i="1"/>
  <c r="S1352" i="1"/>
  <c r="S2818" i="1"/>
  <c r="S148" i="1"/>
  <c r="S499" i="1"/>
  <c r="S804" i="1"/>
  <c r="S633" i="1"/>
  <c r="S39" i="1"/>
  <c r="S89" i="1"/>
  <c r="S2817" i="1"/>
  <c r="S3616" i="1"/>
  <c r="S1567" i="1"/>
  <c r="S2159" i="1"/>
  <c r="S161" i="1"/>
  <c r="S3955" i="1"/>
  <c r="S4015" i="1"/>
  <c r="S30" i="1"/>
  <c r="S434" i="1"/>
  <c r="S2656" i="1"/>
  <c r="S42" i="1"/>
  <c r="S1064" i="1"/>
  <c r="S2332" i="1"/>
  <c r="S2539" i="1"/>
  <c r="S2370" i="1"/>
  <c r="S794" i="1"/>
  <c r="S94" i="1"/>
  <c r="S1090" i="1"/>
  <c r="S1798" i="1"/>
  <c r="S3753" i="1"/>
  <c r="S1819" i="1"/>
  <c r="S502" i="1"/>
  <c r="S3686" i="1"/>
  <c r="S2178" i="1"/>
  <c r="S3258" i="1"/>
  <c r="S2705" i="1"/>
  <c r="S1364" i="1"/>
  <c r="S3629" i="1"/>
  <c r="S1096" i="1"/>
  <c r="S3197" i="1"/>
  <c r="S1249" i="1"/>
  <c r="S3301" i="1"/>
  <c r="S734" i="1"/>
  <c r="S2778" i="1"/>
  <c r="S2424" i="1"/>
  <c r="S4006" i="1"/>
  <c r="S3694" i="1"/>
  <c r="S3398" i="1"/>
  <c r="S2037" i="1"/>
  <c r="S3981" i="1"/>
  <c r="S3162" i="1"/>
  <c r="S1527" i="1"/>
  <c r="S1063" i="1"/>
  <c r="S1287" i="1"/>
  <c r="S2291" i="1"/>
  <c r="S3154" i="1"/>
  <c r="S1635" i="1"/>
  <c r="S2601" i="1"/>
  <c r="S2544" i="1"/>
  <c r="S1537" i="1"/>
  <c r="S3963" i="1"/>
  <c r="S919" i="1"/>
  <c r="S2534" i="1"/>
  <c r="S2494" i="1"/>
  <c r="S2436" i="1"/>
  <c r="S1543" i="1"/>
  <c r="S3111" i="1"/>
  <c r="S37" i="1"/>
  <c r="S3934" i="1"/>
  <c r="S848" i="1"/>
  <c r="S165" i="1"/>
  <c r="S790" i="1"/>
  <c r="S250" i="1"/>
  <c r="S732" i="1"/>
  <c r="S50" i="1"/>
  <c r="S1572" i="1"/>
  <c r="S410" i="1"/>
  <c r="S153" i="1"/>
  <c r="S405" i="1"/>
  <c r="S3757" i="1"/>
  <c r="S2758" i="1"/>
  <c r="S140" i="1"/>
  <c r="S163" i="1"/>
  <c r="S138" i="1"/>
  <c r="S4010" i="1"/>
  <c r="S436" i="1"/>
  <c r="S3779" i="1"/>
  <c r="S2279" i="1"/>
  <c r="S3968" i="1"/>
  <c r="S2289" i="1"/>
  <c r="S3276" i="1"/>
  <c r="S864" i="1"/>
  <c r="S3896" i="1"/>
  <c r="S549" i="1"/>
  <c r="S540" i="1"/>
  <c r="S376" i="1"/>
  <c r="S357" i="1"/>
  <c r="S2827" i="1"/>
  <c r="S659" i="1"/>
  <c r="S310" i="1"/>
  <c r="S3738" i="1"/>
  <c r="S1358" i="1"/>
  <c r="S63" i="1"/>
  <c r="S856" i="1"/>
  <c r="S34" i="1"/>
  <c r="S1486" i="1"/>
  <c r="S15" i="1"/>
  <c r="S2787" i="1"/>
  <c r="S2619" i="1"/>
  <c r="S1823" i="1"/>
  <c r="S3574" i="1"/>
  <c r="S1812" i="1"/>
  <c r="S2320" i="1"/>
  <c r="S1849" i="1"/>
  <c r="S3869" i="1"/>
  <c r="S3712" i="1"/>
  <c r="S3939" i="1"/>
  <c r="S1441" i="1"/>
  <c r="S2346" i="1"/>
  <c r="S1739" i="1"/>
  <c r="S3035" i="1"/>
  <c r="S3875" i="1"/>
  <c r="S2698" i="1"/>
  <c r="S2355" i="1"/>
  <c r="S1692" i="1"/>
  <c r="S1616" i="1"/>
  <c r="S1099" i="1"/>
  <c r="S2749" i="1"/>
  <c r="S3194" i="1"/>
  <c r="S2620" i="1"/>
  <c r="S2361" i="1"/>
  <c r="S3296" i="1"/>
  <c r="S3564" i="1"/>
  <c r="S1774" i="1"/>
  <c r="S2957" i="1"/>
  <c r="S1908" i="1"/>
  <c r="S3537" i="1"/>
  <c r="S2420" i="1"/>
  <c r="S3274" i="1"/>
  <c r="S1754" i="1"/>
  <c r="S2966" i="1"/>
  <c r="S2363" i="1"/>
  <c r="S3027" i="1"/>
  <c r="S1155" i="1"/>
  <c r="S2915" i="1"/>
  <c r="S869" i="1"/>
  <c r="S871" i="1"/>
  <c r="S419" i="1"/>
  <c r="S208" i="1"/>
  <c r="S231" i="1"/>
  <c r="S3848" i="1"/>
  <c r="S2784" i="1"/>
  <c r="S3221" i="1"/>
  <c r="S837" i="1"/>
  <c r="S1929" i="1"/>
  <c r="S53" i="1"/>
  <c r="S162" i="1"/>
  <c r="S2478" i="1"/>
  <c r="S522" i="1"/>
  <c r="S111" i="1"/>
  <c r="S740" i="1"/>
  <c r="S178" i="1"/>
  <c r="S803" i="1"/>
  <c r="S658" i="1"/>
  <c r="S3415" i="1"/>
  <c r="S711" i="1"/>
  <c r="S3932" i="1"/>
  <c r="S2205" i="1"/>
  <c r="S3120" i="1"/>
  <c r="S3188" i="1"/>
  <c r="S2592" i="1"/>
  <c r="S596" i="1"/>
  <c r="S390" i="1"/>
  <c r="S951" i="1"/>
  <c r="S1297" i="1"/>
  <c r="S3" i="1"/>
  <c r="S2948" i="1"/>
  <c r="S729" i="1"/>
  <c r="S607" i="1"/>
  <c r="S2069" i="1"/>
  <c r="S3134" i="1"/>
  <c r="S488" i="1"/>
  <c r="S812" i="1"/>
  <c r="S122" i="1"/>
  <c r="S13" i="1"/>
  <c r="S3190" i="1"/>
  <c r="S108" i="1"/>
  <c r="S181" i="1"/>
  <c r="S2565" i="1"/>
  <c r="S7" i="1"/>
  <c r="S896" i="1"/>
  <c r="S10" i="1"/>
  <c r="S16" i="1"/>
  <c r="S190" i="1"/>
  <c r="S285" i="1"/>
  <c r="S1608" i="1"/>
  <c r="S701" i="1"/>
  <c r="S335" i="1"/>
  <c r="S4003" i="1"/>
  <c r="S3304" i="1"/>
  <c r="S2142" i="1"/>
  <c r="S1365" i="1"/>
  <c r="S992" i="1"/>
  <c r="S2011" i="1"/>
  <c r="S4051" i="1"/>
  <c r="S504" i="1"/>
  <c r="S1148" i="1"/>
  <c r="S2777" i="1"/>
  <c r="S2299" i="1"/>
  <c r="S3545" i="1"/>
  <c r="S2858" i="1"/>
  <c r="S2904" i="1"/>
  <c r="S3855" i="1"/>
  <c r="S1303" i="1"/>
  <c r="S2628" i="1"/>
  <c r="S1578" i="1"/>
  <c r="S2337" i="1"/>
  <c r="S942" i="1"/>
  <c r="S1857" i="1"/>
  <c r="S2744" i="1"/>
  <c r="S3819" i="1"/>
  <c r="S1821" i="1"/>
  <c r="S2162" i="1"/>
  <c r="S1514" i="1"/>
  <c r="S938" i="1"/>
  <c r="S3368" i="1"/>
  <c r="S2536" i="1"/>
  <c r="S1763" i="1"/>
  <c r="S993" i="1"/>
  <c r="S1157" i="1"/>
  <c r="S3797" i="1"/>
  <c r="S2504" i="1"/>
  <c r="S3080" i="1"/>
  <c r="S3173" i="1"/>
  <c r="S1561" i="1"/>
  <c r="S859" i="1"/>
  <c r="S1926" i="1"/>
  <c r="S1013" i="1"/>
  <c r="S225" i="1"/>
  <c r="S827" i="1"/>
  <c r="S380" i="1"/>
  <c r="S3759" i="1"/>
  <c r="S2167" i="1"/>
  <c r="S2582" i="1"/>
  <c r="S3138" i="1"/>
  <c r="S3428" i="1"/>
  <c r="S595" i="1"/>
  <c r="S813" i="1"/>
  <c r="S714" i="1"/>
  <c r="S3914" i="1"/>
  <c r="S548" i="1"/>
  <c r="S841" i="1"/>
  <c r="S657" i="1"/>
  <c r="S264" i="1"/>
  <c r="S3534" i="1"/>
  <c r="S1467" i="1"/>
  <c r="S3845" i="1"/>
  <c r="S2847" i="1"/>
  <c r="S3513" i="1"/>
  <c r="S2543" i="1"/>
  <c r="S666" i="1"/>
  <c r="S1003" i="1"/>
  <c r="S1654" i="1"/>
  <c r="S1733" i="1"/>
  <c r="S1049" i="1"/>
  <c r="S2975" i="1"/>
  <c r="S218" i="1"/>
  <c r="S216" i="1"/>
  <c r="S36" i="1"/>
  <c r="S4074" i="1"/>
  <c r="S1964" i="1"/>
  <c r="S3606" i="1"/>
  <c r="S364" i="1"/>
  <c r="S294" i="1"/>
  <c r="S608" i="1"/>
  <c r="S2096" i="1"/>
  <c r="S3308" i="1"/>
  <c r="S3454" i="1"/>
  <c r="S3303" i="1"/>
  <c r="S333" i="1"/>
  <c r="S4053" i="1"/>
  <c r="S341" i="1"/>
  <c r="S355" i="1"/>
  <c r="S195" i="1"/>
  <c r="S80" i="1"/>
  <c r="S191" i="1"/>
  <c r="S626" i="1"/>
  <c r="S296" i="1"/>
  <c r="S722" i="1"/>
  <c r="S2885" i="1"/>
  <c r="S1936" i="1"/>
  <c r="S3549" i="1"/>
  <c r="S3639" i="1"/>
  <c r="S1056" i="1"/>
  <c r="S2883" i="1"/>
  <c r="S2181" i="1"/>
  <c r="S3385" i="1"/>
  <c r="S1267" i="1"/>
  <c r="S3967" i="1"/>
  <c r="S977" i="1"/>
  <c r="S1009" i="1"/>
  <c r="S978" i="1"/>
  <c r="S2247" i="1"/>
  <c r="S772" i="1"/>
  <c r="S1385" i="1"/>
  <c r="S2381" i="1"/>
  <c r="S3466" i="1"/>
  <c r="S2734" i="1"/>
  <c r="S3818" i="1"/>
  <c r="S1680" i="1"/>
  <c r="S1810" i="1"/>
  <c r="S2261" i="1"/>
  <c r="S2248" i="1"/>
  <c r="S3235" i="1"/>
  <c r="S3676" i="1"/>
  <c r="S3834" i="1"/>
  <c r="S1559" i="1"/>
  <c r="S1407" i="1"/>
  <c r="S1911" i="1"/>
  <c r="S2835" i="1"/>
  <c r="S3688" i="1"/>
  <c r="S2564" i="1"/>
  <c r="S2268" i="1"/>
  <c r="S2697" i="1"/>
  <c r="S1515" i="1"/>
  <c r="S3144" i="1"/>
  <c r="S2388" i="1"/>
  <c r="S2463" i="1"/>
  <c r="S1071" i="1"/>
  <c r="S2243" i="1"/>
  <c r="S1035" i="1"/>
  <c r="S1903" i="1"/>
  <c r="S3302" i="1"/>
  <c r="S2280" i="1"/>
  <c r="S1019" i="1"/>
  <c r="S2805" i="1"/>
  <c r="S2122" i="1"/>
  <c r="S110" i="1"/>
  <c r="S206" i="1"/>
  <c r="S107" i="1"/>
  <c r="S2496" i="1"/>
  <c r="S616" i="1"/>
  <c r="S1535" i="1"/>
  <c r="S2214" i="1"/>
  <c r="S203" i="1"/>
  <c r="S1466" i="1"/>
  <c r="S2897" i="1"/>
  <c r="S634" i="1"/>
  <c r="S507" i="1"/>
  <c r="S619" i="1"/>
  <c r="S57" i="1"/>
  <c r="S1026" i="1"/>
  <c r="S873" i="1"/>
  <c r="S2242" i="1"/>
  <c r="S3516" i="1"/>
  <c r="S2265" i="1"/>
  <c r="S3948" i="1"/>
  <c r="S170" i="1"/>
  <c r="S664" i="1"/>
  <c r="S744" i="1"/>
  <c r="S2395" i="1"/>
  <c r="S2831" i="1"/>
  <c r="S2495" i="1"/>
  <c r="S3529" i="1"/>
  <c r="S1917" i="1"/>
  <c r="S1677" i="1"/>
  <c r="S3559" i="1"/>
  <c r="S118" i="1"/>
  <c r="S408" i="1"/>
  <c r="S1634" i="1"/>
  <c r="S167" i="1"/>
  <c r="S3743" i="1"/>
  <c r="S832" i="1"/>
  <c r="S911" i="1"/>
  <c r="S1068" i="1"/>
  <c r="S474" i="1"/>
  <c r="S622" i="1"/>
  <c r="S1529" i="1"/>
  <c r="S2748" i="1"/>
  <c r="S843" i="1"/>
  <c r="S2555" i="1"/>
  <c r="S494" i="1"/>
  <c r="S483" i="1"/>
  <c r="S283" i="1"/>
  <c r="S2578" i="1"/>
  <c r="S2940" i="1"/>
  <c r="S1504" i="1"/>
  <c r="S957" i="1"/>
  <c r="S1457" i="1"/>
  <c r="S3166" i="1"/>
  <c r="S3113" i="1"/>
  <c r="S1670" i="1"/>
  <c r="S726" i="1"/>
  <c r="S3701" i="1"/>
  <c r="S889" i="1"/>
  <c r="S1757" i="1"/>
  <c r="S3682" i="1"/>
  <c r="S2910" i="1"/>
  <c r="S2525" i="1"/>
  <c r="S3254" i="1"/>
  <c r="S1333" i="1"/>
  <c r="S923" i="1"/>
  <c r="S1393" i="1"/>
  <c r="S3044" i="1"/>
  <c r="S362" i="1"/>
  <c r="S1242" i="1"/>
  <c r="S1350" i="1"/>
  <c r="S2952" i="1"/>
  <c r="S1697" i="1"/>
  <c r="S3881" i="1"/>
  <c r="S3411" i="1"/>
  <c r="S2913" i="1"/>
  <c r="S1505" i="1"/>
  <c r="S3660" i="1"/>
  <c r="S2453" i="1"/>
  <c r="S2313" i="1"/>
  <c r="S2425" i="1"/>
  <c r="S3040" i="1"/>
  <c r="S3597" i="1"/>
  <c r="S2671" i="1"/>
  <c r="S2507" i="1"/>
  <c r="S3462" i="1"/>
  <c r="S3442" i="1"/>
  <c r="S4035" i="1"/>
  <c r="S2021" i="1"/>
  <c r="S2757" i="1"/>
  <c r="S1930" i="1"/>
  <c r="S1118" i="1"/>
  <c r="S2532" i="1"/>
  <c r="S3614" i="1"/>
  <c r="S1547" i="1"/>
  <c r="S3277" i="1"/>
  <c r="S1168" i="1"/>
  <c r="S1396" i="1"/>
  <c r="S3281" i="1"/>
  <c r="S1167" i="1"/>
  <c r="S2067" i="1"/>
  <c r="S3126" i="1"/>
  <c r="S2622" i="1"/>
  <c r="S918" i="1"/>
  <c r="S2574" i="1"/>
  <c r="S1271" i="1"/>
  <c r="S1983" i="1"/>
  <c r="S1387" i="1"/>
  <c r="S3416" i="1"/>
  <c r="S2241" i="1"/>
  <c r="S1607" i="1"/>
  <c r="S914" i="1"/>
  <c r="S3538" i="1"/>
  <c r="S2371" i="1"/>
  <c r="S3457" i="1"/>
  <c r="S990" i="1"/>
  <c r="S1093" i="1"/>
  <c r="S1502" i="1"/>
  <c r="S1252" i="1"/>
  <c r="S1025" i="1"/>
  <c r="S2947" i="1"/>
  <c r="S320" i="1"/>
  <c r="S233" i="1"/>
  <c r="S259" i="1"/>
  <c r="S17" i="1"/>
  <c r="S875" i="1"/>
  <c r="S2121" i="1"/>
  <c r="S426" i="1"/>
  <c r="S770" i="1"/>
  <c r="S2166" i="1"/>
  <c r="S1946" i="1"/>
  <c r="S2407" i="1"/>
  <c r="S27" i="1"/>
  <c r="S352" i="1"/>
  <c r="S229" i="1"/>
  <c r="S180" i="1"/>
  <c r="S723" i="1"/>
  <c r="S778" i="1"/>
  <c r="S2475" i="1"/>
  <c r="S3995" i="1"/>
  <c r="S3509" i="1"/>
  <c r="S1656" i="1"/>
  <c r="S2589" i="1"/>
  <c r="S589" i="1"/>
  <c r="S697" i="1"/>
  <c r="S435" i="1"/>
  <c r="S304" i="1"/>
  <c r="S232" i="1"/>
  <c r="S707" i="1"/>
  <c r="S1525" i="1"/>
  <c r="S2400" i="1"/>
  <c r="S2314" i="1"/>
  <c r="S3456" i="1"/>
  <c r="S807" i="1"/>
  <c r="S3920" i="1"/>
  <c r="S3051" i="1"/>
  <c r="S1449" i="1"/>
  <c r="S3178" i="1"/>
  <c r="S1101" i="1"/>
  <c r="S1962" i="1"/>
  <c r="S166" i="1"/>
  <c r="S79" i="1"/>
  <c r="S787" i="1"/>
  <c r="S669" i="1"/>
  <c r="S766" i="1"/>
  <c r="S970" i="1"/>
  <c r="S121" i="1"/>
  <c r="S1674" i="1"/>
  <c r="S900" i="1"/>
  <c r="S105" i="1"/>
  <c r="S754" i="1"/>
  <c r="S3557" i="1"/>
  <c r="S4044" i="1"/>
  <c r="S822" i="1"/>
  <c r="S83" i="1"/>
  <c r="S124" i="1"/>
  <c r="S1124" i="1"/>
  <c r="S392" i="1"/>
  <c r="S12" i="1"/>
  <c r="S2859" i="1"/>
  <c r="S224" i="1"/>
  <c r="S179" i="1"/>
  <c r="S446" i="1"/>
  <c r="S420" i="1"/>
  <c r="S773" i="1"/>
  <c r="S2854" i="1"/>
  <c r="S667" i="1"/>
  <c r="S311" i="1"/>
  <c r="S284" i="1"/>
  <c r="S398" i="1"/>
  <c r="S70" i="1"/>
  <c r="S1208" i="1"/>
  <c r="S1292" i="1"/>
  <c r="S1029" i="1"/>
  <c r="S4037" i="1"/>
  <c r="S3893" i="1"/>
  <c r="S354" i="1"/>
  <c r="S393" i="1"/>
  <c r="S2640" i="1"/>
  <c r="S796" i="1"/>
  <c r="S448" i="1"/>
  <c r="S994" i="1"/>
  <c r="S1988" i="1"/>
  <c r="S2569" i="1"/>
  <c r="S2164" i="1"/>
  <c r="S3558" i="1"/>
  <c r="S1783" i="1"/>
  <c r="S1151" i="1"/>
  <c r="S1769" i="1"/>
  <c r="S3089" i="1"/>
  <c r="S2997" i="1"/>
  <c r="S2403" i="1"/>
  <c r="S2435" i="1"/>
  <c r="S3588" i="1"/>
  <c r="S3019" i="1"/>
  <c r="S67" i="1"/>
  <c r="S1171" i="1"/>
  <c r="S1327" i="1"/>
  <c r="S240" i="1"/>
  <c r="S4041" i="1"/>
  <c r="S3889" i="1"/>
  <c r="S2709" i="1"/>
  <c r="S3998" i="1"/>
  <c r="S2055" i="1"/>
  <c r="S2004" i="1"/>
  <c r="S3093" i="1"/>
  <c r="S3445" i="1"/>
  <c r="S1923" i="1"/>
  <c r="S3315" i="1"/>
  <c r="S1286" i="1"/>
  <c r="S1083" i="1"/>
  <c r="S3517" i="1"/>
  <c r="S1139" i="1"/>
  <c r="S3878" i="1"/>
  <c r="S1291" i="1"/>
  <c r="S1977" i="1"/>
  <c r="S3577" i="1"/>
  <c r="S917" i="1"/>
  <c r="S1907" i="1"/>
  <c r="S2577" i="1"/>
  <c r="S2116" i="1"/>
  <c r="S1137" i="1"/>
  <c r="S3717" i="1"/>
  <c r="S1973" i="1"/>
  <c r="S3527" i="1"/>
  <c r="S3018" i="1"/>
  <c r="S2654" i="1"/>
  <c r="S1072" i="1"/>
  <c r="S1544" i="1"/>
  <c r="S1905" i="1"/>
  <c r="S2635" i="1"/>
  <c r="S3953" i="1"/>
  <c r="S2663" i="1"/>
  <c r="S3583" i="1"/>
  <c r="S2169" i="1"/>
  <c r="S2341" i="1"/>
  <c r="S2275" i="1"/>
  <c r="S2520" i="1"/>
  <c r="S974" i="1"/>
  <c r="S2027" i="1"/>
  <c r="S1127" i="1"/>
  <c r="S2646" i="1"/>
  <c r="S1442" i="1"/>
  <c r="S2174" i="1"/>
  <c r="S1545" i="1"/>
  <c r="S3732" i="1"/>
  <c r="S959" i="1"/>
  <c r="S902" i="1"/>
  <c r="S1065" i="1"/>
  <c r="S3394" i="1"/>
  <c r="S2237" i="1"/>
  <c r="S2380" i="1"/>
  <c r="S3317" i="1"/>
  <c r="S935" i="1"/>
  <c r="S2567" i="1"/>
  <c r="S2918" i="1"/>
  <c r="S3030" i="1"/>
  <c r="S3291" i="1"/>
  <c r="S1416" i="1"/>
  <c r="S1369" i="1"/>
  <c r="S2760" i="1"/>
  <c r="S1771" i="1"/>
  <c r="S2643" i="1"/>
  <c r="S96" i="1"/>
  <c r="S197" i="1"/>
  <c r="S120" i="1"/>
  <c r="S149" i="1"/>
  <c r="S489" i="1"/>
  <c r="S533" i="1"/>
  <c r="S24" i="1"/>
  <c r="S2510" i="1"/>
  <c r="S45" i="1"/>
  <c r="S267" i="1"/>
  <c r="S3279" i="1"/>
  <c r="S2594" i="1"/>
  <c r="S2215" i="1"/>
  <c r="S598" i="1"/>
  <c r="S629" i="1"/>
  <c r="S1283" i="1"/>
  <c r="S3820" i="1"/>
  <c r="S3346" i="1"/>
  <c r="S3817" i="1"/>
  <c r="S2906" i="1"/>
  <c r="S1748" i="1"/>
  <c r="S1195" i="1"/>
  <c r="S430" i="1"/>
  <c r="S738" i="1"/>
  <c r="S330" i="1"/>
  <c r="S157" i="1"/>
  <c r="S1673" i="1"/>
  <c r="S2136" i="1"/>
  <c r="S481" i="1"/>
  <c r="S2418" i="1"/>
  <c r="S2084" i="1"/>
  <c r="S1839" i="1"/>
  <c r="S2819" i="1"/>
  <c r="S3177" i="1"/>
  <c r="S798" i="1"/>
  <c r="S3582" i="1"/>
  <c r="S3811" i="1"/>
  <c r="S3082" i="1"/>
  <c r="S1956" i="1"/>
  <c r="S193" i="1"/>
  <c r="S234" i="1"/>
  <c r="S248" i="1"/>
  <c r="S280" i="1"/>
  <c r="S136" i="1"/>
  <c r="S506" i="1"/>
  <c r="S4063" i="1"/>
  <c r="S3634" i="1"/>
  <c r="S806" i="1"/>
  <c r="S802" i="1"/>
  <c r="S898" i="1"/>
  <c r="S194" i="1"/>
  <c r="S3471" i="1"/>
  <c r="S470" i="1"/>
  <c r="S1150" i="1"/>
  <c r="S1339" i="1"/>
  <c r="S134" i="1"/>
  <c r="S175" i="1"/>
  <c r="S207" i="1"/>
  <c r="S282" i="1"/>
  <c r="S932" i="1"/>
  <c r="S602" i="1"/>
  <c r="S4082" i="1"/>
  <c r="S2099" i="1"/>
  <c r="S3404" i="1"/>
  <c r="S748" i="1"/>
  <c r="S2617" i="1"/>
  <c r="S692" i="1"/>
  <c r="S391" i="1"/>
  <c r="S609" i="1"/>
  <c r="S485" i="1"/>
  <c r="S56" i="1"/>
  <c r="S2636" i="1"/>
  <c r="S151" i="1"/>
  <c r="S360" i="1"/>
  <c r="S578" i="1"/>
  <c r="S3283" i="1"/>
  <c r="S385" i="1"/>
  <c r="S2095" i="1"/>
  <c r="S2586" i="1"/>
  <c r="S1726" i="1"/>
  <c r="S1916" i="1"/>
  <c r="S1909" i="1"/>
  <c r="S2587" i="1"/>
  <c r="S1866" i="1"/>
  <c r="S1371" i="1"/>
  <c r="S2013" i="1"/>
  <c r="S2714" i="1"/>
  <c r="S929" i="1"/>
  <c r="S2872" i="1"/>
  <c r="S2155" i="1"/>
  <c r="S1802" i="1"/>
  <c r="S3107" i="1"/>
  <c r="S1295" i="1"/>
  <c r="S1599" i="1"/>
  <c r="S3615" i="1"/>
  <c r="S3439" i="1"/>
  <c r="S2967" i="1"/>
  <c r="S3070" i="1"/>
  <c r="S3993" i="1"/>
  <c r="S3651" i="1"/>
  <c r="S1326" i="1"/>
  <c r="S1178" i="1"/>
  <c r="S2444" i="1"/>
  <c r="S2611" i="1"/>
  <c r="S2416" i="1"/>
  <c r="S1960" i="1"/>
  <c r="S3957" i="1"/>
  <c r="S2441" i="1"/>
  <c r="S1816" i="1"/>
  <c r="S2881" i="1"/>
  <c r="S3417" i="1"/>
  <c r="S2533" i="1"/>
  <c r="S2713" i="1"/>
  <c r="S3795" i="1"/>
  <c r="S1147" i="1"/>
  <c r="S1105" i="1"/>
  <c r="S1149" i="1"/>
  <c r="S3213" i="1"/>
  <c r="S3437" i="1"/>
  <c r="S3306" i="1"/>
  <c r="S2482" i="1"/>
  <c r="S943" i="1"/>
  <c r="S2007" i="1"/>
  <c r="S2825" i="1"/>
  <c r="S1644" i="1"/>
  <c r="S3242" i="1"/>
  <c r="S1210" i="1"/>
  <c r="S2358" i="1"/>
  <c r="S1031" i="1"/>
  <c r="S1392" i="1"/>
  <c r="S3310" i="1"/>
  <c r="S1439" i="1"/>
  <c r="S1036" i="1"/>
  <c r="S1240" i="1"/>
  <c r="S975" i="1"/>
  <c r="S2260" i="1"/>
  <c r="S2763" i="1"/>
  <c r="S2023" i="1"/>
  <c r="S1278" i="1"/>
  <c r="S3849" i="1"/>
  <c r="S2848" i="1"/>
  <c r="S1994" i="1"/>
  <c r="S1308" i="1"/>
  <c r="S1048" i="1"/>
  <c r="S2658" i="1"/>
  <c r="S3228" i="1"/>
  <c r="S1919" i="1"/>
  <c r="S2074" i="1"/>
  <c r="S1021" i="1"/>
  <c r="S3789" i="1"/>
  <c r="S1095" i="1"/>
  <c r="S886" i="1"/>
  <c r="S1735" i="1"/>
  <c r="S2349" i="1"/>
  <c r="S3763" i="1"/>
  <c r="S3285" i="1"/>
  <c r="S3193" i="1"/>
  <c r="S1222" i="1"/>
  <c r="S1458" i="1"/>
  <c r="S3246" i="1"/>
  <c r="S3421" i="1"/>
  <c r="S1022" i="1"/>
  <c r="S1377" i="1"/>
  <c r="S3286" i="1"/>
  <c r="S1414" i="1"/>
  <c r="S3042" i="1"/>
  <c r="S1701" i="1"/>
  <c r="S1141" i="1"/>
  <c r="S3572" i="1"/>
  <c r="S1016" i="1"/>
  <c r="S1772" i="1"/>
  <c r="S2282" i="1"/>
  <c r="S1813" i="1"/>
  <c r="S2458" i="1"/>
  <c r="S2034" i="1"/>
  <c r="S3401" i="1"/>
  <c r="S3236" i="1"/>
  <c r="S2318" i="1"/>
  <c r="S2112" i="1"/>
  <c r="S2075" i="1"/>
  <c r="S2426" i="1"/>
  <c r="S2006" i="1"/>
  <c r="S2581" i="1"/>
  <c r="S1609" i="1"/>
  <c r="S3645" i="1"/>
  <c r="S3571" i="1"/>
  <c r="S2105" i="1"/>
  <c r="S3504" i="1"/>
  <c r="S1655" i="1"/>
  <c r="S3420" i="1"/>
  <c r="S747" i="1"/>
  <c r="S3066" i="1"/>
  <c r="S3876" i="1"/>
  <c r="S3903" i="1"/>
  <c r="S3318" i="1"/>
  <c r="S3922" i="1"/>
  <c r="S2775" i="1"/>
  <c r="S4089" i="1"/>
  <c r="S2735" i="1"/>
  <c r="S1523" i="1"/>
  <c r="S1969" i="1"/>
  <c r="S831" i="1"/>
  <c r="S3684" i="1"/>
  <c r="S1760" i="1"/>
  <c r="S777" i="1"/>
  <c r="S2752" i="1"/>
  <c r="S3851" i="1"/>
  <c r="S3496" i="1"/>
  <c r="S2694" i="1"/>
  <c r="S2340" i="1"/>
  <c r="S1621" i="1"/>
  <c r="S1836" i="1"/>
  <c r="S1431" i="1"/>
  <c r="S2343" i="1"/>
  <c r="S2193" i="1"/>
  <c r="S1232" i="1"/>
  <c r="S3492" i="1"/>
  <c r="S1180" i="1"/>
  <c r="S2517" i="1"/>
  <c r="S3137" i="1"/>
  <c r="S2659" i="1"/>
  <c r="S3933" i="1"/>
  <c r="S2330" i="1"/>
  <c r="S2152" i="1"/>
  <c r="S1691" i="1"/>
  <c r="S2867" i="1"/>
  <c r="S2789" i="1"/>
  <c r="S1211" i="1"/>
  <c r="S2281" i="1"/>
  <c r="S1814" i="1"/>
  <c r="S1845" i="1"/>
  <c r="S3816" i="1"/>
  <c r="S3831" i="1"/>
  <c r="S1429" i="1"/>
  <c r="S2092" i="1"/>
  <c r="S2019" i="1"/>
  <c r="S2041" i="1"/>
  <c r="S3078" i="1"/>
  <c r="S2833" i="1"/>
  <c r="S3984" i="1"/>
  <c r="S3017" i="1"/>
  <c r="S3508" i="1"/>
  <c r="S3897" i="1"/>
  <c r="S2066" i="1"/>
  <c r="S4094" i="1"/>
  <c r="S1317" i="1"/>
  <c r="S3567" i="1"/>
  <c r="S2706" i="1"/>
  <c r="S1524" i="1"/>
  <c r="S1395" i="1"/>
  <c r="S516" i="1"/>
  <c r="S3347" i="1"/>
  <c r="S3009" i="1"/>
  <c r="S4028" i="1"/>
  <c r="S1432" i="1"/>
  <c r="S1889" i="1"/>
  <c r="S3793" i="1"/>
  <c r="S4073" i="1"/>
  <c r="S1663" i="1"/>
  <c r="S2393" i="1"/>
  <c r="S4110" i="1"/>
  <c r="S1186" i="1"/>
  <c r="S3972" i="1"/>
  <c r="S1792" i="1"/>
  <c r="S3886" i="1"/>
  <c r="S2218" i="1"/>
  <c r="S1080" i="1"/>
  <c r="S3063" i="1"/>
  <c r="S4023" i="1"/>
  <c r="S3935" i="1"/>
  <c r="S1142" i="1"/>
  <c r="S1554" i="1"/>
  <c r="S4098" i="1"/>
  <c r="S1993" i="1"/>
  <c r="S2661" i="1"/>
  <c r="S3479" i="1"/>
  <c r="S3821" i="1"/>
  <c r="S4105" i="1"/>
  <c r="S2615" i="1"/>
  <c r="S2540" i="1"/>
  <c r="S3288" i="1"/>
  <c r="S894" i="1"/>
  <c r="S3450" i="1"/>
  <c r="S2759" i="1"/>
  <c r="S2729" i="1"/>
  <c r="S721" i="1"/>
  <c r="S3966" i="1"/>
  <c r="S1895" i="1"/>
  <c r="S2211" i="1"/>
  <c r="S3702" i="1"/>
  <c r="S1375" i="1"/>
  <c r="S784" i="1"/>
  <c r="S535" i="1"/>
  <c r="S3662" i="1"/>
  <c r="S33" i="1"/>
  <c r="S306" i="1"/>
  <c r="S3220" i="1"/>
  <c r="S3973" i="1"/>
  <c r="S1741" i="1"/>
  <c r="S947" i="1"/>
  <c r="S2059" i="1"/>
  <c r="S2302" i="1"/>
  <c r="S3016" i="1"/>
  <c r="S2607" i="1"/>
  <c r="S3791" i="1"/>
  <c r="S3269" i="1"/>
  <c r="S3985" i="1"/>
  <c r="S2780" i="1"/>
  <c r="S3376" i="1"/>
  <c r="S1781" i="1"/>
  <c r="S1848" i="1"/>
  <c r="S1743" i="1"/>
  <c r="S3392" i="1"/>
  <c r="S1767" i="1"/>
  <c r="S753" i="1"/>
  <c r="S3723" i="1"/>
  <c r="S2743" i="1"/>
  <c r="S4091" i="1"/>
  <c r="S2672" i="1"/>
  <c r="S3563" i="1"/>
  <c r="S35" i="1"/>
  <c r="S3342" i="1"/>
  <c r="S1779" i="1"/>
  <c r="S1285" i="1"/>
  <c r="S944" i="1"/>
  <c r="S4052" i="1"/>
  <c r="S2071" i="1"/>
  <c r="S1342" i="1"/>
  <c r="S1456" i="1"/>
  <c r="S119" i="1"/>
  <c r="S2335" i="1"/>
  <c r="S1586" i="1"/>
  <c r="S1461" i="1"/>
  <c r="S1423" i="1"/>
  <c r="S1585" i="1"/>
  <c r="S1455" i="1"/>
  <c r="S1678" i="1"/>
  <c r="S3630" i="1"/>
  <c r="S2693" i="1"/>
  <c r="S3252" i="1"/>
  <c r="S2222" i="1"/>
  <c r="S2786" i="1"/>
  <c r="S2140" i="1"/>
  <c r="S1311" i="1"/>
  <c r="S2959" i="1"/>
  <c r="S2791" i="1"/>
  <c r="S3765" i="1"/>
  <c r="S915" i="1"/>
  <c r="S1826" i="1"/>
  <c r="S1624" i="1"/>
  <c r="S3828" i="1"/>
  <c r="S3074" i="1"/>
  <c r="S2788" i="1"/>
  <c r="S1023" i="1"/>
  <c r="S3852" i="1"/>
  <c r="S4095" i="1"/>
  <c r="S3290" i="1"/>
  <c r="S2449" i="1"/>
  <c r="S1842" i="1"/>
  <c r="S2049" i="1"/>
  <c r="S1463" i="1"/>
  <c r="S4085" i="1"/>
  <c r="S2978" i="1"/>
  <c r="S1945" i="1"/>
  <c r="S1990" i="1"/>
  <c r="S2530" i="1"/>
  <c r="S3803" i="1"/>
  <c r="S2863" i="1"/>
  <c r="S2175" i="1"/>
  <c r="S2724" i="1"/>
  <c r="S1122" i="1"/>
  <c r="S3374" i="1"/>
  <c r="S3090" i="1"/>
  <c r="S3801" i="1"/>
  <c r="S373" i="1"/>
  <c r="S217" i="1"/>
  <c r="S1653" i="1"/>
  <c r="S3101" i="1"/>
  <c r="S705" i="1"/>
  <c r="S4099" i="1"/>
  <c r="S1820" i="1"/>
  <c r="S1717" i="1"/>
  <c r="S2342" i="1"/>
  <c r="S1703" i="1"/>
  <c r="S895" i="1"/>
  <c r="S3613" i="1"/>
  <c r="S2922" i="1"/>
  <c r="S756" i="1"/>
  <c r="S1786" i="1"/>
  <c r="S2127" i="1"/>
  <c r="S3422" i="1"/>
  <c r="S2988" i="1"/>
  <c r="S173" i="1"/>
  <c r="S1239" i="1"/>
  <c r="S3204" i="1"/>
  <c r="S1937" i="1"/>
  <c r="S1649" i="1"/>
  <c r="S366" i="1"/>
  <c r="S982" i="1"/>
  <c r="S3443" i="1"/>
  <c r="S1949" i="1"/>
  <c r="S1699" i="1"/>
  <c r="S2991" i="1"/>
  <c r="S3020" i="1"/>
  <c r="S1629" i="1"/>
  <c r="S3870" i="1"/>
  <c r="S1482" i="1"/>
  <c r="S1563" i="1"/>
  <c r="S378" i="1"/>
  <c r="S2124" i="1"/>
  <c r="S945" i="1"/>
  <c r="S1069" i="1"/>
  <c r="S2797" i="1"/>
  <c r="S1111" i="1"/>
  <c r="S1054" i="1"/>
  <c r="S1284" i="1"/>
  <c r="S2781" i="1"/>
  <c r="S2000" i="1"/>
  <c r="S1412" i="1"/>
  <c r="S1245" i="1"/>
  <c r="S4018" i="1"/>
  <c r="S2796" i="1"/>
  <c r="S3331" i="1"/>
  <c r="S1348" i="1"/>
  <c r="S3414" i="1"/>
  <c r="S1338" i="1"/>
  <c r="S780" i="1"/>
  <c r="S3530" i="1"/>
  <c r="S4087" i="1"/>
  <c r="S3650" i="1"/>
  <c r="S1088" i="1"/>
  <c r="S2511" i="1"/>
  <c r="S1272" i="1"/>
  <c r="S3690" i="1"/>
  <c r="S2703" i="1"/>
  <c r="S2844" i="1"/>
  <c r="S2926" i="1"/>
  <c r="S3770" i="1"/>
  <c r="S601" i="1"/>
  <c r="S4097" i="1"/>
  <c r="S2098" i="1"/>
  <c r="S1263" i="1"/>
  <c r="S2680" i="1"/>
  <c r="S11" i="1"/>
  <c r="S605" i="1"/>
  <c r="S2235" i="1"/>
  <c r="S1159" i="1"/>
  <c r="S3974" i="1"/>
  <c r="S2868" i="1"/>
  <c r="S1397" i="1"/>
  <c r="S4038" i="1"/>
  <c r="S1516" i="1"/>
  <c r="S2125" i="1"/>
  <c r="S500" i="1"/>
  <c r="S2060" i="1"/>
  <c r="S2809" i="1"/>
  <c r="S1058" i="1"/>
  <c r="S3647" i="1"/>
  <c r="S2528" i="1"/>
  <c r="S3487" i="1"/>
  <c r="S937" i="1"/>
  <c r="S4092" i="1"/>
  <c r="S1453" i="1"/>
  <c r="S444" i="1"/>
  <c r="S617" i="1"/>
  <c r="S3485" i="1"/>
  <c r="S1704" i="1"/>
  <c r="S1214" i="1"/>
  <c r="S3961" i="1"/>
  <c r="S3465" i="1"/>
  <c r="S4114" i="1"/>
  <c r="S3453" i="1"/>
  <c r="S379" i="1"/>
  <c r="S2687" i="1"/>
  <c r="S904" i="1"/>
  <c r="S986" i="1"/>
  <c r="S1548" i="1"/>
  <c r="S2876" i="1"/>
  <c r="S2989" i="1"/>
  <c r="S2353" i="1"/>
  <c r="S2691" i="1"/>
  <c r="S1383" i="1"/>
  <c r="S1034" i="1"/>
  <c r="S3547" i="1"/>
  <c r="S3237" i="1"/>
  <c r="S2467" i="1"/>
  <c r="S1474" i="1"/>
  <c r="S1488" i="1"/>
  <c r="S4078" i="1"/>
  <c r="S3046" i="1"/>
  <c r="S3884" i="1"/>
  <c r="S4109" i="1"/>
  <c r="S2846" i="1"/>
  <c r="S946" i="1"/>
  <c r="S1731" i="1"/>
  <c r="S3749" i="1"/>
  <c r="S3105" i="1"/>
  <c r="S176" i="1"/>
  <c r="S2887" i="1"/>
  <c r="S3823" i="1"/>
  <c r="S4107" i="1"/>
  <c r="S1144" i="1"/>
  <c r="S1440" i="1"/>
  <c r="S3713" i="1"/>
  <c r="S3189" i="1"/>
  <c r="S3944" i="1"/>
  <c r="S3497" i="1"/>
  <c r="S2950" i="1"/>
  <c r="S3729" i="1"/>
  <c r="S2278" i="1"/>
  <c r="S1619" i="1"/>
  <c r="S3541" i="1"/>
  <c r="S3106" i="1"/>
  <c r="S2293" i="1"/>
  <c r="S2266" i="1"/>
  <c r="S677" i="1"/>
  <c r="S3844" i="1"/>
  <c r="S2359" i="1"/>
  <c r="S1863" i="1"/>
  <c r="S3552" i="1"/>
  <c r="S432" i="1"/>
  <c r="S3012" i="1"/>
  <c r="S2132" i="1"/>
  <c r="S3183" i="1"/>
  <c r="S1266" i="1"/>
  <c r="S751" i="1"/>
  <c r="S1851" i="1"/>
  <c r="S3160" i="1"/>
  <c r="S196" i="1"/>
  <c r="S1411" i="1"/>
  <c r="S160" i="1"/>
  <c r="S2526" i="1"/>
  <c r="S1039" i="1"/>
  <c r="S3670" i="1"/>
  <c r="S1114" i="1"/>
  <c r="S1201" i="1"/>
  <c r="S1203" i="1"/>
  <c r="S1738" i="1"/>
  <c r="S1051" i="1"/>
  <c r="S3211" i="1"/>
  <c r="S984" i="1"/>
  <c r="S2548" i="1"/>
  <c r="S2488" i="1"/>
  <c r="S3681" i="1"/>
  <c r="S3088" i="1"/>
  <c r="S3091" i="1"/>
  <c r="S3299" i="1"/>
  <c r="S3727" i="1"/>
  <c r="S2443" i="1"/>
  <c r="S1633" i="1"/>
  <c r="S1254" i="1"/>
  <c r="S1992" i="1"/>
  <c r="S1875" i="1"/>
  <c r="S1212" i="1"/>
  <c r="S2491" i="1"/>
  <c r="S2696" i="1"/>
  <c r="S4060" i="1"/>
  <c r="S3568" i="1"/>
  <c r="S949" i="1"/>
  <c r="S3593" i="1"/>
  <c r="S4101" i="1"/>
  <c r="S3118" i="1"/>
  <c r="S2392" i="1"/>
  <c r="S2746" i="1"/>
  <c r="S2183" i="1"/>
  <c r="S3524" i="1"/>
  <c r="S1807" i="1"/>
  <c r="S3023" i="1"/>
  <c r="S1922" i="1"/>
  <c r="S1727" i="1"/>
  <c r="S1720" i="1"/>
  <c r="S3570" i="1"/>
  <c r="S1347" i="1"/>
  <c r="S3956" i="1"/>
  <c r="S558" i="1"/>
  <c r="S3704" i="1"/>
  <c r="S1550" i="1"/>
  <c r="S1744" i="1"/>
  <c r="S1121" i="1"/>
  <c r="S3064" i="1"/>
  <c r="S2052" i="1"/>
  <c r="S2394" i="1"/>
  <c r="S1434" i="1"/>
  <c r="S913" i="1"/>
  <c r="S2631" i="1"/>
  <c r="S1459" i="1"/>
  <c r="S1688" i="1"/>
  <c r="S1040" i="1"/>
  <c r="S1475" i="1"/>
  <c r="S1015" i="1"/>
  <c r="S3911" i="1"/>
  <c r="S3481" i="1"/>
  <c r="S3556" i="1"/>
  <c r="S879" i="1"/>
  <c r="S3084" i="1"/>
  <c r="S3901" i="1"/>
  <c r="S128" i="1"/>
  <c r="S1672" i="1"/>
  <c r="S1850" i="1"/>
  <c r="S2976" i="1"/>
  <c r="S2907" i="1"/>
  <c r="S1468" i="1"/>
  <c r="S299" i="1"/>
  <c r="S559" i="1"/>
  <c r="S2990" i="1"/>
  <c r="S1661" i="1"/>
  <c r="S3048" i="1"/>
  <c r="S3133" i="1"/>
  <c r="S1357" i="1"/>
  <c r="S1020" i="1"/>
  <c r="S1876" i="1"/>
  <c r="S3233" i="1"/>
  <c r="S2917" i="1"/>
  <c r="S966" i="1"/>
  <c r="S3436" i="1"/>
  <c r="S3227" i="1"/>
  <c r="S3322" i="1"/>
  <c r="S2327" i="1"/>
  <c r="S3474" i="1"/>
  <c r="S2980" i="1"/>
  <c r="S739" i="1"/>
  <c r="S2253" i="1"/>
  <c r="S3434" i="1"/>
  <c r="S1119" i="1"/>
  <c r="S2745" i="1"/>
  <c r="S1759" i="1"/>
  <c r="S1696" i="1"/>
  <c r="S860" i="1"/>
  <c r="S3425" i="1"/>
  <c r="S3620" i="1"/>
  <c r="S587" i="1"/>
  <c r="S3125" i="1"/>
  <c r="S1001" i="1"/>
  <c r="S277" i="1"/>
  <c r="S3061" i="1"/>
  <c r="S4096" i="1"/>
  <c r="S3116" i="1"/>
  <c r="S4012" i="1"/>
  <c r="S958" i="1"/>
  <c r="S3746" i="1"/>
  <c r="S3498" i="1"/>
  <c r="S2160" i="1"/>
  <c r="S2440" i="1"/>
  <c r="S2240" i="1"/>
  <c r="S1795" i="1"/>
  <c r="S2259" i="1"/>
  <c r="S2076" i="1"/>
  <c r="S2367" i="1"/>
  <c r="S1356" i="1"/>
  <c r="S2206" i="1"/>
  <c r="S541" i="1"/>
  <c r="S477" i="1"/>
  <c r="S2101" i="1"/>
  <c r="S3679" i="1"/>
  <c r="S3122" i="1"/>
  <c r="S1199" i="1"/>
  <c r="S55" i="1"/>
  <c r="S1294" i="1"/>
  <c r="S3581" i="1"/>
  <c r="S1797" i="1"/>
  <c r="S1394" i="1"/>
  <c r="S1869" i="1"/>
  <c r="S40" i="1"/>
  <c r="S2751" i="1"/>
  <c r="S2898" i="1"/>
  <c r="S2836" i="1"/>
  <c r="S1517" i="1"/>
  <c r="S4029" i="1"/>
  <c r="S1675" i="1"/>
  <c r="S2216" i="1"/>
  <c r="S4043" i="1"/>
  <c r="S222" i="1"/>
  <c r="S3475" i="1"/>
  <c r="S3807" i="1"/>
  <c r="S2853" i="1"/>
  <c r="S4090" i="1"/>
  <c r="S1789" i="1"/>
  <c r="S1742" i="1"/>
  <c r="S1041" i="1"/>
  <c r="S2651" i="1"/>
  <c r="S3261" i="1"/>
  <c r="S1715" i="1"/>
  <c r="S3393" i="1"/>
  <c r="S1762" i="1"/>
  <c r="S3989" i="1"/>
  <c r="S1472" i="1"/>
  <c r="S3970" i="1"/>
  <c r="S2668" i="1"/>
  <c r="S4" i="1"/>
  <c r="S3733" i="1"/>
  <c r="S1590" i="1"/>
  <c r="S2038" i="1"/>
  <c r="S3810" i="1"/>
  <c r="S2892" i="1"/>
  <c r="S3715" i="1"/>
  <c r="S2334" i="1"/>
  <c r="S3181" i="1"/>
  <c r="S1269" i="1"/>
  <c r="S3013" i="1"/>
  <c r="S18" i="1"/>
  <c r="S64" i="1"/>
  <c r="S461" i="1"/>
  <c r="S1965" i="1"/>
  <c r="S799" i="1"/>
  <c r="S850" i="1"/>
  <c r="S2573" i="1"/>
  <c r="S1190" i="1"/>
  <c r="S2873" i="1"/>
  <c r="S1131" i="1"/>
  <c r="S3311" i="1"/>
  <c r="S1830" i="1"/>
  <c r="S2516" i="1"/>
  <c r="S2841" i="1"/>
  <c r="S2091" i="1"/>
  <c r="S1417" i="1"/>
  <c r="S3052" i="1"/>
  <c r="S2220" i="1"/>
  <c r="S647" i="1"/>
  <c r="S903" i="1"/>
  <c r="S880" i="1"/>
  <c r="S3255" i="1"/>
  <c r="S2045" i="1"/>
  <c r="S2808" i="1"/>
  <c r="S2689" i="1"/>
  <c r="S4103" i="1"/>
  <c r="S1552" i="1"/>
  <c r="S1354" i="1"/>
  <c r="S2558" i="1"/>
  <c r="S1146" i="1"/>
  <c r="S3550" i="1"/>
  <c r="S2576" i="1"/>
  <c r="S1716" i="1"/>
  <c r="S995" i="1"/>
  <c r="S1205" i="1"/>
  <c r="S3708" i="1"/>
  <c r="S3873" i="1"/>
  <c r="S2562" i="1"/>
  <c r="S615" i="1"/>
  <c r="S2081" i="1"/>
  <c r="S1530" i="1"/>
  <c r="S144" i="1"/>
  <c r="S2364" i="1"/>
  <c r="S2943" i="1"/>
  <c r="S3658" i="1"/>
  <c r="S1671" i="1"/>
  <c r="S1766" i="1"/>
  <c r="S2144" i="1"/>
  <c r="S3808" i="1"/>
  <c r="S3999" i="1"/>
  <c r="S2487" i="1"/>
  <c r="S4083" i="1"/>
  <c r="S2630" i="1"/>
  <c r="S1526" i="1"/>
  <c r="S2307" i="1"/>
  <c r="S926" i="1"/>
  <c r="S3725" i="1"/>
  <c r="S1832" i="1"/>
  <c r="S1778" i="1"/>
  <c r="S1464" i="1"/>
  <c r="S269" i="1"/>
  <c r="S1904" i="1"/>
  <c r="S1103" i="1"/>
  <c r="S3874" i="1"/>
  <c r="S169" i="1"/>
  <c r="S339" i="1"/>
  <c r="S842" i="1"/>
  <c r="S1623" i="1"/>
  <c r="S866" i="1"/>
  <c r="S2621" i="1"/>
  <c r="S897" i="1"/>
  <c r="S1577" i="1"/>
  <c r="S2823" i="1"/>
  <c r="S3711" i="1"/>
  <c r="S3809" i="1"/>
  <c r="S1918" i="1"/>
  <c r="S1030" i="1"/>
  <c r="S2284" i="1"/>
  <c r="S1473" i="1"/>
  <c r="S2032" i="1"/>
  <c r="S2428" i="1"/>
  <c r="S530" i="1"/>
  <c r="S3077" i="1"/>
  <c r="S3343" i="1"/>
  <c r="S1974" i="1"/>
  <c r="S1920" i="1"/>
  <c r="S2312" i="1"/>
  <c r="S3659" i="1"/>
  <c r="S4034" i="1"/>
  <c r="S2832" i="1"/>
  <c r="S3877" i="1"/>
  <c r="S2298" i="1"/>
  <c r="S1304" i="1"/>
  <c r="S3604" i="1"/>
  <c r="S980" i="1"/>
  <c r="S466" i="1"/>
  <c r="S3501" i="1"/>
  <c r="S3918" i="1"/>
  <c r="S272" i="1"/>
  <c r="S865" i="1"/>
  <c r="S3633" i="1"/>
  <c r="S2960" i="1"/>
  <c r="S1724" i="1"/>
  <c r="S792" i="1"/>
  <c r="S2927" i="1"/>
  <c r="S2201" i="1"/>
  <c r="S3666" i="1"/>
  <c r="S3316" i="1"/>
  <c r="S3460" i="1"/>
  <c r="S1521" i="1"/>
  <c r="S1728" i="1"/>
  <c r="S2963" i="1"/>
  <c r="S3435" i="1"/>
  <c r="S1134" i="1"/>
  <c r="S1684" i="1"/>
  <c r="S4072" i="1"/>
  <c r="S2184" i="1"/>
  <c r="S3653" i="1"/>
  <c r="S1976" i="1"/>
  <c r="S1512" i="1"/>
  <c r="S2474" i="1"/>
  <c r="S1047" i="1"/>
  <c r="S2669" i="1"/>
  <c r="S759" i="1"/>
  <c r="S246" i="1"/>
  <c r="S223" i="1"/>
  <c r="S2457" i="1"/>
  <c r="S2126" i="1"/>
  <c r="S2766" i="1"/>
  <c r="S809" i="1"/>
  <c r="S256" i="1"/>
  <c r="S761" i="1"/>
  <c r="S1611" i="1"/>
  <c r="S344" i="1"/>
  <c r="S686" i="1"/>
  <c r="S760" i="1"/>
  <c r="S956" i="1"/>
  <c r="S3575" i="1"/>
  <c r="S2769" i="1"/>
  <c r="S1620" i="1"/>
  <c r="S2998" i="1"/>
  <c r="S3199" i="1"/>
  <c r="S2502" i="1"/>
  <c r="S3108" i="1"/>
  <c r="S1818" i="1"/>
  <c r="S1244" i="1"/>
  <c r="S1793" i="1"/>
  <c r="S2933" i="1"/>
  <c r="S1060" i="1"/>
  <c r="S2423" i="1"/>
  <c r="S3760" i="1"/>
  <c r="S273" i="1"/>
  <c r="S3910" i="1"/>
  <c r="S2415" i="1"/>
  <c r="S1707" i="1"/>
  <c r="S3936" i="1"/>
  <c r="S2732" i="1"/>
  <c r="S1108" i="1"/>
  <c r="S2727" i="1"/>
  <c r="S1593" i="1"/>
  <c r="S2036" i="1"/>
  <c r="S3695" i="1"/>
  <c r="S4069" i="1"/>
  <c r="S2325" i="1"/>
  <c r="S1169" i="1"/>
  <c r="S1493" i="1"/>
  <c r="S3837" i="1"/>
  <c r="S4001" i="1"/>
  <c r="S1883" i="1"/>
  <c r="S2303" i="1"/>
  <c r="S3781" i="1"/>
  <c r="S2812" i="1"/>
  <c r="S2365" i="1"/>
  <c r="S2865" i="1"/>
  <c r="S2254" i="1"/>
  <c r="S1966" i="1"/>
  <c r="S3031" i="1"/>
  <c r="S1215" i="1"/>
  <c r="S3344" i="1"/>
  <c r="S3916" i="1"/>
  <c r="S2228" i="1"/>
  <c r="S750" i="1"/>
  <c r="S3522" i="1"/>
  <c r="S2016" i="1"/>
  <c r="S3946" i="1"/>
  <c r="S3780" i="1"/>
  <c r="S702" i="1"/>
  <c r="S867" i="1"/>
  <c r="S2257" i="1"/>
  <c r="S2437" i="1"/>
  <c r="S1360" i="1"/>
  <c r="S1576" i="1"/>
  <c r="S838" i="1"/>
  <c r="S4108" i="1"/>
  <c r="S1280" i="1"/>
  <c r="S1702" i="1"/>
  <c r="S3643" i="1"/>
  <c r="S1859" i="1"/>
  <c r="S1927" i="1"/>
  <c r="S1314" i="1"/>
  <c r="S2783" i="1"/>
  <c r="S3764" i="1"/>
  <c r="S2223" i="1"/>
  <c r="S2995" i="1"/>
  <c r="S2675" i="1"/>
  <c r="S2093" i="1"/>
  <c r="S3180" i="1"/>
  <c r="S4113" i="1"/>
  <c r="S3521" i="1"/>
  <c r="S3883" i="1"/>
  <c r="S3123" i="1"/>
  <c r="S1736" i="1"/>
  <c r="S1712" i="1"/>
  <c r="S3429" i="1"/>
  <c r="S3098" i="1"/>
  <c r="S1290" i="1"/>
  <c r="S2506" i="1"/>
  <c r="S2229" i="1"/>
  <c r="S2603" i="1"/>
  <c r="S1145" i="1"/>
  <c r="S1887" i="1"/>
  <c r="S921" i="1"/>
  <c r="S1353" i="1"/>
  <c r="S23" i="1"/>
  <c r="S460" i="1"/>
  <c r="S584" i="1"/>
  <c r="S1183" i="1"/>
  <c r="S2406" i="1"/>
  <c r="S2979" i="1"/>
  <c r="S3730" i="1"/>
  <c r="S1615" i="1"/>
  <c r="S2537" i="1"/>
  <c r="S2109" i="1"/>
  <c r="S1520" i="1"/>
  <c r="S3926" i="1"/>
  <c r="S6" i="1"/>
  <c r="S61" i="1"/>
  <c r="S476" i="1"/>
  <c r="S1250" i="1"/>
  <c r="S236" i="1"/>
  <c r="S455" i="1"/>
  <c r="S73" i="1"/>
  <c r="S407" i="1"/>
  <c r="S758" i="1"/>
  <c r="S3363" i="1"/>
  <c r="S2862" i="1"/>
  <c r="S3159" i="1"/>
  <c r="S3511" i="1"/>
  <c r="S1265" i="1"/>
  <c r="S826" i="1"/>
  <c r="S662" i="1"/>
  <c r="S3338" i="1"/>
  <c r="S3132" i="1"/>
  <c r="S3057" i="1"/>
  <c r="S289" i="1"/>
  <c r="S2434" i="1"/>
  <c r="S768" i="1"/>
  <c r="S640" i="1"/>
  <c r="S2515" i="1"/>
  <c r="S3477" i="1"/>
  <c r="S3272" i="1"/>
  <c r="S3906" i="1"/>
  <c r="S129" i="1"/>
  <c r="S1747" i="1"/>
  <c r="S1378" i="1"/>
  <c r="S1320" i="1"/>
  <c r="S2236" i="1"/>
  <c r="S3565" i="1"/>
  <c r="S689" i="1"/>
  <c r="S4106" i="1"/>
  <c r="S2929" i="1"/>
  <c r="S2115" i="1"/>
  <c r="S2541" i="1"/>
  <c r="S2550" i="1"/>
  <c r="S2685" i="1"/>
  <c r="S2097" i="1"/>
  <c r="S227" i="1"/>
  <c r="S3139" i="1"/>
  <c r="S3400" i="1"/>
  <c r="S2851" i="1"/>
  <c r="S1176" i="1"/>
  <c r="S2633" i="1"/>
  <c r="S3858" i="1"/>
  <c r="S3388" i="1"/>
  <c r="S4111" i="1"/>
  <c r="S2143" i="1"/>
  <c r="S2317" i="1"/>
  <c r="S1409" i="1"/>
  <c r="S2008" i="1"/>
  <c r="S1948" i="1"/>
  <c r="S4021" i="1"/>
  <c r="S3832" i="1"/>
  <c r="S2627" i="1"/>
  <c r="S1877" i="1"/>
  <c r="S3696" i="1"/>
  <c r="S2878" i="1"/>
  <c r="S3240" i="1"/>
  <c r="S1345" i="1"/>
  <c r="S987" i="1"/>
  <c r="S2590" i="1"/>
  <c r="S3867" i="1"/>
  <c r="S1868" i="1"/>
  <c r="S2044" i="1"/>
  <c r="S3722" i="1"/>
  <c r="S2087" i="1"/>
  <c r="S2470" i="1"/>
  <c r="S703" i="1"/>
  <c r="S716" i="1"/>
  <c r="S168" i="1"/>
  <c r="S927" i="1"/>
  <c r="S1765" i="1"/>
  <c r="S2068" i="1"/>
  <c r="S228" i="1"/>
  <c r="S3654" i="1"/>
  <c r="S512" i="1"/>
  <c r="S59" i="1"/>
  <c r="S1571" i="1"/>
  <c r="S3982" i="1"/>
  <c r="S3952" i="1"/>
  <c r="S3641" i="1"/>
  <c r="S2014" i="1"/>
  <c r="S3784" i="1"/>
  <c r="S2723" i="1"/>
  <c r="S2500" i="1"/>
  <c r="S1513" i="1"/>
  <c r="S1125" i="1"/>
  <c r="S3988" i="1"/>
  <c r="S1289" i="1"/>
  <c r="S3334" i="1"/>
  <c r="S861" i="1"/>
  <c r="S1536" i="1"/>
  <c r="S1503" i="1"/>
  <c r="S1335" i="1"/>
  <c r="S3892" i="1"/>
  <c r="S3685" i="1"/>
  <c r="S1884" i="1"/>
  <c r="S735" i="1"/>
  <c r="S2288" i="1"/>
  <c r="S793" i="1"/>
  <c r="S1241" i="1"/>
  <c r="S4070" i="1"/>
  <c r="S2674" i="1"/>
  <c r="S1595" i="1"/>
  <c r="S1418" i="1"/>
  <c r="S1940" i="1"/>
  <c r="S1569" i="1"/>
  <c r="S3543" i="1"/>
  <c r="S1129" i="1"/>
  <c r="S3891" i="1"/>
  <c r="S1337" i="1"/>
  <c r="S810" i="1"/>
  <c r="S102" i="1"/>
  <c r="S599" i="1"/>
  <c r="S694" i="1"/>
  <c r="S2040" i="1"/>
  <c r="S3192" i="1"/>
  <c r="S3618" i="1"/>
  <c r="S2072" i="1"/>
  <c r="S2575" i="1"/>
  <c r="S1300" i="1"/>
  <c r="S2655" i="1"/>
  <c r="S2954" i="1"/>
  <c r="S3053" i="1"/>
  <c r="S4047" i="1"/>
  <c r="S2928" i="1"/>
  <c r="S164" i="1"/>
  <c r="S2856" i="1"/>
  <c r="S997" i="1"/>
  <c r="S2650" i="1"/>
  <c r="S2450" i="1"/>
  <c r="S2274" i="1"/>
  <c r="S1366" i="1"/>
  <c r="S1870" i="1"/>
  <c r="S2690" i="1"/>
  <c r="S4067" i="1"/>
  <c r="S2850" i="1"/>
  <c r="S1315" i="1"/>
  <c r="S3709" i="1"/>
  <c r="S2568" i="1"/>
  <c r="S2695" i="1"/>
  <c r="S2273" i="1"/>
  <c r="S2089" i="1"/>
  <c r="S2993" i="1"/>
  <c r="S3657" i="1"/>
  <c r="S2974" i="1"/>
  <c r="S2058" i="1"/>
  <c r="S2642" i="1"/>
  <c r="S1388" i="1"/>
  <c r="S1764" i="1"/>
  <c r="S3472" i="1"/>
  <c r="S2870" i="1"/>
  <c r="S2477" i="1"/>
  <c r="S1404" i="1"/>
  <c r="S4027" i="1"/>
  <c r="S3866" i="1"/>
  <c r="S1686" i="1"/>
  <c r="S1565" i="1"/>
  <c r="S1247" i="1"/>
  <c r="S1415" i="1"/>
  <c r="S2542" i="1"/>
  <c r="S2188" i="1"/>
  <c r="S1328" i="1"/>
  <c r="S632" i="1"/>
  <c r="S3094" i="1"/>
  <c r="S819" i="1"/>
  <c r="S1580" i="1"/>
  <c r="S728" i="1"/>
  <c r="S440" i="1"/>
  <c r="S785" i="1"/>
  <c r="S1612" i="1"/>
  <c r="S291" i="1"/>
  <c r="S288" i="1"/>
  <c r="S328" i="1"/>
  <c r="S3964" i="1"/>
  <c r="S2773" i="1"/>
  <c r="S3480" i="1"/>
  <c r="S3997" i="1"/>
  <c r="S3824" i="1"/>
  <c r="S2985" i="1"/>
  <c r="S2964" i="1"/>
  <c r="S3734" i="1"/>
  <c r="S1690" i="1"/>
  <c r="S1955" i="1"/>
  <c r="S1835" i="1"/>
  <c r="S1694" i="1"/>
  <c r="S2328" i="1"/>
  <c r="S2869" i="1"/>
  <c r="S1192" i="1"/>
  <c r="S3490" i="1"/>
  <c r="S3364" i="1"/>
  <c r="S3742" i="1"/>
  <c r="S1800" i="1"/>
  <c r="S3740" i="1"/>
  <c r="S2390" i="1"/>
  <c r="S1487" i="1"/>
  <c r="S3942" i="1"/>
  <c r="S3943" i="1"/>
  <c r="S3389" i="1"/>
  <c r="S3994" i="1"/>
  <c r="S3117" i="1"/>
  <c r="S2161" i="1"/>
  <c r="S671" i="1"/>
  <c r="S90" i="1"/>
  <c r="S478" i="1"/>
  <c r="S72" i="1"/>
  <c r="S235" i="1"/>
  <c r="S314" i="1"/>
  <c r="S486" i="1"/>
  <c r="S1075" i="1"/>
  <c r="S508" i="1"/>
  <c r="S3008" i="1"/>
  <c r="S736" i="1"/>
  <c r="S646" i="1"/>
  <c r="S3002" i="1"/>
  <c r="S1775" i="1"/>
  <c r="S3714" i="1"/>
  <c r="S2585" i="1"/>
  <c r="S3744" i="1"/>
  <c r="S1225" i="1"/>
  <c r="S3170" i="1"/>
  <c r="S2015" i="1"/>
  <c r="S1594" i="1"/>
  <c r="S3652" i="1"/>
  <c r="S4048" i="1"/>
  <c r="S2090" i="1"/>
  <c r="S467" i="1"/>
  <c r="S202" i="1"/>
  <c r="S418" i="1"/>
  <c r="S1042" i="1"/>
  <c r="S523" i="1"/>
  <c r="S2194" i="1"/>
  <c r="S501" i="1"/>
  <c r="S1220" i="1"/>
  <c r="S3510" i="1"/>
  <c r="S1136" i="1"/>
  <c r="S2338" i="1"/>
  <c r="S1217" i="1"/>
  <c r="S316" i="1"/>
  <c r="S699" i="1"/>
  <c r="S189" i="1"/>
  <c r="S2100" i="1"/>
  <c r="S3664" i="1"/>
  <c r="S3898" i="1"/>
  <c r="S3880" i="1"/>
  <c r="S1709" i="1"/>
  <c r="S1573" i="1"/>
  <c r="S3599" i="1"/>
  <c r="S1234" i="1"/>
  <c r="S2648" i="1"/>
  <c r="S3071" i="1"/>
  <c r="S2552" i="1"/>
  <c r="S3298" i="1"/>
  <c r="S3539" i="1"/>
  <c r="S133" i="1"/>
  <c r="S737" i="1"/>
  <c r="S818" i="1"/>
  <c r="S2345" i="1"/>
  <c r="S384" i="1"/>
  <c r="S682" i="1"/>
  <c r="S2920" i="1"/>
  <c r="S2509" i="1"/>
  <c r="S2968" i="1"/>
  <c r="S1351" i="1"/>
  <c r="S1485" i="1"/>
  <c r="S2807" i="1"/>
  <c r="S1489" i="1"/>
  <c r="S1657" i="1"/>
  <c r="S1592" i="1"/>
  <c r="S3971" i="1"/>
  <c r="S2378" i="1"/>
  <c r="S3489" i="1"/>
  <c r="S1906" i="1"/>
  <c r="S1426" i="1"/>
  <c r="S3778" i="1"/>
  <c r="S1161" i="1"/>
  <c r="S3841" i="1"/>
  <c r="S1531" i="1"/>
  <c r="S3927" i="1"/>
  <c r="S2519" i="1"/>
  <c r="S1541" i="1"/>
  <c r="S3503" i="1"/>
  <c r="S815" i="1"/>
  <c r="S150" i="1"/>
  <c r="S351" i="1"/>
  <c r="S4104" i="1"/>
  <c r="S2137" i="1"/>
  <c r="S2150" i="1"/>
  <c r="S3176" i="1"/>
  <c r="S1538" i="1"/>
  <c r="S2521" i="1"/>
  <c r="S3488" i="1"/>
  <c r="S1755" i="1"/>
  <c r="S3024" i="1"/>
  <c r="S2593" i="1"/>
  <c r="S934" i="1"/>
  <c r="S3518" i="1"/>
  <c r="S1478" i="1"/>
  <c r="S3958" i="1"/>
  <c r="S3047" i="1"/>
  <c r="S2726" i="1"/>
  <c r="S2001" i="1"/>
  <c r="S3646" i="1"/>
  <c r="S3226" i="1"/>
  <c r="S3626" i="1"/>
  <c r="S3975" i="1"/>
  <c r="S2207" i="1"/>
  <c r="S1828" i="1"/>
  <c r="S1104" i="1"/>
  <c r="S1398" i="1"/>
  <c r="S2561" i="1"/>
  <c r="S3114" i="1"/>
  <c r="S3872" i="1"/>
  <c r="S1642" i="1"/>
  <c r="S3210" i="1"/>
  <c r="S1081" i="1"/>
  <c r="S1132" i="1"/>
  <c r="S1997" i="1"/>
  <c r="S1206" i="1"/>
  <c r="S1359" i="1"/>
  <c r="S3631" i="1"/>
  <c r="S2053" i="1"/>
  <c r="S3612" i="1"/>
  <c r="S520" i="1"/>
  <c r="S263" i="1"/>
  <c r="S365" i="1"/>
  <c r="S2456" i="1"/>
  <c r="S2821" i="1"/>
  <c r="S3266" i="1"/>
  <c r="S3721" i="1"/>
  <c r="S3526" i="1"/>
  <c r="S1194" i="1"/>
  <c r="S1643" i="1"/>
  <c r="S1740" i="1"/>
  <c r="S2545" i="1"/>
  <c r="S2294" i="1"/>
  <c r="S1985" i="1"/>
  <c r="S3796" i="1"/>
  <c r="S2716" i="1"/>
  <c r="S1275" i="1"/>
  <c r="S4102" i="1"/>
  <c r="S4100" i="1"/>
  <c r="S1822" i="1"/>
  <c r="S1323" i="1"/>
  <c r="S1953" i="1"/>
  <c r="S2410" i="1"/>
  <c r="S2946" i="1"/>
  <c r="S2292" i="1"/>
  <c r="S1193" i="1"/>
  <c r="S2839" i="1"/>
  <c r="S3103" i="1"/>
  <c r="S1723" i="1"/>
  <c r="S1262" i="1"/>
  <c r="S2891" i="1"/>
  <c r="S1181" i="1"/>
  <c r="S1588" i="1"/>
  <c r="S3223" i="1"/>
  <c r="S1070" i="1"/>
  <c r="S1107" i="1"/>
  <c r="S3531" i="1"/>
  <c r="S1367" i="1"/>
  <c r="S1837" i="1"/>
  <c r="S1309" i="1"/>
  <c r="S3146" i="1"/>
  <c r="S1386" i="1"/>
  <c r="S2604" i="1"/>
  <c r="S2048" i="1"/>
  <c r="S1017" i="1"/>
  <c r="S1204" i="1"/>
  <c r="S3929" i="1"/>
  <c r="S2083" i="1"/>
  <c r="S3603" i="1"/>
  <c r="S3700" i="1"/>
  <c r="S2149" i="1"/>
  <c r="S3644" i="1"/>
  <c r="S1465" i="1"/>
  <c r="S2224" i="1"/>
  <c r="S1403" i="1"/>
  <c r="S981" i="1"/>
  <c r="S3528" i="1"/>
  <c r="S3367" i="1"/>
  <c r="S2618" i="1"/>
  <c r="S2145" i="1"/>
  <c r="S2670" i="1"/>
  <c r="S1972" i="1"/>
  <c r="S1582" i="1"/>
  <c r="S3576" i="1"/>
  <c r="S1693" i="1"/>
  <c r="S3085" i="1"/>
  <c r="S2217" i="1"/>
  <c r="S1370" i="1"/>
  <c r="S2430" i="1"/>
  <c r="S3083" i="1"/>
  <c r="S1462" i="1"/>
  <c r="S3448" i="1"/>
  <c r="S2448" i="1"/>
  <c r="S1038" i="1"/>
  <c r="S2684" i="1"/>
  <c r="S2987" i="1"/>
  <c r="S2399" i="1"/>
  <c r="S3502" i="1"/>
  <c r="S1947" i="1"/>
  <c r="S1891" i="1"/>
  <c r="S2065" i="1"/>
  <c r="S2522" i="1"/>
  <c r="S2866" i="1"/>
  <c r="S3919" i="1"/>
  <c r="S4031" i="1"/>
  <c r="S1312" i="1"/>
  <c r="S3569" i="1"/>
  <c r="S3486" i="1"/>
  <c r="S1450" i="1"/>
  <c r="S1481" i="1"/>
  <c r="S3029" i="1"/>
  <c r="S2300" i="1"/>
  <c r="S3625" i="1"/>
  <c r="S2719" i="1"/>
  <c r="S3594" i="1"/>
  <c r="S1664" i="1"/>
  <c r="S2419" i="1"/>
  <c r="S3143" i="1"/>
  <c r="S2571" i="1"/>
  <c r="S1790" i="1"/>
  <c r="S3028" i="1"/>
  <c r="S1878" i="1"/>
  <c r="S3345" i="1"/>
  <c r="S2297" i="1"/>
  <c r="S3222" i="1"/>
  <c r="S2413" i="1"/>
  <c r="S2148" i="1"/>
  <c r="S3056" i="1"/>
  <c r="S2283" i="1"/>
  <c r="S2970" i="1"/>
  <c r="S3687" i="1"/>
  <c r="S2414" i="1"/>
  <c r="S2903" i="1"/>
  <c r="S3032" i="1"/>
  <c r="S3923" i="1"/>
  <c r="S847" i="1"/>
  <c r="S2772" i="1"/>
  <c r="S2803" i="1"/>
  <c r="S8" i="1"/>
  <c r="S2639" i="1"/>
  <c r="S696" i="1"/>
  <c r="S670" i="1"/>
  <c r="S3638" i="1"/>
  <c r="S1509" i="1"/>
  <c r="S3168" i="1"/>
  <c r="S733" i="1"/>
  <c r="S817" i="1"/>
  <c r="S2285" i="1"/>
  <c r="S581" i="1"/>
  <c r="S805" i="1"/>
  <c r="S1912" i="1"/>
  <c r="S303" i="1"/>
  <c r="S1228" i="1"/>
  <c r="S200" i="1"/>
  <c r="S931" i="1"/>
  <c r="S638" i="1"/>
  <c r="S147" i="1"/>
  <c r="S3360" i="1"/>
  <c r="S377" i="1"/>
  <c r="S1153" i="1"/>
  <c r="S3996" i="1"/>
  <c r="S2158" i="1"/>
  <c r="S321" i="1"/>
  <c r="S2039" i="1"/>
  <c r="S3248" i="1"/>
  <c r="S2765" i="1"/>
  <c r="S941" i="1"/>
  <c r="S3802" i="1"/>
  <c r="S3924" i="1"/>
  <c r="S238" i="1"/>
  <c r="S427" i="1"/>
  <c r="S3006" i="1"/>
  <c r="S3648" i="1"/>
  <c r="S2221" i="1"/>
  <c r="S1062" i="1"/>
  <c r="S2447" i="1"/>
  <c r="S800" i="1"/>
  <c r="S146" i="1"/>
  <c r="S2894" i="1"/>
  <c r="S678" i="1"/>
  <c r="S2373" i="1"/>
  <c r="S3092" i="1"/>
  <c r="S3766" i="1"/>
  <c r="S2129" i="1"/>
  <c r="S2623" i="1"/>
  <c r="S1791" i="1"/>
  <c r="S3205" i="1"/>
  <c r="S1490" i="1"/>
  <c r="S2704" i="1"/>
  <c r="S3038" i="1"/>
  <c r="S2776" i="1"/>
  <c r="S2896" i="1"/>
  <c r="S1542" i="1"/>
  <c r="S3409" i="1"/>
  <c r="S1995" i="1"/>
  <c r="S2905" i="1"/>
  <c r="S1667" i="1"/>
  <c r="S2753" i="1"/>
  <c r="S3863" i="1"/>
  <c r="S1841" i="1"/>
  <c r="S3127" i="1"/>
  <c r="S2417" i="1"/>
  <c r="S3512" i="1"/>
  <c r="S1718" i="1"/>
  <c r="S3067" i="1"/>
  <c r="S2527" i="1"/>
  <c r="S2792" i="1"/>
  <c r="S1676" i="1"/>
  <c r="S2316" i="1"/>
  <c r="S1873" i="1"/>
  <c r="S3251" i="1"/>
  <c r="S2645" i="1"/>
  <c r="S3669" i="1"/>
  <c r="S2512" i="1"/>
  <c r="S1986" i="1"/>
  <c r="S1967" i="1"/>
  <c r="S2795" i="1"/>
  <c r="S2476" i="1"/>
  <c r="S2471" i="1"/>
  <c r="S3241" i="1"/>
  <c r="S2102" i="1"/>
  <c r="S3758" i="1"/>
  <c r="S3536" i="1"/>
  <c r="S1950" i="1"/>
  <c r="S2339" i="1"/>
  <c r="S1279" i="1"/>
  <c r="S2172" i="1"/>
  <c r="S2857" i="1"/>
  <c r="S2108" i="1"/>
  <c r="S2931" i="1"/>
  <c r="S3628" i="1"/>
  <c r="S3451" i="1"/>
  <c r="S2679" i="1"/>
  <c r="S4014" i="1"/>
  <c r="S2890" i="1"/>
  <c r="S1476" i="1"/>
  <c r="S2250" i="1"/>
  <c r="S2200" i="1"/>
  <c r="S4079" i="1"/>
  <c r="S3058" i="1"/>
  <c r="S1078" i="1"/>
  <c r="S3328" i="1"/>
  <c r="S2624" i="1"/>
  <c r="S2860" i="1"/>
  <c r="S1880" i="1"/>
  <c r="S2077" i="1"/>
  <c r="S2290" i="1"/>
  <c r="S4020" i="1"/>
  <c r="S4009" i="1"/>
  <c r="S1340" i="1"/>
  <c r="S1758" i="1"/>
  <c r="S2462" i="1"/>
  <c r="S1235" i="1"/>
  <c r="S1236" i="1"/>
  <c r="S1076" i="1"/>
  <c r="S3748" i="1"/>
  <c r="S4055" i="1"/>
  <c r="S2518" i="1"/>
  <c r="S3962" i="1"/>
  <c r="S1120" i="1"/>
  <c r="S3825" i="1"/>
  <c r="S1625" i="1"/>
  <c r="S1231" i="1"/>
  <c r="S3059" i="1"/>
  <c r="S1313" i="1"/>
  <c r="S3806" i="1"/>
  <c r="S3859" i="1"/>
  <c r="S680" i="1"/>
  <c r="S2634" i="1"/>
  <c r="S1838" i="1"/>
  <c r="S775" i="1"/>
  <c r="S542" i="1"/>
  <c r="S2986" i="1"/>
  <c r="S885" i="1"/>
  <c r="S742" i="1"/>
  <c r="S795" i="1"/>
  <c r="S688" i="1"/>
  <c r="S2699" i="1"/>
  <c r="S363" i="1"/>
  <c r="S496" i="1"/>
  <c r="S3185" i="1"/>
  <c r="S31" i="1"/>
  <c r="S1177" i="1"/>
  <c r="S2973" i="1"/>
  <c r="S844" i="1"/>
  <c r="S184" i="1"/>
  <c r="S44" i="1"/>
  <c r="S808" i="1"/>
  <c r="S431" i="1"/>
  <c r="S60" i="1"/>
  <c r="S746" i="1"/>
  <c r="S43" i="1"/>
  <c r="S348" i="1"/>
  <c r="S312" i="1"/>
  <c r="S239" i="1"/>
  <c r="S437" i="1"/>
  <c r="S3366" i="1"/>
  <c r="S2210" i="1"/>
  <c r="S1187" i="1"/>
  <c r="S3698" i="1"/>
  <c r="S3691" i="1"/>
  <c r="S1306" i="1"/>
  <c r="S3216" i="1"/>
  <c r="S3888" i="1"/>
  <c r="S3584" i="1"/>
  <c r="S1618" i="1"/>
  <c r="S3621" i="1"/>
  <c r="S1188" i="1"/>
  <c r="S1799" i="1"/>
  <c r="S2902" i="1"/>
  <c r="S1506" i="1"/>
  <c r="S3050" i="1"/>
  <c r="S2647" i="1"/>
  <c r="S1282" i="1"/>
  <c r="S3350" i="1"/>
  <c r="S1196" i="1"/>
  <c r="S3112" i="1"/>
  <c r="S1999" i="1"/>
  <c r="S3830" i="1"/>
  <c r="S1951" i="1"/>
  <c r="S1943" i="1"/>
  <c r="S3198" i="1"/>
  <c r="S3623" i="1"/>
  <c r="S3224" i="1"/>
  <c r="S2838" i="1"/>
  <c r="S811" i="1"/>
  <c r="S1780" i="1"/>
  <c r="S1175" i="1"/>
  <c r="S1268" i="1"/>
  <c r="S972" i="1"/>
  <c r="S2255" i="1"/>
  <c r="S825" i="1"/>
  <c r="S3523" i="1"/>
  <c r="S854" i="1"/>
  <c r="S1113" i="1"/>
  <c r="S3792" i="1"/>
  <c r="S2983" i="1"/>
  <c r="S709" i="1"/>
  <c r="S3184" i="1"/>
  <c r="S345" i="1"/>
  <c r="S878" i="1"/>
  <c r="S199" i="1"/>
  <c r="S3129" i="1"/>
  <c r="S642" i="1"/>
  <c r="S872" i="1"/>
  <c r="S2139" i="1"/>
  <c r="S2596" i="1"/>
  <c r="S1158" i="1"/>
  <c r="S3387" i="1"/>
  <c r="S1477" i="1"/>
  <c r="S2941" i="1"/>
  <c r="S1662" i="1"/>
  <c r="S3960" i="1"/>
  <c r="S1714" i="1"/>
  <c r="S2523" i="1"/>
  <c r="S2412" i="1"/>
  <c r="S1840" i="1"/>
  <c r="S2919" i="1"/>
  <c r="S2131" i="1"/>
  <c r="S1302" i="1"/>
  <c r="S1363" i="1"/>
  <c r="S3812" i="1"/>
  <c r="S3427" i="1"/>
  <c r="S2625" i="1"/>
  <c r="S1867" i="1"/>
  <c r="S1640" i="1"/>
  <c r="S2375" i="1"/>
  <c r="S2251" i="1"/>
  <c r="S1374" i="1"/>
  <c r="S1184" i="1"/>
  <c r="S3433" i="1"/>
  <c r="S1861" i="1"/>
  <c r="S2262" i="1"/>
  <c r="S1581" i="1"/>
  <c r="S1246" i="1"/>
  <c r="S2493" i="1"/>
  <c r="S3980" i="1"/>
  <c r="S1443" i="1"/>
  <c r="S1230" i="1"/>
  <c r="S1894" i="1"/>
  <c r="S1152" i="1"/>
  <c r="S91" i="1"/>
  <c r="S2535" i="1"/>
  <c r="S1788" i="1"/>
  <c r="S423" i="1"/>
  <c r="S438" i="1"/>
  <c r="S241" i="1"/>
  <c r="S3075" i="1"/>
  <c r="S2230" i="1"/>
  <c r="S3950" i="1"/>
  <c r="S1082" i="1"/>
  <c r="S1223" i="1"/>
  <c r="S2454" i="1"/>
  <c r="S1598" i="1"/>
  <c r="S2845" i="1"/>
  <c r="S1613" i="1"/>
  <c r="S3335" i="1"/>
  <c r="S1801" i="1"/>
  <c r="S3905" i="1"/>
  <c r="S2855" i="1"/>
  <c r="S3079" i="1"/>
  <c r="S1804" i="1"/>
  <c r="S3663" i="1"/>
  <c r="S2962" i="1"/>
  <c r="S2130" i="1"/>
  <c r="S2486" i="1"/>
  <c r="S2070" i="1"/>
  <c r="S2465" i="1"/>
  <c r="S2728" i="1"/>
  <c r="S3356" i="1"/>
  <c r="S3353" i="1"/>
  <c r="S3904" i="1"/>
  <c r="S2560" i="1"/>
  <c r="S2321" i="1"/>
  <c r="S3289" i="1"/>
  <c r="S3493" i="1"/>
  <c r="S2234" i="1"/>
  <c r="S2107" i="1"/>
  <c r="S3069" i="1"/>
  <c r="S1557" i="1"/>
  <c r="S1126" i="1"/>
  <c r="S4084" i="1"/>
  <c r="S2811" i="1"/>
  <c r="S1191" i="1"/>
  <c r="S2882" i="1"/>
  <c r="S1500" i="1"/>
  <c r="S447" i="1"/>
  <c r="S381" i="1"/>
  <c r="S1882" i="1"/>
  <c r="S3561" i="1"/>
  <c r="S490" i="1"/>
  <c r="S643" i="1"/>
  <c r="S171" i="1"/>
  <c r="S1233" i="1"/>
  <c r="S660" i="1"/>
  <c r="S3483" i="1"/>
  <c r="S1706" i="1"/>
  <c r="S1574" i="1"/>
  <c r="S1970" i="1"/>
  <c r="S1879" i="1"/>
  <c r="S4065" i="1"/>
  <c r="S2249" i="1"/>
  <c r="S2610" i="1"/>
  <c r="S2513" i="1"/>
  <c r="S2676" i="1"/>
  <c r="S2197" i="1"/>
  <c r="S9" i="1"/>
  <c r="S2246" i="1"/>
  <c r="S624" i="1"/>
  <c r="S324" i="1"/>
  <c r="S1380" i="1"/>
  <c r="S985" i="1"/>
  <c r="S2056" i="1"/>
  <c r="S1659" i="1"/>
  <c r="S1784" i="1"/>
  <c r="S2722" i="1"/>
  <c r="S1942" i="1"/>
  <c r="S1893" i="1"/>
  <c r="S989" i="1"/>
  <c r="S3661" i="1"/>
  <c r="S2366" i="1"/>
  <c r="S3217" i="1"/>
  <c r="S4056" i="1"/>
  <c r="S4081" i="1"/>
  <c r="S4080" i="1"/>
  <c r="S4086" i="1"/>
  <c r="S4088" i="1"/>
  <c r="S1753" i="1"/>
  <c r="S2025" i="1"/>
  <c r="S2686" i="1"/>
  <c r="S2479" i="1"/>
  <c r="S3256" i="1"/>
  <c r="S2269" i="1"/>
  <c r="S2026" i="1"/>
  <c r="S3284" i="1"/>
  <c r="S2901" i="1"/>
  <c r="S3175" i="1"/>
  <c r="S1935" i="1"/>
  <c r="S3321" i="1"/>
  <c r="S2762" i="1"/>
  <c r="S2372" i="1"/>
  <c r="S2921" i="1"/>
  <c r="S3692" i="1"/>
  <c r="S2170" i="1"/>
  <c r="S1408" i="1"/>
  <c r="S3208" i="1"/>
  <c r="S2445" i="1"/>
  <c r="S1307" i="1"/>
  <c r="S1373" i="1"/>
  <c r="S1173" i="1"/>
  <c r="S2455" i="1"/>
  <c r="S2043" i="1"/>
  <c r="S1777" i="1"/>
  <c r="S964" i="1"/>
  <c r="S3756" i="1"/>
  <c r="S3767" i="1"/>
  <c r="S3908" i="1"/>
  <c r="S2411" i="1"/>
  <c r="S3494" i="1"/>
  <c r="S976" i="1"/>
  <c r="S1900" i="1"/>
  <c r="S965" i="1"/>
  <c r="S3131" i="1"/>
  <c r="S2924" i="1"/>
  <c r="S1319" i="1"/>
  <c r="S952" i="1"/>
  <c r="S1179" i="1"/>
  <c r="S3829" i="1"/>
  <c r="S3130" i="1"/>
  <c r="S2579" i="1"/>
  <c r="S1843" i="1"/>
  <c r="S2934" i="1"/>
  <c r="S3768" i="1"/>
  <c r="S1067" i="1"/>
  <c r="S1273" i="1"/>
  <c r="S3921" i="1"/>
  <c r="S1639" i="1"/>
  <c r="S1261" i="1"/>
  <c r="S1198" i="1"/>
  <c r="S719" i="1"/>
  <c r="S525" i="1"/>
  <c r="S1540" i="1"/>
  <c r="S3086" i="1"/>
  <c r="S49" i="1"/>
  <c r="S3461" i="1"/>
  <c r="S849" i="1"/>
  <c r="S1711" i="1"/>
  <c r="S2427" i="1"/>
  <c r="S1444" i="1"/>
  <c r="S3455" i="1"/>
  <c r="S2009" i="1"/>
  <c r="S3699" i="1"/>
  <c r="S3001" i="1"/>
  <c r="S2553" i="1"/>
  <c r="S3907" i="1"/>
  <c r="S2165" i="1"/>
  <c r="S2182" i="1"/>
  <c r="S1650" i="1"/>
  <c r="S2287" i="1"/>
  <c r="S2742" i="1"/>
  <c r="S1729" i="1"/>
  <c r="S3033" i="1"/>
  <c r="S3309" i="1"/>
  <c r="S2908" i="1"/>
  <c r="S2702" i="1"/>
  <c r="S2982" i="1"/>
  <c r="S2024" i="1"/>
  <c r="S3039" i="1"/>
  <c r="S1668" i="1"/>
  <c r="S2362" i="1"/>
  <c r="S2602" i="1"/>
  <c r="S1815" i="1"/>
  <c r="S3642" i="1"/>
  <c r="S3804" i="1"/>
  <c r="S2597" i="1"/>
  <c r="S2664" i="1"/>
  <c r="S2700" i="1"/>
  <c r="S1651" i="1"/>
  <c r="S2481" i="1"/>
  <c r="S1687" i="1"/>
  <c r="S2030" i="1"/>
  <c r="S2774" i="1"/>
  <c r="S2538" i="1"/>
  <c r="S1872" i="1"/>
  <c r="S3928" i="1"/>
  <c r="S2737" i="1"/>
  <c r="S1722" i="1"/>
  <c r="S2389" i="1"/>
  <c r="S1658" i="1"/>
  <c r="S3232" i="1"/>
  <c r="S2192" i="1"/>
  <c r="S2972" i="1"/>
  <c r="S1508" i="1"/>
  <c r="S2626" i="1"/>
  <c r="S3776" i="1"/>
  <c r="S1827" i="1"/>
  <c r="S1197" i="1"/>
  <c r="S1864" i="1"/>
  <c r="S1768" i="1"/>
  <c r="S1855" i="1"/>
  <c r="S1933" i="1"/>
  <c r="S1705" i="1"/>
  <c r="S3408" i="1"/>
  <c r="S2409" i="1"/>
  <c r="S3128" i="1"/>
  <c r="S1938" i="1"/>
  <c r="S3361" i="1"/>
  <c r="S1921" i="1"/>
  <c r="S3087" i="1"/>
  <c r="S2485" i="1"/>
  <c r="S2708" i="1"/>
  <c r="S2953" i="1"/>
  <c r="S1881" i="1"/>
  <c r="S2804" i="1"/>
  <c r="S2747" i="1"/>
  <c r="S3055" i="1"/>
  <c r="S1318" i="1"/>
  <c r="S3397" i="1"/>
  <c r="S1546" i="1"/>
  <c r="S1944" i="1"/>
  <c r="S2186" i="1"/>
  <c r="S1219" i="1"/>
  <c r="S2086" i="1"/>
  <c r="S3014" i="1"/>
  <c r="S1700" i="1"/>
  <c r="S3949" i="1"/>
  <c r="S1602" i="1"/>
  <c r="S1534" i="1"/>
  <c r="S1100" i="1"/>
  <c r="S3683" i="1"/>
  <c r="S2730" i="1"/>
  <c r="S2379" i="1"/>
  <c r="S1138" i="1"/>
  <c r="S1256" i="1"/>
  <c r="S2114" i="1"/>
  <c r="S3250" i="1"/>
  <c r="S2079" i="1"/>
  <c r="S1166" i="1"/>
  <c r="S3359" i="1"/>
  <c r="S1746" i="1"/>
  <c r="S2010" i="1"/>
  <c r="S1185" i="1"/>
  <c r="S2666" i="1"/>
  <c r="S1229" i="1"/>
  <c r="S3751" i="1"/>
  <c r="S2324" i="1"/>
  <c r="S1052" i="1"/>
  <c r="S2942" i="1"/>
  <c r="S3161" i="1"/>
  <c r="S3065" i="1"/>
  <c r="S1419" i="1"/>
  <c r="S2123" i="1"/>
  <c r="S1163" i="1"/>
  <c r="S3515" i="1"/>
  <c r="S2971" i="1"/>
  <c r="S1984" i="1"/>
  <c r="S3551" i="1"/>
  <c r="S2764" i="1"/>
  <c r="S2677" i="1"/>
  <c r="S1888" i="1"/>
  <c r="S1896" i="1"/>
  <c r="S2018" i="1"/>
  <c r="S1433" i="1"/>
  <c r="S2374" i="1"/>
  <c r="S1865" i="1"/>
  <c r="S3553" i="1"/>
  <c r="S2120" i="1"/>
  <c r="S1382" i="1"/>
  <c r="S1952" i="1"/>
  <c r="S1018" i="1"/>
  <c r="S1174" i="1"/>
  <c r="S1480" i="1"/>
  <c r="S3731" i="1"/>
  <c r="S403" i="1"/>
  <c r="S916" i="1"/>
  <c r="S1334" i="1"/>
  <c r="S644" i="1"/>
  <c r="S610" i="1"/>
  <c r="S487" i="1"/>
  <c r="S910" i="1"/>
  <c r="S526" i="1"/>
  <c r="S720" i="1"/>
  <c r="S3329" i="1"/>
  <c r="S2451" i="1"/>
  <c r="S4045" i="1"/>
  <c r="S1006" i="1"/>
  <c r="S3370" i="1"/>
  <c r="S2199" i="1"/>
  <c r="S3268" i="1"/>
  <c r="S2256" i="1"/>
  <c r="S3068" i="1"/>
  <c r="S1221" i="1"/>
  <c r="S1648" i="1"/>
  <c r="S1005" i="1"/>
  <c r="S1189" i="1"/>
  <c r="S1632" i="1"/>
  <c r="S2227" i="1"/>
  <c r="S3300" i="1"/>
  <c r="S2442" i="1"/>
  <c r="S2994" i="1"/>
  <c r="S1501" i="1"/>
  <c r="S1628" i="1"/>
  <c r="S1745" i="1"/>
  <c r="S1518" i="1"/>
  <c r="S1910" i="1"/>
  <c r="S3452" i="1"/>
  <c r="S2591" i="1"/>
  <c r="S3234" i="1"/>
  <c r="S1553" i="1"/>
  <c r="S2195" i="1"/>
  <c r="S1162" i="1"/>
  <c r="S1817" i="1"/>
  <c r="S1899" i="1"/>
  <c r="S2080" i="1"/>
  <c r="S2239" i="1"/>
  <c r="S3596" i="1"/>
  <c r="S2151" i="1"/>
  <c r="S3004" i="1"/>
  <c r="S2718" i="1"/>
  <c r="S4077" i="1"/>
  <c r="S3219" i="1"/>
  <c r="S3395" i="1"/>
  <c r="S1336" i="1"/>
  <c r="S2252" i="1"/>
  <c r="S1324" i="1"/>
  <c r="S1862" i="1"/>
  <c r="S1645" i="1"/>
  <c r="S1288" i="1"/>
  <c r="S3202" i="1"/>
  <c r="S3282" i="1"/>
  <c r="S2688" i="1"/>
  <c r="S1209" i="1"/>
  <c r="S1143" i="1"/>
  <c r="S2739" i="1"/>
  <c r="S3782" i="1"/>
  <c r="S2209" i="1"/>
  <c r="S3119" i="1"/>
  <c r="S4026" i="1"/>
  <c r="S1871" i="1"/>
  <c r="S1587" i="1"/>
  <c r="S2665" i="1"/>
  <c r="S2834" i="1"/>
  <c r="S1299" i="1"/>
  <c r="S2459" i="1"/>
  <c r="S1732" i="1"/>
  <c r="S2584" i="1"/>
  <c r="S3469" i="1"/>
  <c r="S2190" i="1"/>
  <c r="S2022" i="1"/>
  <c r="S3976" i="1"/>
  <c r="S1258" i="1"/>
  <c r="S3432" i="1"/>
  <c r="S3505" i="1"/>
  <c r="S2012" i="1"/>
  <c r="S3209" i="1"/>
  <c r="S1725" i="1"/>
  <c r="S2981" i="1"/>
  <c r="S1897" i="1"/>
  <c r="S4071" i="1"/>
  <c r="S4115" i="1"/>
  <c r="S4112" i="1"/>
  <c r="S4017" i="1"/>
  <c r="S3838" i="1"/>
  <c r="S2489" i="1"/>
  <c r="S2387" i="1"/>
  <c r="S1803" i="1"/>
  <c r="S3280" i="1"/>
  <c r="S2452" i="1"/>
  <c r="S2662" i="1"/>
  <c r="S2822" i="1"/>
  <c r="S3212" i="1"/>
  <c r="S1603" i="1"/>
  <c r="S2632" i="1"/>
  <c r="S3636" i="1"/>
  <c r="S1448" i="1"/>
  <c r="S2802" i="1"/>
  <c r="S3798" i="1"/>
  <c r="S2176" i="1"/>
  <c r="S2923" i="1"/>
  <c r="S1044" i="1"/>
  <c r="S1045" i="1"/>
  <c r="S3799" i="1"/>
  <c r="S948" i="1"/>
  <c r="S2433" i="1"/>
  <c r="S3847" i="1"/>
  <c r="S2754" i="1"/>
  <c r="S3484" i="1"/>
  <c r="S1281" i="1"/>
  <c r="S1057" i="1"/>
  <c r="S2033" i="1"/>
  <c r="S1277" i="1"/>
  <c r="S1924" i="1"/>
  <c r="S1028" i="1"/>
  <c r="S3677" i="1"/>
  <c r="S2711" i="1"/>
  <c r="S1341" i="1"/>
  <c r="S2484" i="1"/>
  <c r="S2717" i="1"/>
  <c r="S1787" i="1"/>
  <c r="S3697" i="1"/>
  <c r="S2376" i="1"/>
  <c r="S1776" i="1"/>
  <c r="S3021" i="1"/>
  <c r="S1301" i="1"/>
  <c r="S2035" i="1"/>
  <c r="S3320" i="1"/>
  <c r="S1647" i="1"/>
  <c r="S1349" i="1"/>
  <c r="S2505" i="1"/>
  <c r="S2141" i="1"/>
  <c r="S1329" i="1"/>
  <c r="S2005" i="1"/>
  <c r="S3371" i="1"/>
  <c r="S3379" i="1"/>
  <c r="S1332" i="1"/>
  <c r="S1260" i="1"/>
  <c r="S1532" i="1"/>
  <c r="S1695" i="1"/>
  <c r="S3201" i="1"/>
  <c r="S2638" i="1"/>
  <c r="S3135" i="1"/>
  <c r="S3813" i="1"/>
  <c r="S1496" i="1"/>
  <c r="S1669" i="1"/>
  <c r="S2213" i="1"/>
  <c r="S2599" i="1"/>
  <c r="S2203" i="1"/>
  <c r="S1164" i="1"/>
  <c r="S3207" i="1"/>
  <c r="S2683" i="1"/>
  <c r="S3548" i="1"/>
  <c r="S969" i="1"/>
  <c r="S3273" i="1"/>
  <c r="S3447" i="1"/>
  <c r="S912" i="1"/>
  <c r="S2840" i="1"/>
  <c r="S3245" i="1"/>
  <c r="S3506" i="1"/>
  <c r="S2806" i="1"/>
  <c r="S2196" i="1"/>
  <c r="S1102" i="1"/>
  <c r="S2057" i="1"/>
  <c r="S3215" i="1"/>
  <c r="S1424" i="1"/>
  <c r="S3073" i="1"/>
  <c r="S1276" i="1"/>
  <c r="S2146" i="1"/>
  <c r="S3152" i="1"/>
  <c r="S2464" i="1"/>
  <c r="S3115" i="1"/>
  <c r="S2790" i="1"/>
  <c r="S2909" i="1"/>
  <c r="S1597" i="1"/>
  <c r="S3578" i="1"/>
  <c r="S1770" i="1"/>
  <c r="S1630" i="1"/>
  <c r="S1251" i="1"/>
  <c r="S2432" i="1"/>
  <c r="S1469" i="1"/>
  <c r="S940" i="1"/>
  <c r="S3689" i="1"/>
  <c r="S3158" i="1"/>
  <c r="S3333" i="1"/>
  <c r="S3882" i="1"/>
  <c r="S1110" i="1"/>
  <c r="S1471" i="1"/>
  <c r="S3951" i="1"/>
  <c r="S3438" i="1"/>
  <c r="S3440" i="1"/>
  <c r="S3710" i="1"/>
  <c r="S1998" i="1"/>
  <c r="S3520" i="1"/>
  <c r="S1913" i="1"/>
  <c r="S2977" i="1"/>
  <c r="S3383" i="1"/>
  <c r="S1539" i="1"/>
  <c r="S3947" i="1"/>
  <c r="S2871" i="1"/>
  <c r="S3095" i="1"/>
  <c r="S2992" i="1"/>
  <c r="T568" i="1"/>
  <c r="T4054" i="1"/>
  <c r="T3540" i="1"/>
  <c r="T665" i="1"/>
  <c r="T691" i="1"/>
  <c r="T2559" i="1"/>
  <c r="T577" i="1"/>
  <c r="T449" i="1"/>
  <c r="T749" i="1"/>
  <c r="T2888" i="1"/>
  <c r="T3278" i="1"/>
  <c r="T650" i="1"/>
  <c r="T630" i="1"/>
  <c r="T2570" i="1"/>
  <c r="T3912" i="1"/>
  <c r="T572" i="1"/>
  <c r="T454" i="1"/>
  <c r="T3860" i="1"/>
  <c r="T375" i="1"/>
  <c r="T2050" i="1"/>
  <c r="T567" i="1"/>
  <c r="T3826" i="1"/>
  <c r="T3783" i="1"/>
  <c r="T1892" i="1"/>
  <c r="T1368" i="1"/>
  <c r="T563" i="1"/>
  <c r="T3124" i="1"/>
  <c r="T1460" i="1"/>
  <c r="T2984" i="1"/>
  <c r="T394" i="1"/>
  <c r="T4025" i="1"/>
  <c r="T3326" i="1"/>
  <c r="T887" i="1"/>
  <c r="T933" i="1"/>
  <c r="T4011" i="1"/>
  <c r="T3941" i="1"/>
  <c r="T480" i="1"/>
  <c r="T3076" i="1"/>
  <c r="T491" i="1"/>
  <c r="T183" i="1"/>
  <c r="T457" i="1"/>
  <c r="T2864" i="1"/>
  <c r="T3418" i="1"/>
  <c r="T416" i="1"/>
  <c r="T3573" i="1"/>
  <c r="T3969" i="1"/>
  <c r="T1079" i="1"/>
  <c r="T2405" i="1"/>
  <c r="T3174" i="1"/>
  <c r="T3015" i="1"/>
  <c r="T1255" i="1"/>
  <c r="T1390" i="1"/>
  <c r="T834" i="1"/>
  <c r="T2813" i="1"/>
  <c r="T3787" i="1"/>
  <c r="T3313" i="1"/>
  <c r="T631" i="1"/>
  <c r="T1087" i="1"/>
  <c r="T3402" i="1"/>
  <c r="T2549" i="1"/>
  <c r="T3977" i="1"/>
  <c r="T3667" i="1"/>
  <c r="T3072" i="1"/>
  <c r="T2226" i="1"/>
  <c r="T3992" i="1"/>
  <c r="T1410" i="1"/>
  <c r="T293" i="1"/>
  <c r="T3794" i="1"/>
  <c r="T574" i="1"/>
  <c r="T3772" i="1"/>
  <c r="T2331" i="1"/>
  <c r="T651" i="1"/>
  <c r="T2616" i="1"/>
  <c r="T3737" i="1"/>
  <c r="T1685" i="1"/>
  <c r="T2499" i="1"/>
  <c r="T2657" i="1"/>
  <c r="T2877" i="1"/>
  <c r="T353" i="1"/>
  <c r="T332" i="1"/>
  <c r="T2078" i="1"/>
  <c r="T553" i="1"/>
  <c r="T876" i="1"/>
  <c r="T536" i="1"/>
  <c r="T2305" i="1"/>
  <c r="T1689" i="1"/>
  <c r="T3467" i="1"/>
  <c r="T3761" i="1"/>
  <c r="T661" i="1"/>
  <c r="T888" i="1"/>
  <c r="T1274" i="1"/>
  <c r="T3165" i="1"/>
  <c r="T836" i="1"/>
  <c r="T3026" i="1"/>
  <c r="T1495" i="1"/>
  <c r="T2761" i="1"/>
  <c r="T627" i="1"/>
  <c r="T88" i="1"/>
  <c r="T2384" i="1"/>
  <c r="T656" i="1"/>
  <c r="T3678" i="1"/>
  <c r="T3295" i="1"/>
  <c r="T109" i="1"/>
  <c r="T2936" i="1"/>
  <c r="T3358" i="1"/>
  <c r="T857" i="1"/>
  <c r="T1498" i="1"/>
  <c r="T2062" i="1"/>
  <c r="T3605" i="1"/>
  <c r="T3319" i="1"/>
  <c r="T3507" i="1"/>
  <c r="T3459" i="1"/>
  <c r="T764" i="1"/>
  <c r="T3336" i="1"/>
  <c r="T46" i="1"/>
  <c r="T1074" i="1"/>
  <c r="T261" i="1"/>
  <c r="T68" i="1"/>
  <c r="T3788" i="1"/>
  <c r="T3850" i="1"/>
  <c r="T400" i="1"/>
  <c r="T3327" i="1"/>
  <c r="T939" i="1"/>
  <c r="T1446" i="1"/>
  <c r="T762" i="1"/>
  <c r="T1106" i="1"/>
  <c r="T3854" i="1"/>
  <c r="T2554" i="1"/>
  <c r="T95" i="1"/>
  <c r="T2047" i="1"/>
  <c r="T3865" i="1"/>
  <c r="T582" i="1"/>
  <c r="T814" i="1"/>
  <c r="T3987" i="1"/>
  <c r="T3463" i="1"/>
  <c r="T2360" i="1"/>
  <c r="T3314" i="1"/>
  <c r="T3253" i="1"/>
  <c r="T2794" i="1"/>
  <c r="T3822" i="1"/>
  <c r="T3037" i="1"/>
  <c r="T579" i="1"/>
  <c r="T3840" i="1"/>
  <c r="T3959" i="1"/>
  <c r="T1321" i="1"/>
  <c r="T3655" i="1"/>
  <c r="T3191" i="1"/>
  <c r="T3586" i="1"/>
  <c r="T961" i="1"/>
  <c r="T511" i="1"/>
  <c r="T3611" i="1"/>
  <c r="T3262" i="1"/>
  <c r="T2955" i="1"/>
  <c r="T2925" i="1"/>
  <c r="T2408" i="1"/>
  <c r="T3871" i="1"/>
  <c r="T327" i="1"/>
  <c r="T276" i="1"/>
  <c r="T3060" i="1"/>
  <c r="T550" i="1"/>
  <c r="T743" i="1"/>
  <c r="T249" i="1"/>
  <c r="T2945" i="1"/>
  <c r="T3718" i="1"/>
  <c r="T3257" i="1"/>
  <c r="T3546" i="1"/>
  <c r="T450" i="1"/>
  <c r="T2295" i="1"/>
  <c r="T1638" i="1"/>
  <c r="T2322" i="1"/>
  <c r="T3412" i="1"/>
  <c r="T3895" i="1"/>
  <c r="T3827" i="1"/>
  <c r="T3649" i="1"/>
  <c r="T2600" i="1"/>
  <c r="T3589" i="1"/>
  <c r="T1596" i="1"/>
  <c r="T763" i="1"/>
  <c r="T600" i="1"/>
  <c r="T789" i="1"/>
  <c r="T464" i="1"/>
  <c r="T3755" i="1"/>
  <c r="T2191" i="1"/>
  <c r="T3580" i="1"/>
  <c r="T186" i="1"/>
  <c r="T81" i="1"/>
  <c r="T1886" i="1"/>
  <c r="T514" i="1"/>
  <c r="T2347" i="1"/>
  <c r="T1794" i="1"/>
  <c r="T1066" i="1"/>
  <c r="T329" i="1"/>
  <c r="T3444" i="1"/>
  <c r="T428" i="1"/>
  <c r="T698" i="1"/>
  <c r="T1939" i="1"/>
  <c r="T279" i="1"/>
  <c r="T497" i="1"/>
  <c r="T85" i="1"/>
  <c r="T3413" i="1"/>
  <c r="T4030" i="1"/>
  <c r="T3835" i="1"/>
  <c r="T1182" i="1"/>
  <c r="T2189" i="1"/>
  <c r="T92" i="1"/>
  <c r="T4064" i="1"/>
  <c r="T2497" i="1"/>
  <c r="T1264" i="1"/>
  <c r="T3675" i="1"/>
  <c r="T1989" i="1"/>
  <c r="T3945" i="1"/>
  <c r="T26" i="1"/>
  <c r="T1248" i="1"/>
  <c r="T2566" i="1"/>
  <c r="T3147" i="1"/>
  <c r="T687" i="1"/>
  <c r="T51" i="1"/>
  <c r="T3902" i="1"/>
  <c r="T3769" i="1"/>
  <c r="T953" i="1"/>
  <c r="T570" i="1"/>
  <c r="T2879" i="1"/>
  <c r="T2187" i="1"/>
  <c r="T1098" i="1"/>
  <c r="T2352" i="1"/>
  <c r="T564" i="1"/>
  <c r="T925" i="1"/>
  <c r="T4002" i="1"/>
  <c r="T1213" i="1"/>
  <c r="T2272" i="1"/>
  <c r="T936" i="1"/>
  <c r="T3693" i="1"/>
  <c r="T386" i="1"/>
  <c r="T2889" i="1"/>
  <c r="T3598" i="1"/>
  <c r="T1224" i="1"/>
  <c r="T505" i="1"/>
  <c r="T765" i="1"/>
  <c r="T3600" i="1"/>
  <c r="T3270" i="1"/>
  <c r="T3081" i="1"/>
  <c r="T2944" i="1"/>
  <c r="T2483" i="1"/>
  <c r="T2614" i="1"/>
  <c r="T104" i="1"/>
  <c r="T2304" i="1"/>
  <c r="T1259" i="1"/>
  <c r="T555" i="1"/>
  <c r="T2204" i="1"/>
  <c r="T2368" i="1"/>
  <c r="T69" i="1"/>
  <c r="T782" i="1"/>
  <c r="T417" i="1"/>
  <c r="T712" i="1"/>
  <c r="T1004" i="1"/>
  <c r="T870" i="1"/>
  <c r="T62" i="1"/>
  <c r="T1860" i="1"/>
  <c r="T1470" i="1"/>
  <c r="T905" i="1"/>
  <c r="T899" i="1"/>
  <c r="T132" i="1"/>
  <c r="T623" i="1"/>
  <c r="T1325" i="1"/>
  <c r="T1135" i="1"/>
  <c r="T1293" i="1"/>
  <c r="T3169" i="1"/>
  <c r="T1666" i="1"/>
  <c r="T513" i="1"/>
  <c r="T2767" i="1"/>
  <c r="T387" i="1"/>
  <c r="T3741" i="1"/>
  <c r="T2886" i="1"/>
  <c r="T1322" i="1"/>
  <c r="T3554" i="1"/>
  <c r="T28" i="1"/>
  <c r="T3145" i="1"/>
  <c r="T135" i="1"/>
  <c r="T2911" i="1"/>
  <c r="T2326" i="1"/>
  <c r="T3054" i="1"/>
  <c r="T1885" i="1"/>
  <c r="T653" i="1"/>
  <c r="T839" i="1"/>
  <c r="T3773" i="1"/>
  <c r="T3260" i="1"/>
  <c r="T551" i="1"/>
  <c r="T2551" i="1"/>
  <c r="T4016" i="1"/>
  <c r="T1987" i="1"/>
  <c r="T3555" i="1"/>
  <c r="T3390" i="1"/>
  <c r="T452" i="1"/>
  <c r="T2156" i="1"/>
  <c r="T3332" i="1"/>
  <c r="T1522" i="1"/>
  <c r="T66" i="1"/>
  <c r="T603" i="1"/>
  <c r="T883" i="1"/>
  <c r="T22" i="1"/>
  <c r="T2951" i="1"/>
  <c r="T479" i="1"/>
  <c r="T1601" i="1"/>
  <c r="T337" i="1"/>
  <c r="T156" i="1"/>
  <c r="T2969" i="1"/>
  <c r="T1422" i="1"/>
  <c r="T3373" i="1"/>
  <c r="T1782" i="1"/>
  <c r="T2082" i="1"/>
  <c r="T3602" i="1"/>
  <c r="T106" i="1"/>
  <c r="T3225" i="1"/>
  <c r="T655" i="1"/>
  <c r="T413" i="1"/>
  <c r="T1928" i="1"/>
  <c r="T323" i="1"/>
  <c r="T2681" i="1"/>
  <c r="T2782" i="1"/>
  <c r="T1389" i="1"/>
  <c r="T1734" i="1"/>
  <c r="T2128" i="1"/>
  <c r="T1084" i="1"/>
  <c r="T3931" i="1"/>
  <c r="T126" i="1"/>
  <c r="T684" i="1"/>
  <c r="T786" i="1"/>
  <c r="T411" i="1"/>
  <c r="T2768" i="1"/>
  <c r="T3172" i="1"/>
  <c r="T3265" i="1"/>
  <c r="T3500" i="1"/>
  <c r="T2798" i="1"/>
  <c r="T2731" i="1"/>
  <c r="T52" i="1"/>
  <c r="T3267" i="1"/>
  <c r="T592" i="1"/>
  <c r="T1829" i="1"/>
  <c r="T4032" i="1"/>
  <c r="T583" i="1"/>
  <c r="T1399" i="1"/>
  <c r="T475" i="1"/>
  <c r="T1853" i="1"/>
  <c r="T3805" i="1"/>
  <c r="T3595" i="1"/>
  <c r="T2157" i="1"/>
  <c r="T3396" i="1"/>
  <c r="T76" i="1"/>
  <c r="T1617" i="1"/>
  <c r="T727" i="1"/>
  <c r="T2404" i="1"/>
  <c r="T32" i="1"/>
  <c r="T3747" i="1"/>
  <c r="T1719" i="1"/>
  <c r="T1032" i="1"/>
  <c r="T3110" i="1"/>
  <c r="T1847" i="1"/>
  <c r="T2880" i="1"/>
  <c r="T544" i="1"/>
  <c r="T251" i="1"/>
  <c r="T2154" i="1"/>
  <c r="T117" i="1"/>
  <c r="T672" i="1"/>
  <c r="T1627" i="1"/>
  <c r="T2572" i="1"/>
  <c r="T3915" i="1"/>
  <c r="T580" i="1"/>
  <c r="T2308" i="1"/>
  <c r="T2073" i="1"/>
  <c r="T3243" i="1"/>
  <c r="T3431" i="1"/>
  <c r="T685" i="1"/>
  <c r="T406" i="1"/>
  <c r="T1591" i="1"/>
  <c r="T1043" i="1"/>
  <c r="T3287" i="1"/>
  <c r="T3736" i="1"/>
  <c r="T2660" i="1"/>
  <c r="T3724" i="1"/>
  <c r="T1165" i="1"/>
  <c r="T3473" i="1"/>
  <c r="T1773" i="1"/>
  <c r="T2245" i="1"/>
  <c r="T4008" i="1"/>
  <c r="T3136" i="1"/>
  <c r="T1362" i="1"/>
  <c r="T745" i="1"/>
  <c r="T372" i="1"/>
  <c r="T2351" i="1"/>
  <c r="T300" i="1"/>
  <c r="T907" i="1"/>
  <c r="T519" i="1"/>
  <c r="T433" i="1"/>
  <c r="T469" i="1"/>
  <c r="T292" i="1"/>
  <c r="T1555" i="1"/>
  <c r="T75" i="1"/>
  <c r="T425" i="1"/>
  <c r="T2682" i="1"/>
  <c r="T3000" i="1"/>
  <c r="T1156" i="1"/>
  <c r="T560" i="1"/>
  <c r="T2264" i="1"/>
  <c r="T3263" i="1"/>
  <c r="T3167" i="1"/>
  <c r="T429" i="1"/>
  <c r="T1010" i="1"/>
  <c r="T445" i="1"/>
  <c r="T2588" i="1"/>
  <c r="T3965" i="1"/>
  <c r="T2270" i="1"/>
  <c r="T1749" i="1"/>
  <c r="T781" i="1"/>
  <c r="T1533" i="1"/>
  <c r="T1833" i="1"/>
  <c r="T1154" i="1"/>
  <c r="T2799" i="1"/>
  <c r="T2296" i="1"/>
  <c r="T214" i="1"/>
  <c r="T112" i="1"/>
  <c r="T593" i="1"/>
  <c r="T2110" i="1"/>
  <c r="T4042" i="1"/>
  <c r="T2020" i="1"/>
  <c r="T3446" i="1"/>
  <c r="T1128" i="1"/>
  <c r="T2932" i="1"/>
  <c r="T3186" i="1"/>
  <c r="T1898" i="1"/>
  <c r="T1331" i="1"/>
  <c r="T538" i="1"/>
  <c r="T954" i="1"/>
  <c r="T367" i="1"/>
  <c r="T1902" i="1"/>
  <c r="T893" i="1"/>
  <c r="T3542" i="1"/>
  <c r="T468" i="1"/>
  <c r="T1085" i="1"/>
  <c r="T851" i="1"/>
  <c r="T3141" i="1"/>
  <c r="T3491" i="1"/>
  <c r="T265" i="1"/>
  <c r="T3231" i="1"/>
  <c r="T3206" i="1"/>
  <c r="T641" i="1"/>
  <c r="T298" i="1"/>
  <c r="T325" i="1"/>
  <c r="T319" i="1"/>
  <c r="T576" i="1"/>
  <c r="T3800" i="1"/>
  <c r="T621" i="1"/>
  <c r="T3323" i="1"/>
  <c r="T2814" i="1"/>
  <c r="T3707" i="1"/>
  <c r="T4004" i="1"/>
  <c r="T1941" i="1"/>
  <c r="T648" i="1"/>
  <c r="T1566" i="1"/>
  <c r="T2736" i="1"/>
  <c r="T2311" i="1"/>
  <c r="T1437" i="1"/>
  <c r="T3601" i="1"/>
  <c r="T19" i="1"/>
  <c r="T2692" i="1"/>
  <c r="T2028" i="1"/>
  <c r="T725" i="1"/>
  <c r="T482" i="1"/>
  <c r="T529" i="1"/>
  <c r="T2231" i="1"/>
  <c r="T1140" i="1"/>
  <c r="T3377" i="1"/>
  <c r="T2466" i="1"/>
  <c r="T247" i="1"/>
  <c r="T3150" i="1"/>
  <c r="T3590" i="1"/>
  <c r="T3229" i="1"/>
  <c r="T383" i="1"/>
  <c r="T510" i="1"/>
  <c r="T3005" i="1"/>
  <c r="T3979" i="1"/>
  <c r="T3839" i="1"/>
  <c r="T252" i="1"/>
  <c r="T534" i="1"/>
  <c r="T2088" i="1"/>
  <c r="T1237" i="1"/>
  <c r="T2707" i="1"/>
  <c r="T2875" i="1"/>
  <c r="T2323" i="1"/>
  <c r="T1027" i="1"/>
  <c r="T4022" i="1"/>
  <c r="T315" i="1"/>
  <c r="T308" i="1"/>
  <c r="T93" i="1"/>
  <c r="T3003" i="1"/>
  <c r="T4066" i="1"/>
  <c r="T2439" i="1"/>
  <c r="T1413" i="1"/>
  <c r="T2396" i="1"/>
  <c r="T2051" i="1"/>
  <c r="T1698" i="1"/>
  <c r="T3007" i="1"/>
  <c r="T2830" i="1"/>
  <c r="T710" i="1"/>
  <c r="T2514" i="1"/>
  <c r="T1123" i="1"/>
  <c r="T172" i="1"/>
  <c r="T2557" i="1"/>
  <c r="T3163" i="1"/>
  <c r="T271" i="1"/>
  <c r="T3587" i="1"/>
  <c r="T2063" i="1"/>
  <c r="T254" i="1"/>
  <c r="T1381" i="1"/>
  <c r="T3294" i="1"/>
  <c r="T1610" i="1"/>
  <c r="T2117" i="1"/>
  <c r="T1809" i="1"/>
  <c r="T3375" i="1"/>
  <c r="T2002" i="1"/>
  <c r="T569" i="1"/>
  <c r="T715" i="1"/>
  <c r="T1451" i="1"/>
  <c r="T3218" i="1"/>
  <c r="T3938" i="1"/>
  <c r="T2503" i="1"/>
  <c r="T2884" i="1"/>
  <c r="T3752" i="1"/>
  <c r="T962" i="1"/>
  <c r="T2609" i="1"/>
  <c r="T724" i="1"/>
  <c r="T509" i="1"/>
  <c r="T115" i="1"/>
  <c r="T3842" i="1"/>
  <c r="T3121" i="1"/>
  <c r="T3109" i="1"/>
  <c r="T1055" i="1"/>
  <c r="T2310" i="1"/>
  <c r="T2469" i="1"/>
  <c r="T368" i="1"/>
  <c r="T3532" i="1"/>
  <c r="T260" i="1"/>
  <c r="T2271" i="1"/>
  <c r="T924" i="1"/>
  <c r="T201" i="1"/>
  <c r="T127" i="1"/>
  <c r="T397" i="1"/>
  <c r="T399" i="1"/>
  <c r="T4046" i="1"/>
  <c r="T3378" i="1"/>
  <c r="T1996" i="1"/>
  <c r="T2563" i="1"/>
  <c r="T3900" i="1"/>
  <c r="T3814" i="1"/>
  <c r="T116" i="1"/>
  <c r="T48" i="1"/>
  <c r="T3097" i="1"/>
  <c r="T2173" i="1"/>
  <c r="T2061" i="1"/>
  <c r="T3292" i="1"/>
  <c r="T1296" i="1"/>
  <c r="T2852" i="1"/>
  <c r="T3349" i="1"/>
  <c r="T3739" i="1"/>
  <c r="T2771" i="1"/>
  <c r="T262" i="1"/>
  <c r="T492" i="1"/>
  <c r="T154" i="1"/>
  <c r="T3025" i="1"/>
  <c r="T58" i="1"/>
  <c r="T955" i="1"/>
  <c r="T25" i="1"/>
  <c r="T557" i="1"/>
  <c r="T1270" i="1"/>
  <c r="T645" i="1"/>
  <c r="T2956" i="1"/>
  <c r="T611" i="1"/>
  <c r="T2893" i="1"/>
  <c r="T704" i="1"/>
  <c r="T637" i="1"/>
  <c r="T1372" i="1"/>
  <c r="T820" i="1"/>
  <c r="T2003" i="1"/>
  <c r="T862" i="1"/>
  <c r="T2829" i="1"/>
  <c r="T561" i="1"/>
  <c r="T421" i="1"/>
  <c r="T1626" i="1"/>
  <c r="T1452" i="1"/>
  <c r="T1077" i="1"/>
  <c r="T1257" i="1"/>
  <c r="T242" i="1"/>
  <c r="T4005" i="1"/>
  <c r="T3519" i="1"/>
  <c r="T3104" i="1"/>
  <c r="T2064" i="1"/>
  <c r="T1007" i="1"/>
  <c r="T1200" i="1"/>
  <c r="T309" i="1"/>
  <c r="T221" i="1"/>
  <c r="T2185" i="1"/>
  <c r="T3352" i="1"/>
  <c r="T503" i="1"/>
  <c r="T187" i="1"/>
  <c r="T901" i="1"/>
  <c r="T2460" i="1"/>
  <c r="T2212" i="1"/>
  <c r="T2472" i="1"/>
  <c r="T922" i="1"/>
  <c r="T270" i="1"/>
  <c r="T741" i="1"/>
  <c r="T174" i="1"/>
  <c r="T424" i="1"/>
  <c r="T649" i="1"/>
  <c r="T3864" i="1"/>
  <c r="T3853" i="1"/>
  <c r="T654" i="1"/>
  <c r="T1086" i="1"/>
  <c r="T1975" i="1"/>
  <c r="T1427" i="1"/>
  <c r="T3297" i="1"/>
  <c r="T2309" i="1"/>
  <c r="T1708" i="1"/>
  <c r="T1243" i="1"/>
  <c r="T287" i="1"/>
  <c r="T3940" i="1"/>
  <c r="T3468" i="1"/>
  <c r="T3562" i="1"/>
  <c r="T3591" i="1"/>
  <c r="T3406" i="1"/>
  <c r="T2613" i="1"/>
  <c r="T783" i="1"/>
  <c r="T628" i="1"/>
  <c r="T1844" i="1"/>
  <c r="T1497" i="1"/>
  <c r="T1971" i="1"/>
  <c r="T1978" i="1"/>
  <c r="T3790" i="1"/>
  <c r="T2134" i="1"/>
  <c r="T3726" i="1"/>
  <c r="T3592" i="1"/>
  <c r="T3239" i="1"/>
  <c r="T3391" i="1"/>
  <c r="T2899" i="1"/>
  <c r="T590" i="1"/>
  <c r="T1379" i="1"/>
  <c r="T1519" i="1"/>
  <c r="T2629" i="1"/>
  <c r="T1376" i="1"/>
  <c r="T2874" i="1"/>
  <c r="T3156" i="1"/>
  <c r="T2546" i="1"/>
  <c r="T71" i="1"/>
  <c r="T2219" i="1"/>
  <c r="T1825" i="1"/>
  <c r="T3861" i="1"/>
  <c r="T1915" i="1"/>
  <c r="T2965" i="1"/>
  <c r="T755" i="1"/>
  <c r="T245" i="1"/>
  <c r="T527" i="1"/>
  <c r="T371" i="1"/>
  <c r="T2198" i="1"/>
  <c r="T2391" i="1"/>
  <c r="T3868" i="1"/>
  <c r="T1483" i="1"/>
  <c r="T2712" i="1"/>
  <c r="T4076" i="1"/>
  <c r="T3635" i="1"/>
  <c r="T2344" i="1"/>
  <c r="T3637" i="1"/>
  <c r="T3514" i="1"/>
  <c r="T1002" i="1"/>
  <c r="T2357" i="1"/>
  <c r="T3230" i="1"/>
  <c r="T3464" i="1"/>
  <c r="T3607" i="1"/>
  <c r="T2267" i="1"/>
  <c r="T1831" i="1"/>
  <c r="T830" i="1"/>
  <c r="T159" i="1"/>
  <c r="T881" i="1"/>
  <c r="T3182" i="1"/>
  <c r="T415" i="1"/>
  <c r="T1428" i="1"/>
  <c r="T131" i="1"/>
  <c r="T845" i="1"/>
  <c r="T635" i="1"/>
  <c r="T1330" i="1"/>
  <c r="T2232" i="1"/>
  <c r="T693" i="1"/>
  <c r="T2637" i="1"/>
  <c r="T679" i="1"/>
  <c r="T1059" i="1"/>
  <c r="T1361" i="1"/>
  <c r="T3155" i="1"/>
  <c r="T3410" i="1"/>
  <c r="T1750" i="1"/>
  <c r="T3100" i="1"/>
  <c r="T3244" i="1"/>
  <c r="T188" i="1"/>
  <c r="T347" i="1"/>
  <c r="T3544" i="1"/>
  <c r="T2939" i="1"/>
  <c r="T237" i="1"/>
  <c r="T2171" i="1"/>
  <c r="T2119" i="1"/>
  <c r="T1000" i="1"/>
  <c r="T1528" i="1"/>
  <c r="T1421" i="1"/>
  <c r="T906" i="1"/>
  <c r="T21" i="1"/>
  <c r="T2147" i="1"/>
  <c r="T882" i="1"/>
  <c r="T1963" i="1"/>
  <c r="T422" i="1"/>
  <c r="T2377" i="1"/>
  <c r="T349" i="1"/>
  <c r="T1172" i="1"/>
  <c r="T3196" i="1"/>
  <c r="T3674" i="1"/>
  <c r="T3362" i="1"/>
  <c r="T3341" i="1"/>
  <c r="T2810" i="1"/>
  <c r="T3640" i="1"/>
  <c r="T1430" i="1"/>
  <c r="T3214" i="1"/>
  <c r="T4039" i="1"/>
  <c r="T3171" i="1"/>
  <c r="T2085" i="1"/>
  <c r="T821" i="1"/>
  <c r="T3909" i="1"/>
  <c r="T1061" i="1"/>
  <c r="T554" i="1"/>
  <c r="T524" i="1"/>
  <c r="T1683" i="1"/>
  <c r="T639" i="1"/>
  <c r="T3407" i="1"/>
  <c r="T453" i="1"/>
  <c r="T99" i="1"/>
  <c r="T1874" i="1"/>
  <c r="T295" i="1"/>
  <c r="T3405" i="1"/>
  <c r="T532" i="1"/>
  <c r="T358" i="1"/>
  <c r="T2900" i="1"/>
  <c r="T1934" i="1"/>
  <c r="T2756" i="1"/>
  <c r="T3937" i="1"/>
  <c r="T1968" i="1"/>
  <c r="T334" i="1"/>
  <c r="T1226" i="1"/>
  <c r="T769" i="1"/>
  <c r="T2431" i="1"/>
  <c r="T395" i="1"/>
  <c r="T2398" i="1"/>
  <c r="T3990" i="1"/>
  <c r="T87" i="1"/>
  <c r="T313" i="1"/>
  <c r="T230" i="1"/>
  <c r="T717" i="1"/>
  <c r="T2938" i="1"/>
  <c r="T402" i="1"/>
  <c r="T2042" i="1"/>
  <c r="T2949" i="1"/>
  <c r="T960" i="1"/>
  <c r="T3533" i="1"/>
  <c r="T1796" i="1"/>
  <c r="T3627" i="1"/>
  <c r="T2930" i="1"/>
  <c r="T1109" i="1"/>
  <c r="T3879" i="1"/>
  <c r="T2225" i="1"/>
  <c r="T3324" i="1"/>
  <c r="T123" i="1"/>
  <c r="T498" i="1"/>
  <c r="T4007" i="1"/>
  <c r="T439" i="1"/>
  <c r="T2263" i="1"/>
  <c r="T2104" i="1"/>
  <c r="T877" i="1"/>
  <c r="T3458" i="1"/>
  <c r="T3566" i="1"/>
  <c r="T3917" i="1"/>
  <c r="T1089" i="1"/>
  <c r="T835" i="1"/>
  <c r="T890" i="1"/>
  <c r="T855" i="1"/>
  <c r="T606" i="1"/>
  <c r="T2779" i="1"/>
  <c r="T3991" i="1"/>
  <c r="T281" i="1"/>
  <c r="T275" i="1"/>
  <c r="T3978" i="1"/>
  <c r="T1901" i="1"/>
  <c r="T3774" i="1"/>
  <c r="T2608" i="1"/>
  <c r="T3264" i="1"/>
  <c r="T2369" i="1"/>
  <c r="T3668" i="1"/>
  <c r="T1484" i="1"/>
  <c r="T1982" i="1"/>
  <c r="T3610" i="1"/>
  <c r="T2" i="1"/>
  <c r="T2667" i="1"/>
  <c r="T2793" i="1"/>
  <c r="T278" i="1"/>
  <c r="T338" i="1"/>
  <c r="T2138" i="1"/>
  <c r="T374" i="1"/>
  <c r="T620" i="1"/>
  <c r="T274" i="1"/>
  <c r="T388" i="1"/>
  <c r="T5" i="1"/>
  <c r="T356" i="1"/>
  <c r="T928" i="1"/>
  <c r="T4050" i="1"/>
  <c r="T2111" i="1"/>
  <c r="T1401" i="1"/>
  <c r="T1391" i="1"/>
  <c r="T3271" i="1"/>
  <c r="T103" i="1"/>
  <c r="T101" i="1"/>
  <c r="T614" i="1"/>
  <c r="T823" i="1"/>
  <c r="T816" i="1"/>
  <c r="T779" i="1"/>
  <c r="T3672" i="1"/>
  <c r="T3619" i="1"/>
  <c r="T1961" i="1"/>
  <c r="T968" i="1"/>
  <c r="T2958" i="1"/>
  <c r="T322" i="1"/>
  <c r="T2710" i="1"/>
  <c r="T1954" i="1"/>
  <c r="T1713" i="1"/>
  <c r="T757" i="1"/>
  <c r="T668" i="1"/>
  <c r="T82" i="1"/>
  <c r="T459" i="1"/>
  <c r="T4033" i="1"/>
  <c r="T2547" i="1"/>
  <c r="T829" i="1"/>
  <c r="T1037" i="1"/>
  <c r="T307" i="1"/>
  <c r="T2715" i="1"/>
  <c r="T1570" i="1"/>
  <c r="T1858" i="1"/>
  <c r="T1094" i="1"/>
  <c r="T3381" i="1"/>
  <c r="T1253" i="1"/>
  <c r="T1420" i="1"/>
  <c r="T1584" i="1"/>
  <c r="T991" i="1"/>
  <c r="T1207" i="1"/>
  <c r="T2118" i="1"/>
  <c r="T3656" i="1"/>
  <c r="T1160" i="1"/>
  <c r="T1589" i="1"/>
  <c r="T1097" i="1"/>
  <c r="T2421" i="1"/>
  <c r="T2153" i="1"/>
  <c r="T3525" i="1"/>
  <c r="T441" i="1"/>
  <c r="T562" i="1"/>
  <c r="T442" i="1"/>
  <c r="T2556" i="1"/>
  <c r="T152" i="1"/>
  <c r="T463" i="1"/>
  <c r="T3011" i="1"/>
  <c r="T853" i="1"/>
  <c r="T65" i="1"/>
  <c r="T1637" i="1"/>
  <c r="T86" i="1"/>
  <c r="T359" i="1"/>
  <c r="T185" i="1"/>
  <c r="T1511" i="1"/>
  <c r="T4061" i="1"/>
  <c r="T979" i="1"/>
  <c r="T4024" i="1"/>
  <c r="T3351" i="1"/>
  <c r="T2529" i="1"/>
  <c r="T1752" i="1"/>
  <c r="T1406" i="1"/>
  <c r="T1682" i="1"/>
  <c r="T1958" i="1"/>
  <c r="T4057" i="1"/>
  <c r="T1091" i="1"/>
  <c r="T2163" i="1"/>
  <c r="T456" i="1"/>
  <c r="T346" i="1"/>
  <c r="T2480" i="1"/>
  <c r="T98" i="1"/>
  <c r="T3885" i="1"/>
  <c r="T257" i="1"/>
  <c r="T1583" i="1"/>
  <c r="T198" i="1"/>
  <c r="T517" i="1"/>
  <c r="T828" i="1"/>
  <c r="T1073" i="1"/>
  <c r="T1854" i="1"/>
  <c r="T1751" i="1"/>
  <c r="T1681" i="1"/>
  <c r="T908" i="1"/>
  <c r="T3775" i="1"/>
  <c r="T625" i="1"/>
  <c r="T1117" i="1"/>
  <c r="T1479" i="1"/>
  <c r="T2329" i="1"/>
  <c r="T3857" i="1"/>
  <c r="T998" i="1"/>
  <c r="T2354" i="1"/>
  <c r="T1756" i="1"/>
  <c r="T2740" i="1"/>
  <c r="T2820" i="1"/>
  <c r="T1425" i="1"/>
  <c r="T343" i="1"/>
  <c r="T451" i="1"/>
  <c r="T4000" i="1"/>
  <c r="T212" i="1"/>
  <c r="T700" i="1"/>
  <c r="T675" i="1"/>
  <c r="T493" i="1"/>
  <c r="T2094" i="1"/>
  <c r="T220" i="1"/>
  <c r="T177" i="1"/>
  <c r="T3424" i="1"/>
  <c r="T2306" i="1"/>
  <c r="T1846" i="1"/>
  <c r="T999" i="1"/>
  <c r="T3179" i="1"/>
  <c r="T1227" i="1"/>
  <c r="T1622" i="1"/>
  <c r="T2422" i="1"/>
  <c r="T1959" i="1"/>
  <c r="T1679" i="1"/>
  <c r="T1092" i="1"/>
  <c r="T401" i="1"/>
  <c r="T1605" i="1"/>
  <c r="T317" i="1"/>
  <c r="T2382" i="1"/>
  <c r="T125" i="1"/>
  <c r="T3986" i="1"/>
  <c r="T3954" i="1"/>
  <c r="T473" i="1"/>
  <c r="T414" i="1"/>
  <c r="T771" i="1"/>
  <c r="T652" i="1"/>
  <c r="T47" i="1"/>
  <c r="T2177" i="1"/>
  <c r="T54" i="1"/>
  <c r="T2673" i="1"/>
  <c r="T1805" i="1"/>
  <c r="T585" i="1"/>
  <c r="T674" i="1"/>
  <c r="T3728" i="1"/>
  <c r="T1050" i="1"/>
  <c r="T3785" i="1"/>
  <c r="T1238" i="1"/>
  <c r="T1216" i="1"/>
  <c r="T3762" i="1"/>
  <c r="T2733" i="1"/>
  <c r="T1991" i="1"/>
  <c r="T3049" i="1"/>
  <c r="T2429" i="1"/>
  <c r="T2461" i="1"/>
  <c r="T597" i="1"/>
  <c r="T636" i="1"/>
  <c r="T38" i="1"/>
  <c r="T3632" i="1"/>
  <c r="T3187" i="1"/>
  <c r="T1402" i="1"/>
  <c r="T586" i="1"/>
  <c r="T2208" i="1"/>
  <c r="T4040" i="1"/>
  <c r="T268" i="1"/>
  <c r="T266" i="1"/>
  <c r="T305" i="1"/>
  <c r="T3419" i="1"/>
  <c r="T255" i="1"/>
  <c r="T2815" i="1"/>
  <c r="T3164" i="1"/>
  <c r="T340" i="1"/>
  <c r="T546" i="1"/>
  <c r="T4058" i="1"/>
  <c r="T2595" i="1"/>
  <c r="T2606" i="1"/>
  <c r="T2180" i="1"/>
  <c r="T1400" i="1"/>
  <c r="T1579" i="1"/>
  <c r="T258" i="1"/>
  <c r="T681" i="1"/>
  <c r="T1435" i="1"/>
  <c r="T3380" i="1"/>
  <c r="T2277" i="1"/>
  <c r="T2837" i="1"/>
  <c r="T3499" i="1"/>
  <c r="T791" i="1"/>
  <c r="T100" i="1"/>
  <c r="T20" i="1"/>
  <c r="T130" i="1"/>
  <c r="T1636" i="1"/>
  <c r="T528" i="1"/>
  <c r="T2826" i="1"/>
  <c r="T2524" i="1"/>
  <c r="T1614" i="1"/>
  <c r="T731" i="1"/>
  <c r="T833" i="1"/>
  <c r="T2824" i="1"/>
  <c r="T3096" i="1"/>
  <c r="T3750" i="1"/>
  <c r="T215" i="1"/>
  <c r="T3856" i="1"/>
  <c r="T801" i="1"/>
  <c r="T891" i="1"/>
  <c r="T3815" i="1"/>
  <c r="T730" i="1"/>
  <c r="T84" i="1"/>
  <c r="T301" i="1"/>
  <c r="T3862" i="1"/>
  <c r="T2652" i="1"/>
  <c r="T1925" i="1"/>
  <c r="T1856" i="1"/>
  <c r="T663" i="1"/>
  <c r="T613" i="1"/>
  <c r="T3195" i="1"/>
  <c r="T2649" i="1"/>
  <c r="T3423" i="1"/>
  <c r="T3622" i="1"/>
  <c r="T3340" i="1"/>
  <c r="T1721" i="1"/>
  <c r="T1852" i="1"/>
  <c r="T1492" i="1"/>
  <c r="T988" i="1"/>
  <c r="T2999" i="1"/>
  <c r="T155" i="1"/>
  <c r="T1631" i="1"/>
  <c r="T226" i="1"/>
  <c r="T41" i="1"/>
  <c r="T14" i="1"/>
  <c r="T4049" i="1"/>
  <c r="T2738" i="1"/>
  <c r="T571" i="1"/>
  <c r="T776" i="1"/>
  <c r="T369" i="1"/>
  <c r="T182" i="1"/>
  <c r="T370" i="1"/>
  <c r="T243" i="1"/>
  <c r="T2843" i="1"/>
  <c r="T336" i="1"/>
  <c r="T158" i="1"/>
  <c r="T382" i="1"/>
  <c r="T1641" i="1"/>
  <c r="T545" i="1"/>
  <c r="T1981" i="1"/>
  <c r="T1549" i="1"/>
  <c r="T1510" i="1"/>
  <c r="T3754" i="1"/>
  <c r="T302" i="1"/>
  <c r="T2029" i="1"/>
  <c r="T1344" i="1"/>
  <c r="T3275" i="1"/>
  <c r="T1507" i="1"/>
  <c r="T1979" i="1"/>
  <c r="T920" i="1"/>
  <c r="T1806" i="1"/>
  <c r="T3348" i="1"/>
  <c r="T3786" i="1"/>
  <c r="T3720" i="1"/>
  <c r="T3705" i="1"/>
  <c r="T1130" i="1"/>
  <c r="T3560" i="1"/>
  <c r="T1551" i="1"/>
  <c r="T591" i="1"/>
  <c r="T2828" i="1"/>
  <c r="T3010" i="1"/>
  <c r="T1730" i="1"/>
  <c r="T3148" i="1"/>
  <c r="T909" i="1"/>
  <c r="T1558" i="1"/>
  <c r="T3745" i="1"/>
  <c r="T297" i="1"/>
  <c r="T141" i="1"/>
  <c r="T1932" i="1"/>
  <c r="T521" i="1"/>
  <c r="T3771" i="1"/>
  <c r="T2725" i="1"/>
  <c r="T137" i="1"/>
  <c r="T2286" i="1"/>
  <c r="T3930" i="1"/>
  <c r="T695" i="1"/>
  <c r="T2842" i="1"/>
  <c r="T3140" i="1"/>
  <c r="T1112" i="1"/>
  <c r="T708" i="1"/>
  <c r="T2276" i="1"/>
  <c r="T1447" i="1"/>
  <c r="T2501" i="1"/>
  <c r="T1024" i="1"/>
  <c r="T2383" i="1"/>
  <c r="T2800" i="1"/>
  <c r="T4019" i="1"/>
  <c r="T3478" i="1"/>
  <c r="T3034" i="1"/>
  <c r="T3609" i="1"/>
  <c r="T3022" i="1"/>
  <c r="T192" i="1"/>
  <c r="T389" i="1"/>
  <c r="T29" i="1"/>
  <c r="T204" i="1"/>
  <c r="T539" i="1"/>
  <c r="T1575" i="1"/>
  <c r="T852" i="1"/>
  <c r="T462" i="1"/>
  <c r="T3833" i="1"/>
  <c r="T846" i="1"/>
  <c r="T74" i="1"/>
  <c r="T673" i="1"/>
  <c r="T2348" i="1"/>
  <c r="T213" i="1"/>
  <c r="T1116" i="1"/>
  <c r="T1011" i="1"/>
  <c r="T706" i="1"/>
  <c r="T2244" i="1"/>
  <c r="T2046" i="1"/>
  <c r="T2914" i="1"/>
  <c r="T566" i="1"/>
  <c r="T3312" i="1"/>
  <c r="T205" i="1"/>
  <c r="T290" i="1"/>
  <c r="T1012" i="1"/>
  <c r="T412" i="1"/>
  <c r="T2701" i="1"/>
  <c r="T552" i="1"/>
  <c r="T209" i="1"/>
  <c r="T3041" i="1"/>
  <c r="T2468" i="1"/>
  <c r="T2446" i="1"/>
  <c r="T1298" i="1"/>
  <c r="T973" i="1"/>
  <c r="T2644" i="1"/>
  <c r="T2350" i="1"/>
  <c r="T1600" i="1"/>
  <c r="T1355" i="1"/>
  <c r="T1710" i="1"/>
  <c r="T3399" i="1"/>
  <c r="T3247" i="1"/>
  <c r="T3735" i="1"/>
  <c r="T3099" i="1"/>
  <c r="T3043" i="1"/>
  <c r="T3357" i="1"/>
  <c r="T3585" i="1"/>
  <c r="T612" i="1"/>
  <c r="T874" i="1"/>
  <c r="T2238" i="1"/>
  <c r="T3579" i="1"/>
  <c r="T996" i="1"/>
  <c r="T244" i="1"/>
  <c r="T713" i="1"/>
  <c r="T1957" i="1"/>
  <c r="T2721" i="1"/>
  <c r="T3293" i="1"/>
  <c r="T3203" i="1"/>
  <c r="T2531" i="1"/>
  <c r="T3482" i="1"/>
  <c r="T4059" i="1"/>
  <c r="T518" i="1"/>
  <c r="T472" i="1"/>
  <c r="T1202" i="1"/>
  <c r="T718" i="1"/>
  <c r="T3624" i="1"/>
  <c r="T2678" i="1"/>
  <c r="T3384" i="1"/>
  <c r="T142" i="1"/>
  <c r="T884" i="1"/>
  <c r="T1646" i="1"/>
  <c r="T2598" i="1"/>
  <c r="T2017" i="1"/>
  <c r="T3719" i="1"/>
  <c r="T1560" i="1"/>
  <c r="T2996" i="1"/>
  <c r="T2103" i="1"/>
  <c r="T78" i="1"/>
  <c r="T2580" i="1"/>
  <c r="T1445" i="1"/>
  <c r="T2741" i="1"/>
  <c r="T3305" i="1"/>
  <c r="T1454" i="1"/>
  <c r="T1980" i="1"/>
  <c r="T2816" i="1"/>
  <c r="T3036" i="1"/>
  <c r="T1665" i="1"/>
  <c r="T1834" i="1"/>
  <c r="T1436" i="1"/>
  <c r="T1346" i="1"/>
  <c r="T3706" i="1"/>
  <c r="T2333" i="1"/>
  <c r="T1014" i="1"/>
  <c r="T2490" i="1"/>
  <c r="T3836" i="1"/>
  <c r="T1343" i="1"/>
  <c r="T2202" i="1"/>
  <c r="T2935" i="1"/>
  <c r="T1384" i="1"/>
  <c r="T2641" i="1"/>
  <c r="T565" i="1"/>
  <c r="T863" i="1"/>
  <c r="T2849" i="1"/>
  <c r="T3369" i="1"/>
  <c r="T2498" i="1"/>
  <c r="T537" i="1"/>
  <c r="T797" i="1"/>
  <c r="T3153" i="1"/>
  <c r="T3238" i="1"/>
  <c r="T2106" i="1"/>
  <c r="T676" i="1"/>
  <c r="T2113" i="1"/>
  <c r="T2031" i="1"/>
  <c r="T588" i="1"/>
  <c r="T3703" i="1"/>
  <c r="T4068" i="1"/>
  <c r="T3913" i="1"/>
  <c r="T618" i="1"/>
  <c r="T210" i="1"/>
  <c r="T465" i="1"/>
  <c r="T219" i="1"/>
  <c r="T858" i="1"/>
  <c r="T3355" i="1"/>
  <c r="T2755" i="1"/>
  <c r="T2135" i="1"/>
  <c r="T3149" i="1"/>
  <c r="T2402" i="1"/>
  <c r="T2612" i="1"/>
  <c r="T515" i="1"/>
  <c r="T604" i="1"/>
  <c r="T788" i="1"/>
  <c r="T3062" i="1"/>
  <c r="T4062" i="1"/>
  <c r="T3307" i="1"/>
  <c r="T983" i="1"/>
  <c r="T690" i="1"/>
  <c r="T2861" i="1"/>
  <c r="T1556" i="1"/>
  <c r="T3403" i="1"/>
  <c r="T2912" i="1"/>
  <c r="T1133" i="1"/>
  <c r="T3441" i="1"/>
  <c r="T2301" i="1"/>
  <c r="T3151" i="1"/>
  <c r="T3617" i="1"/>
  <c r="T3470" i="1"/>
  <c r="T1170" i="1"/>
  <c r="T3476" i="1"/>
  <c r="T1652" i="1"/>
  <c r="T2336" i="1"/>
  <c r="T1562" i="1"/>
  <c r="T1890" i="1"/>
  <c r="T1218" i="1"/>
  <c r="T495" i="1"/>
  <c r="T594" i="1"/>
  <c r="T143" i="1"/>
  <c r="T484" i="1"/>
  <c r="T3325" i="1"/>
  <c r="T2133" i="1"/>
  <c r="T326" i="1"/>
  <c r="T840" i="1"/>
  <c r="T114" i="1"/>
  <c r="T2386" i="1"/>
  <c r="T331" i="1"/>
  <c r="T575" i="1"/>
  <c r="T3449" i="1"/>
  <c r="T1808" i="1"/>
  <c r="T3495" i="1"/>
  <c r="T1914" i="1"/>
  <c r="T2961" i="1"/>
  <c r="T543" i="1"/>
  <c r="T3671" i="1"/>
  <c r="T113" i="1"/>
  <c r="T1785" i="1"/>
  <c r="T3157" i="1"/>
  <c r="T967" i="1"/>
  <c r="T2315" i="1"/>
  <c r="T3899" i="1"/>
  <c r="T892" i="1"/>
  <c r="T1568" i="1"/>
  <c r="T3259" i="1"/>
  <c r="T3045" i="1"/>
  <c r="T458" i="1"/>
  <c r="T868" i="1"/>
  <c r="T774" i="1"/>
  <c r="T2508" i="1"/>
  <c r="T3673" i="1"/>
  <c r="T1604" i="1"/>
  <c r="T1931" i="1"/>
  <c r="T2492" i="1"/>
  <c r="T930" i="1"/>
  <c r="T2179" i="1"/>
  <c r="T2438" i="1"/>
  <c r="T2750" i="1"/>
  <c r="T3983" i="1"/>
  <c r="T971" i="1"/>
  <c r="T1660" i="1"/>
  <c r="T2473" i="1"/>
  <c r="T4075" i="1"/>
  <c r="T1564" i="1"/>
  <c r="T1761" i="1"/>
  <c r="T3386" i="1"/>
  <c r="T1316" i="1"/>
  <c r="T1405" i="1"/>
  <c r="T1811" i="1"/>
  <c r="T3102" i="1"/>
  <c r="T3535" i="1"/>
  <c r="T2233" i="1"/>
  <c r="T1310" i="1"/>
  <c r="T3337" i="1"/>
  <c r="T1008" i="1"/>
  <c r="T963" i="1"/>
  <c r="T3777" i="1"/>
  <c r="T3608" i="1"/>
  <c r="T2720" i="1"/>
  <c r="T2356" i="1"/>
  <c r="T767" i="1"/>
  <c r="T3354" i="1"/>
  <c r="T97" i="1"/>
  <c r="T3339" i="1"/>
  <c r="T350" i="1"/>
  <c r="T77" i="1"/>
  <c r="T2937" i="1"/>
  <c r="T3426" i="1"/>
  <c r="T1438" i="1"/>
  <c r="T4013" i="1"/>
  <c r="T404" i="1"/>
  <c r="T409" i="1"/>
  <c r="T3843" i="1"/>
  <c r="T3142" i="1"/>
  <c r="T1606" i="1"/>
  <c r="T2401" i="1"/>
  <c r="T1494" i="1"/>
  <c r="T396" i="1"/>
  <c r="T2916" i="1"/>
  <c r="T2258" i="1"/>
  <c r="T2168" i="1"/>
  <c r="T3890" i="1"/>
  <c r="T1824" i="1"/>
  <c r="T3372" i="1"/>
  <c r="T2054" i="1"/>
  <c r="T139" i="1"/>
  <c r="T547" i="1"/>
  <c r="T253" i="1"/>
  <c r="T531" i="1"/>
  <c r="T443" i="1"/>
  <c r="T2397" i="1"/>
  <c r="T145" i="1"/>
  <c r="T2785" i="1"/>
  <c r="T3846" i="1"/>
  <c r="T752" i="1"/>
  <c r="T318" i="1"/>
  <c r="T286" i="1"/>
  <c r="T342" i="1"/>
  <c r="T556" i="1"/>
  <c r="T471" i="1"/>
  <c r="T211" i="1"/>
  <c r="T2605" i="1"/>
  <c r="T683" i="1"/>
  <c r="T4036" i="1"/>
  <c r="T361" i="1"/>
  <c r="T3430" i="1"/>
  <c r="T2583" i="1"/>
  <c r="T3382" i="1"/>
  <c r="T1737" i="1"/>
  <c r="T2385" i="1"/>
  <c r="T2653" i="1"/>
  <c r="T2319" i="1"/>
  <c r="T950" i="1"/>
  <c r="T1033" i="1"/>
  <c r="T3680" i="1"/>
  <c r="T3330" i="1"/>
  <c r="T1491" i="1"/>
  <c r="T2770" i="1"/>
  <c r="T1053" i="1"/>
  <c r="T3249" i="1"/>
  <c r="T1499" i="1"/>
  <c r="T2895" i="1"/>
  <c r="T3365" i="1"/>
  <c r="T1115" i="1"/>
  <c r="T2801" i="1"/>
  <c r="T1046" i="1"/>
  <c r="T1352" i="1"/>
  <c r="T2818" i="1"/>
  <c r="T148" i="1"/>
  <c r="T499" i="1"/>
  <c r="T804" i="1"/>
  <c r="T633" i="1"/>
  <c r="T39" i="1"/>
  <c r="T89" i="1"/>
  <c r="T2817" i="1"/>
  <c r="T3616" i="1"/>
  <c r="T1567" i="1"/>
  <c r="T2159" i="1"/>
  <c r="T161" i="1"/>
  <c r="T3955" i="1"/>
  <c r="T4015" i="1"/>
  <c r="T30" i="1"/>
  <c r="T434" i="1"/>
  <c r="T2656" i="1"/>
  <c r="T42" i="1"/>
  <c r="T1064" i="1"/>
  <c r="T2332" i="1"/>
  <c r="T2539" i="1"/>
  <c r="T2370" i="1"/>
  <c r="T794" i="1"/>
  <c r="T94" i="1"/>
  <c r="T1090" i="1"/>
  <c r="T1798" i="1"/>
  <c r="T3753" i="1"/>
  <c r="T1819" i="1"/>
  <c r="T502" i="1"/>
  <c r="T3686" i="1"/>
  <c r="T2178" i="1"/>
  <c r="T3258" i="1"/>
  <c r="T2705" i="1"/>
  <c r="T1364" i="1"/>
  <c r="T3629" i="1"/>
  <c r="T1096" i="1"/>
  <c r="T3197" i="1"/>
  <c r="T1249" i="1"/>
  <c r="T3301" i="1"/>
  <c r="T734" i="1"/>
  <c r="T2778" i="1"/>
  <c r="T2424" i="1"/>
  <c r="T4006" i="1"/>
  <c r="T3694" i="1"/>
  <c r="T3398" i="1"/>
  <c r="T2037" i="1"/>
  <c r="T3981" i="1"/>
  <c r="T3162" i="1"/>
  <c r="T1527" i="1"/>
  <c r="T1063" i="1"/>
  <c r="T1287" i="1"/>
  <c r="T2291" i="1"/>
  <c r="T3154" i="1"/>
  <c r="T1635" i="1"/>
  <c r="T2601" i="1"/>
  <c r="T2544" i="1"/>
  <c r="T1537" i="1"/>
  <c r="T3963" i="1"/>
  <c r="T919" i="1"/>
  <c r="T2534" i="1"/>
  <c r="T2494" i="1"/>
  <c r="T2436" i="1"/>
  <c r="T1543" i="1"/>
  <c r="T3111" i="1"/>
  <c r="T37" i="1"/>
  <c r="T3934" i="1"/>
  <c r="T848" i="1"/>
  <c r="T165" i="1"/>
  <c r="T790" i="1"/>
  <c r="T250" i="1"/>
  <c r="T732" i="1"/>
  <c r="T50" i="1"/>
  <c r="T1572" i="1"/>
  <c r="T410" i="1"/>
  <c r="T153" i="1"/>
  <c r="T405" i="1"/>
  <c r="T3757" i="1"/>
  <c r="T2758" i="1"/>
  <c r="T140" i="1"/>
  <c r="T163" i="1"/>
  <c r="T138" i="1"/>
  <c r="T4010" i="1"/>
  <c r="T436" i="1"/>
  <c r="T3779" i="1"/>
  <c r="T2279" i="1"/>
  <c r="T3968" i="1"/>
  <c r="T2289" i="1"/>
  <c r="T3276" i="1"/>
  <c r="T864" i="1"/>
  <c r="T3896" i="1"/>
  <c r="T549" i="1"/>
  <c r="T540" i="1"/>
  <c r="T376" i="1"/>
  <c r="T357" i="1"/>
  <c r="T2827" i="1"/>
  <c r="T659" i="1"/>
  <c r="T310" i="1"/>
  <c r="T3738" i="1"/>
  <c r="T1358" i="1"/>
  <c r="T63" i="1"/>
  <c r="T856" i="1"/>
  <c r="T34" i="1"/>
  <c r="T1486" i="1"/>
  <c r="T15" i="1"/>
  <c r="T2787" i="1"/>
  <c r="T2619" i="1"/>
  <c r="T1823" i="1"/>
  <c r="T3574" i="1"/>
  <c r="T1812" i="1"/>
  <c r="T2320" i="1"/>
  <c r="T1849" i="1"/>
  <c r="T3869" i="1"/>
  <c r="T3712" i="1"/>
  <c r="T3939" i="1"/>
  <c r="T1441" i="1"/>
  <c r="T2346" i="1"/>
  <c r="T1739" i="1"/>
  <c r="T3035" i="1"/>
  <c r="T3875" i="1"/>
  <c r="T2698" i="1"/>
  <c r="T2355" i="1"/>
  <c r="T1692" i="1"/>
  <c r="T1616" i="1"/>
  <c r="T1099" i="1"/>
  <c r="T2749" i="1"/>
  <c r="T3194" i="1"/>
  <c r="T2620" i="1"/>
  <c r="T2361" i="1"/>
  <c r="T3296" i="1"/>
  <c r="T3564" i="1"/>
  <c r="T1774" i="1"/>
  <c r="T2957" i="1"/>
  <c r="T1908" i="1"/>
  <c r="T3537" i="1"/>
  <c r="T2420" i="1"/>
  <c r="T3274" i="1"/>
  <c r="T1754" i="1"/>
  <c r="T2966" i="1"/>
  <c r="T2363" i="1"/>
  <c r="T3027" i="1"/>
  <c r="T1155" i="1"/>
  <c r="T2915" i="1"/>
  <c r="T869" i="1"/>
  <c r="T871" i="1"/>
  <c r="T419" i="1"/>
  <c r="T208" i="1"/>
  <c r="T231" i="1"/>
  <c r="T3848" i="1"/>
  <c r="T2784" i="1"/>
  <c r="T3221" i="1"/>
  <c r="T837" i="1"/>
  <c r="T1929" i="1"/>
  <c r="T53" i="1"/>
  <c r="T162" i="1"/>
  <c r="T2478" i="1"/>
  <c r="T522" i="1"/>
  <c r="T111" i="1"/>
  <c r="T740" i="1"/>
  <c r="T178" i="1"/>
  <c r="T803" i="1"/>
  <c r="T658" i="1"/>
  <c r="T3415" i="1"/>
  <c r="T711" i="1"/>
  <c r="T3932" i="1"/>
  <c r="T2205" i="1"/>
  <c r="T3120" i="1"/>
  <c r="T3188" i="1"/>
  <c r="T2592" i="1"/>
  <c r="T596" i="1"/>
  <c r="T390" i="1"/>
  <c r="T951" i="1"/>
  <c r="T1297" i="1"/>
  <c r="T3" i="1"/>
  <c r="T2948" i="1"/>
  <c r="T729" i="1"/>
  <c r="T607" i="1"/>
  <c r="T2069" i="1"/>
  <c r="T3134" i="1"/>
  <c r="T488" i="1"/>
  <c r="T812" i="1"/>
  <c r="T122" i="1"/>
  <c r="T13" i="1"/>
  <c r="T3190" i="1"/>
  <c r="T108" i="1"/>
  <c r="T181" i="1"/>
  <c r="T2565" i="1"/>
  <c r="T7" i="1"/>
  <c r="T896" i="1"/>
  <c r="T10" i="1"/>
  <c r="T16" i="1"/>
  <c r="T190" i="1"/>
  <c r="T285" i="1"/>
  <c r="T1608" i="1"/>
  <c r="T701" i="1"/>
  <c r="T335" i="1"/>
  <c r="T4003" i="1"/>
  <c r="T3304" i="1"/>
  <c r="T2142" i="1"/>
  <c r="T1365" i="1"/>
  <c r="T992" i="1"/>
  <c r="T2011" i="1"/>
  <c r="T4051" i="1"/>
  <c r="T504" i="1"/>
  <c r="T1148" i="1"/>
  <c r="T2777" i="1"/>
  <c r="T2299" i="1"/>
  <c r="T3545" i="1"/>
  <c r="T2858" i="1"/>
  <c r="T2904" i="1"/>
  <c r="T3855" i="1"/>
  <c r="T1303" i="1"/>
  <c r="T2628" i="1"/>
  <c r="T1578" i="1"/>
  <c r="T2337" i="1"/>
  <c r="T942" i="1"/>
  <c r="T1857" i="1"/>
  <c r="T2744" i="1"/>
  <c r="T3819" i="1"/>
  <c r="T1821" i="1"/>
  <c r="T2162" i="1"/>
  <c r="T1514" i="1"/>
  <c r="T938" i="1"/>
  <c r="T3368" i="1"/>
  <c r="T2536" i="1"/>
  <c r="T1763" i="1"/>
  <c r="T993" i="1"/>
  <c r="T1157" i="1"/>
  <c r="T3797" i="1"/>
  <c r="T2504" i="1"/>
  <c r="T3080" i="1"/>
  <c r="T3173" i="1"/>
  <c r="T1561" i="1"/>
  <c r="T859" i="1"/>
  <c r="T1926" i="1"/>
  <c r="T1013" i="1"/>
  <c r="T225" i="1"/>
  <c r="T827" i="1"/>
  <c r="T380" i="1"/>
  <c r="T3759" i="1"/>
  <c r="T2167" i="1"/>
  <c r="T2582" i="1"/>
  <c r="T3138" i="1"/>
  <c r="T3428" i="1"/>
  <c r="T595" i="1"/>
  <c r="T813" i="1"/>
  <c r="T714" i="1"/>
  <c r="T3914" i="1"/>
  <c r="T548" i="1"/>
  <c r="T841" i="1"/>
  <c r="T657" i="1"/>
  <c r="T264" i="1"/>
  <c r="T3534" i="1"/>
  <c r="T1467" i="1"/>
  <c r="T3845" i="1"/>
  <c r="T2847" i="1"/>
  <c r="T3513" i="1"/>
  <c r="T2543" i="1"/>
  <c r="T666" i="1"/>
  <c r="T1003" i="1"/>
  <c r="T1654" i="1"/>
  <c r="T1733" i="1"/>
  <c r="T1049" i="1"/>
  <c r="T2975" i="1"/>
  <c r="T218" i="1"/>
  <c r="T216" i="1"/>
  <c r="T36" i="1"/>
  <c r="T4074" i="1"/>
  <c r="T1964" i="1"/>
  <c r="T3606" i="1"/>
  <c r="T364" i="1"/>
  <c r="T294" i="1"/>
  <c r="T608" i="1"/>
  <c r="T2096" i="1"/>
  <c r="T3308" i="1"/>
  <c r="T3454" i="1"/>
  <c r="T3303" i="1"/>
  <c r="T333" i="1"/>
  <c r="T4053" i="1"/>
  <c r="T341" i="1"/>
  <c r="T355" i="1"/>
  <c r="T195" i="1"/>
  <c r="T80" i="1"/>
  <c r="T191" i="1"/>
  <c r="T626" i="1"/>
  <c r="T296" i="1"/>
  <c r="T722" i="1"/>
  <c r="T2885" i="1"/>
  <c r="T1936" i="1"/>
  <c r="T3549" i="1"/>
  <c r="T3639" i="1"/>
  <c r="T1056" i="1"/>
  <c r="T2883" i="1"/>
  <c r="T2181" i="1"/>
  <c r="T3385" i="1"/>
  <c r="T1267" i="1"/>
  <c r="T3967" i="1"/>
  <c r="T977" i="1"/>
  <c r="T1009" i="1"/>
  <c r="T978" i="1"/>
  <c r="T2247" i="1"/>
  <c r="T772" i="1"/>
  <c r="T1385" i="1"/>
  <c r="T2381" i="1"/>
  <c r="T3466" i="1"/>
  <c r="T2734" i="1"/>
  <c r="T3818" i="1"/>
  <c r="T1680" i="1"/>
  <c r="T1810" i="1"/>
  <c r="T2261" i="1"/>
  <c r="T2248" i="1"/>
  <c r="T3235" i="1"/>
  <c r="T3676" i="1"/>
  <c r="T3834" i="1"/>
  <c r="T1559" i="1"/>
  <c r="T1407" i="1"/>
  <c r="T1911" i="1"/>
  <c r="T2835" i="1"/>
  <c r="T3688" i="1"/>
  <c r="T2564" i="1"/>
  <c r="T2268" i="1"/>
  <c r="T2697" i="1"/>
  <c r="T1515" i="1"/>
  <c r="T3144" i="1"/>
  <c r="T2388" i="1"/>
  <c r="T2463" i="1"/>
  <c r="T1071" i="1"/>
  <c r="T2243" i="1"/>
  <c r="T1035" i="1"/>
  <c r="T1903" i="1"/>
  <c r="T3302" i="1"/>
  <c r="T2280" i="1"/>
  <c r="T1019" i="1"/>
  <c r="T2805" i="1"/>
  <c r="T2122" i="1"/>
  <c r="T110" i="1"/>
  <c r="T206" i="1"/>
  <c r="T107" i="1"/>
  <c r="T2496" i="1"/>
  <c r="T616" i="1"/>
  <c r="T1535" i="1"/>
  <c r="T2214" i="1"/>
  <c r="T203" i="1"/>
  <c r="T1466" i="1"/>
  <c r="T2897" i="1"/>
  <c r="T634" i="1"/>
  <c r="T507" i="1"/>
  <c r="T619" i="1"/>
  <c r="T57" i="1"/>
  <c r="T1026" i="1"/>
  <c r="T873" i="1"/>
  <c r="T2242" i="1"/>
  <c r="T3516" i="1"/>
  <c r="T2265" i="1"/>
  <c r="T3948" i="1"/>
  <c r="T170" i="1"/>
  <c r="T664" i="1"/>
  <c r="T744" i="1"/>
  <c r="T2395" i="1"/>
  <c r="T2831" i="1"/>
  <c r="T2495" i="1"/>
  <c r="T3529" i="1"/>
  <c r="T1917" i="1"/>
  <c r="T1677" i="1"/>
  <c r="T3559" i="1"/>
  <c r="T118" i="1"/>
  <c r="T408" i="1"/>
  <c r="T1634" i="1"/>
  <c r="T167" i="1"/>
  <c r="T3743" i="1"/>
  <c r="T832" i="1"/>
  <c r="T911" i="1"/>
  <c r="T1068" i="1"/>
  <c r="T474" i="1"/>
  <c r="T622" i="1"/>
  <c r="T1529" i="1"/>
  <c r="T2748" i="1"/>
  <c r="T843" i="1"/>
  <c r="T2555" i="1"/>
  <c r="T494" i="1"/>
  <c r="T483" i="1"/>
  <c r="T283" i="1"/>
  <c r="T2578" i="1"/>
  <c r="T2940" i="1"/>
  <c r="T1504" i="1"/>
  <c r="T957" i="1"/>
  <c r="T1457" i="1"/>
  <c r="T3166" i="1"/>
  <c r="T3113" i="1"/>
  <c r="T1670" i="1"/>
  <c r="T726" i="1"/>
  <c r="T3701" i="1"/>
  <c r="T889" i="1"/>
  <c r="T1757" i="1"/>
  <c r="T3682" i="1"/>
  <c r="T2910" i="1"/>
  <c r="T2525" i="1"/>
  <c r="T3254" i="1"/>
  <c r="T1333" i="1"/>
  <c r="T923" i="1"/>
  <c r="T1393" i="1"/>
  <c r="T3044" i="1"/>
  <c r="T362" i="1"/>
  <c r="T1242" i="1"/>
  <c r="T1350" i="1"/>
  <c r="T2952" i="1"/>
  <c r="T1697" i="1"/>
  <c r="T3881" i="1"/>
  <c r="T3411" i="1"/>
  <c r="T2913" i="1"/>
  <c r="T1505" i="1"/>
  <c r="T3660" i="1"/>
  <c r="T2453" i="1"/>
  <c r="T2313" i="1"/>
  <c r="T2425" i="1"/>
  <c r="T3040" i="1"/>
  <c r="T3597" i="1"/>
  <c r="T2671" i="1"/>
  <c r="T2507" i="1"/>
  <c r="T3462" i="1"/>
  <c r="T3442" i="1"/>
  <c r="T4035" i="1"/>
  <c r="T2021" i="1"/>
  <c r="T2757" i="1"/>
  <c r="T1930" i="1"/>
  <c r="T1118" i="1"/>
  <c r="T2532" i="1"/>
  <c r="T3614" i="1"/>
  <c r="T1547" i="1"/>
  <c r="T3277" i="1"/>
  <c r="T1168" i="1"/>
  <c r="T1396" i="1"/>
  <c r="T3281" i="1"/>
  <c r="T1167" i="1"/>
  <c r="T2067" i="1"/>
  <c r="T3126" i="1"/>
  <c r="T2622" i="1"/>
  <c r="T918" i="1"/>
  <c r="T2574" i="1"/>
  <c r="T1271" i="1"/>
  <c r="T1983" i="1"/>
  <c r="T1387" i="1"/>
  <c r="T3416" i="1"/>
  <c r="T2241" i="1"/>
  <c r="T1607" i="1"/>
  <c r="T914" i="1"/>
  <c r="T3538" i="1"/>
  <c r="T2371" i="1"/>
  <c r="T3457" i="1"/>
  <c r="T990" i="1"/>
  <c r="T1093" i="1"/>
  <c r="T1502" i="1"/>
  <c r="T1252" i="1"/>
  <c r="T1025" i="1"/>
  <c r="T2947" i="1"/>
  <c r="T320" i="1"/>
  <c r="T233" i="1"/>
  <c r="T259" i="1"/>
  <c r="T17" i="1"/>
  <c r="T875" i="1"/>
  <c r="T2121" i="1"/>
  <c r="T426" i="1"/>
  <c r="T770" i="1"/>
  <c r="T2166" i="1"/>
  <c r="T1946" i="1"/>
  <c r="T2407" i="1"/>
  <c r="T27" i="1"/>
  <c r="T352" i="1"/>
  <c r="T229" i="1"/>
  <c r="T180" i="1"/>
  <c r="T723" i="1"/>
  <c r="T778" i="1"/>
  <c r="T2475" i="1"/>
  <c r="T3995" i="1"/>
  <c r="T3509" i="1"/>
  <c r="T1656" i="1"/>
  <c r="T2589" i="1"/>
  <c r="T589" i="1"/>
  <c r="T697" i="1"/>
  <c r="T435" i="1"/>
  <c r="T304" i="1"/>
  <c r="T232" i="1"/>
  <c r="T707" i="1"/>
  <c r="T1525" i="1"/>
  <c r="T2400" i="1"/>
  <c r="T2314" i="1"/>
  <c r="T3456" i="1"/>
  <c r="T807" i="1"/>
  <c r="T3920" i="1"/>
  <c r="T3051" i="1"/>
  <c r="T1449" i="1"/>
  <c r="T3178" i="1"/>
  <c r="T1101" i="1"/>
  <c r="T1962" i="1"/>
  <c r="T166" i="1"/>
  <c r="T79" i="1"/>
  <c r="T787" i="1"/>
  <c r="T669" i="1"/>
  <c r="T766" i="1"/>
  <c r="T970" i="1"/>
  <c r="T121" i="1"/>
  <c r="T1674" i="1"/>
  <c r="T900" i="1"/>
  <c r="T105" i="1"/>
  <c r="T754" i="1"/>
  <c r="T3557" i="1"/>
  <c r="T4044" i="1"/>
  <c r="T822" i="1"/>
  <c r="T83" i="1"/>
  <c r="T124" i="1"/>
  <c r="T1124" i="1"/>
  <c r="T392" i="1"/>
  <c r="T12" i="1"/>
  <c r="T2859" i="1"/>
  <c r="T224" i="1"/>
  <c r="T179" i="1"/>
  <c r="T446" i="1"/>
  <c r="T420" i="1"/>
  <c r="T773" i="1"/>
  <c r="T2854" i="1"/>
  <c r="T667" i="1"/>
  <c r="T311" i="1"/>
  <c r="T284" i="1"/>
  <c r="T398" i="1"/>
  <c r="T70" i="1"/>
  <c r="T1208" i="1"/>
  <c r="T1292" i="1"/>
  <c r="T1029" i="1"/>
  <c r="T4037" i="1"/>
  <c r="T3893" i="1"/>
  <c r="T354" i="1"/>
  <c r="T393" i="1"/>
  <c r="T2640" i="1"/>
  <c r="T796" i="1"/>
  <c r="T448" i="1"/>
  <c r="T994" i="1"/>
  <c r="T1988" i="1"/>
  <c r="T2569" i="1"/>
  <c r="T2164" i="1"/>
  <c r="T3558" i="1"/>
  <c r="T1783" i="1"/>
  <c r="T1151" i="1"/>
  <c r="T1769" i="1"/>
  <c r="T3089" i="1"/>
  <c r="T2997" i="1"/>
  <c r="T2403" i="1"/>
  <c r="T2435" i="1"/>
  <c r="T3588" i="1"/>
  <c r="T3019" i="1"/>
  <c r="T67" i="1"/>
  <c r="T1171" i="1"/>
  <c r="T1327" i="1"/>
  <c r="T240" i="1"/>
  <c r="T4041" i="1"/>
  <c r="T3889" i="1"/>
  <c r="T2709" i="1"/>
  <c r="T3998" i="1"/>
  <c r="T2055" i="1"/>
  <c r="T2004" i="1"/>
  <c r="T3093" i="1"/>
  <c r="T3445" i="1"/>
  <c r="T1923" i="1"/>
  <c r="T3315" i="1"/>
  <c r="T1286" i="1"/>
  <c r="T1083" i="1"/>
  <c r="T3517" i="1"/>
  <c r="T1139" i="1"/>
  <c r="T3878" i="1"/>
  <c r="T1291" i="1"/>
  <c r="T1977" i="1"/>
  <c r="T3577" i="1"/>
  <c r="T917" i="1"/>
  <c r="T1907" i="1"/>
  <c r="T2577" i="1"/>
  <c r="T2116" i="1"/>
  <c r="T1137" i="1"/>
  <c r="T3717" i="1"/>
  <c r="T1973" i="1"/>
  <c r="T3527" i="1"/>
  <c r="T3018" i="1"/>
  <c r="T2654" i="1"/>
  <c r="T1072" i="1"/>
  <c r="T1544" i="1"/>
  <c r="T1905" i="1"/>
  <c r="T2635" i="1"/>
  <c r="T3953" i="1"/>
  <c r="T2663" i="1"/>
  <c r="T3583" i="1"/>
  <c r="T2169" i="1"/>
  <c r="T2341" i="1"/>
  <c r="T2275" i="1"/>
  <c r="T2520" i="1"/>
  <c r="T974" i="1"/>
  <c r="T2027" i="1"/>
  <c r="T1127" i="1"/>
  <c r="T2646" i="1"/>
  <c r="T1442" i="1"/>
  <c r="T2174" i="1"/>
  <c r="T1545" i="1"/>
  <c r="T3732" i="1"/>
  <c r="T959" i="1"/>
  <c r="T902" i="1"/>
  <c r="T1065" i="1"/>
  <c r="T3394" i="1"/>
  <c r="T2237" i="1"/>
  <c r="T2380" i="1"/>
  <c r="T3317" i="1"/>
  <c r="T935" i="1"/>
  <c r="T2567" i="1"/>
  <c r="T2918" i="1"/>
  <c r="T3030" i="1"/>
  <c r="T3291" i="1"/>
  <c r="T1416" i="1"/>
  <c r="T1369" i="1"/>
  <c r="T2760" i="1"/>
  <c r="T1771" i="1"/>
  <c r="T2643" i="1"/>
  <c r="T96" i="1"/>
  <c r="T197" i="1"/>
  <c r="T120" i="1"/>
  <c r="T149" i="1"/>
  <c r="T489" i="1"/>
  <c r="T533" i="1"/>
  <c r="T24" i="1"/>
  <c r="T2510" i="1"/>
  <c r="T45" i="1"/>
  <c r="T267" i="1"/>
  <c r="T3279" i="1"/>
  <c r="T2594" i="1"/>
  <c r="T2215" i="1"/>
  <c r="T598" i="1"/>
  <c r="T629" i="1"/>
  <c r="T1283" i="1"/>
  <c r="T3820" i="1"/>
  <c r="T3346" i="1"/>
  <c r="T3817" i="1"/>
  <c r="T2906" i="1"/>
  <c r="T1748" i="1"/>
  <c r="T1195" i="1"/>
  <c r="T430" i="1"/>
  <c r="T738" i="1"/>
  <c r="T330" i="1"/>
  <c r="T157" i="1"/>
  <c r="T1673" i="1"/>
  <c r="T2136" i="1"/>
  <c r="T481" i="1"/>
  <c r="T2418" i="1"/>
  <c r="T2084" i="1"/>
  <c r="T1839" i="1"/>
  <c r="T2819" i="1"/>
  <c r="T3177" i="1"/>
  <c r="T798" i="1"/>
  <c r="T3582" i="1"/>
  <c r="T3811" i="1"/>
  <c r="T3082" i="1"/>
  <c r="T1956" i="1"/>
  <c r="T193" i="1"/>
  <c r="T234" i="1"/>
  <c r="T248" i="1"/>
  <c r="T280" i="1"/>
  <c r="T136" i="1"/>
  <c r="T506" i="1"/>
  <c r="T4063" i="1"/>
  <c r="T3634" i="1"/>
  <c r="T806" i="1"/>
  <c r="T802" i="1"/>
  <c r="T898" i="1"/>
  <c r="T194" i="1"/>
  <c r="T3471" i="1"/>
  <c r="T470" i="1"/>
  <c r="T1150" i="1"/>
  <c r="T1339" i="1"/>
  <c r="T134" i="1"/>
  <c r="T175" i="1"/>
  <c r="T207" i="1"/>
  <c r="T282" i="1"/>
  <c r="T932" i="1"/>
  <c r="T602" i="1"/>
  <c r="T4082" i="1"/>
  <c r="T2099" i="1"/>
  <c r="T3404" i="1"/>
  <c r="T748" i="1"/>
  <c r="T2617" i="1"/>
  <c r="T692" i="1"/>
  <c r="T391" i="1"/>
  <c r="T609" i="1"/>
  <c r="T485" i="1"/>
  <c r="T56" i="1"/>
  <c r="T2636" i="1"/>
  <c r="T151" i="1"/>
  <c r="T360" i="1"/>
  <c r="T578" i="1"/>
  <c r="T3283" i="1"/>
  <c r="T385" i="1"/>
  <c r="T2095" i="1"/>
  <c r="T2586" i="1"/>
  <c r="T1726" i="1"/>
  <c r="T1916" i="1"/>
  <c r="T1909" i="1"/>
  <c r="T2587" i="1"/>
  <c r="T1866" i="1"/>
  <c r="T1371" i="1"/>
  <c r="T2013" i="1"/>
  <c r="T2714" i="1"/>
  <c r="T929" i="1"/>
  <c r="T2872" i="1"/>
  <c r="T2155" i="1"/>
  <c r="T1802" i="1"/>
  <c r="T3107" i="1"/>
  <c r="T1295" i="1"/>
  <c r="T1599" i="1"/>
  <c r="T3615" i="1"/>
  <c r="T3439" i="1"/>
  <c r="T2967" i="1"/>
  <c r="T3070" i="1"/>
  <c r="T3993" i="1"/>
  <c r="T3651" i="1"/>
  <c r="T1326" i="1"/>
  <c r="T1178" i="1"/>
  <c r="T2444" i="1"/>
  <c r="T2611" i="1"/>
  <c r="T2416" i="1"/>
  <c r="T1960" i="1"/>
  <c r="T3957" i="1"/>
  <c r="T2441" i="1"/>
  <c r="T1816" i="1"/>
  <c r="T2881" i="1"/>
  <c r="T3417" i="1"/>
  <c r="T2533" i="1"/>
  <c r="T2713" i="1"/>
  <c r="T3795" i="1"/>
  <c r="T1147" i="1"/>
  <c r="T1105" i="1"/>
  <c r="T1149" i="1"/>
  <c r="T3213" i="1"/>
  <c r="T3437" i="1"/>
  <c r="T3306" i="1"/>
  <c r="T2482" i="1"/>
  <c r="T943" i="1"/>
  <c r="T2007" i="1"/>
  <c r="T2825" i="1"/>
  <c r="T1644" i="1"/>
  <c r="T3242" i="1"/>
  <c r="T1210" i="1"/>
  <c r="T2358" i="1"/>
  <c r="T1031" i="1"/>
  <c r="T1392" i="1"/>
  <c r="T3310" i="1"/>
  <c r="T1439" i="1"/>
  <c r="T1036" i="1"/>
  <c r="T1240" i="1"/>
  <c r="T975" i="1"/>
  <c r="T2260" i="1"/>
  <c r="T2763" i="1"/>
  <c r="T2023" i="1"/>
  <c r="T1278" i="1"/>
  <c r="T3849" i="1"/>
  <c r="T2848" i="1"/>
  <c r="T1994" i="1"/>
  <c r="T1308" i="1"/>
  <c r="T1048" i="1"/>
  <c r="T2658" i="1"/>
  <c r="T3228" i="1"/>
  <c r="T1919" i="1"/>
  <c r="T2074" i="1"/>
  <c r="T1021" i="1"/>
  <c r="T3789" i="1"/>
  <c r="T1095" i="1"/>
  <c r="T886" i="1"/>
  <c r="T1735" i="1"/>
  <c r="T2349" i="1"/>
  <c r="T3763" i="1"/>
  <c r="T3285" i="1"/>
  <c r="T3193" i="1"/>
  <c r="T1222" i="1"/>
  <c r="T1458" i="1"/>
  <c r="T3246" i="1"/>
  <c r="T3421" i="1"/>
  <c r="T1022" i="1"/>
  <c r="T1377" i="1"/>
  <c r="T3286" i="1"/>
  <c r="T1414" i="1"/>
  <c r="T3042" i="1"/>
  <c r="T1701" i="1"/>
  <c r="T1141" i="1"/>
  <c r="T3572" i="1"/>
  <c r="T1016" i="1"/>
  <c r="T1772" i="1"/>
  <c r="T2282" i="1"/>
  <c r="T1813" i="1"/>
  <c r="T2458" i="1"/>
  <c r="T2034" i="1"/>
  <c r="T3401" i="1"/>
  <c r="T3236" i="1"/>
  <c r="T2318" i="1"/>
  <c r="T2112" i="1"/>
  <c r="T2075" i="1"/>
  <c r="T2426" i="1"/>
  <c r="T2006" i="1"/>
  <c r="T2581" i="1"/>
  <c r="T1609" i="1"/>
  <c r="T3645" i="1"/>
  <c r="T3571" i="1"/>
  <c r="T2105" i="1"/>
  <c r="T3504" i="1"/>
  <c r="T1655" i="1"/>
  <c r="T3420" i="1"/>
  <c r="T747" i="1"/>
  <c r="T3066" i="1"/>
  <c r="T3876" i="1"/>
  <c r="T3903" i="1"/>
  <c r="T3318" i="1"/>
  <c r="T3922" i="1"/>
  <c r="T2775" i="1"/>
  <c r="T4089" i="1"/>
  <c r="T2735" i="1"/>
  <c r="T1523" i="1"/>
  <c r="T1969" i="1"/>
  <c r="T831" i="1"/>
  <c r="T3684" i="1"/>
  <c r="T1760" i="1"/>
  <c r="T777" i="1"/>
  <c r="T2752" i="1"/>
  <c r="T3851" i="1"/>
  <c r="T3496" i="1"/>
  <c r="T2694" i="1"/>
  <c r="T2340" i="1"/>
  <c r="T1621" i="1"/>
  <c r="T1836" i="1"/>
  <c r="T1431" i="1"/>
  <c r="T2343" i="1"/>
  <c r="T2193" i="1"/>
  <c r="T1232" i="1"/>
  <c r="T3492" i="1"/>
  <c r="T1180" i="1"/>
  <c r="T2517" i="1"/>
  <c r="T3137" i="1"/>
  <c r="T2659" i="1"/>
  <c r="T3933" i="1"/>
  <c r="T2330" i="1"/>
  <c r="T2152" i="1"/>
  <c r="T1691" i="1"/>
  <c r="T2867" i="1"/>
  <c r="T2789" i="1"/>
  <c r="T1211" i="1"/>
  <c r="T2281" i="1"/>
  <c r="T1814" i="1"/>
  <c r="T1845" i="1"/>
  <c r="T3816" i="1"/>
  <c r="T3831" i="1"/>
  <c r="T1429" i="1"/>
  <c r="T2092" i="1"/>
  <c r="T2019" i="1"/>
  <c r="T2041" i="1"/>
  <c r="T3078" i="1"/>
  <c r="T2833" i="1"/>
  <c r="T3984" i="1"/>
  <c r="T3017" i="1"/>
  <c r="T3508" i="1"/>
  <c r="T3897" i="1"/>
  <c r="T2066" i="1"/>
  <c r="T4094" i="1"/>
  <c r="T1317" i="1"/>
  <c r="T3567" i="1"/>
  <c r="T2706" i="1"/>
  <c r="T1524" i="1"/>
  <c r="T1395" i="1"/>
  <c r="T516" i="1"/>
  <c r="T3347" i="1"/>
  <c r="T3009" i="1"/>
  <c r="T4028" i="1"/>
  <c r="T1432" i="1"/>
  <c r="T1889" i="1"/>
  <c r="T3793" i="1"/>
  <c r="T4073" i="1"/>
  <c r="T1663" i="1"/>
  <c r="T2393" i="1"/>
  <c r="T4110" i="1"/>
  <c r="T1186" i="1"/>
  <c r="T3972" i="1"/>
  <c r="T1792" i="1"/>
  <c r="T3886" i="1"/>
  <c r="T2218" i="1"/>
  <c r="T1080" i="1"/>
  <c r="T3063" i="1"/>
  <c r="T4023" i="1"/>
  <c r="T3935" i="1"/>
  <c r="T1142" i="1"/>
  <c r="T1554" i="1"/>
  <c r="T4098" i="1"/>
  <c r="T1993" i="1"/>
  <c r="T2661" i="1"/>
  <c r="T3479" i="1"/>
  <c r="T3821" i="1"/>
  <c r="T4105" i="1"/>
  <c r="T2615" i="1"/>
  <c r="T2540" i="1"/>
  <c r="T3288" i="1"/>
  <c r="T894" i="1"/>
  <c r="T3450" i="1"/>
  <c r="T2759" i="1"/>
  <c r="T2729" i="1"/>
  <c r="T721" i="1"/>
  <c r="T3966" i="1"/>
  <c r="T1895" i="1"/>
  <c r="T2211" i="1"/>
  <c r="T3702" i="1"/>
  <c r="T1375" i="1"/>
  <c r="T784" i="1"/>
  <c r="T535" i="1"/>
  <c r="T3662" i="1"/>
  <c r="T33" i="1"/>
  <c r="T306" i="1"/>
  <c r="T3220" i="1"/>
  <c r="T3973" i="1"/>
  <c r="T1741" i="1"/>
  <c r="T947" i="1"/>
  <c r="T2059" i="1"/>
  <c r="T2302" i="1"/>
  <c r="T3016" i="1"/>
  <c r="T2607" i="1"/>
  <c r="T3791" i="1"/>
  <c r="T3269" i="1"/>
  <c r="T3985" i="1"/>
  <c r="T2780" i="1"/>
  <c r="T3376" i="1"/>
  <c r="T1781" i="1"/>
  <c r="T1848" i="1"/>
  <c r="T1743" i="1"/>
  <c r="T3392" i="1"/>
  <c r="T1767" i="1"/>
  <c r="T753" i="1"/>
  <c r="T3723" i="1"/>
  <c r="T2743" i="1"/>
  <c r="T4091" i="1"/>
  <c r="T2672" i="1"/>
  <c r="T3563" i="1"/>
  <c r="T35" i="1"/>
  <c r="T3342" i="1"/>
  <c r="T1779" i="1"/>
  <c r="T1285" i="1"/>
  <c r="T944" i="1"/>
  <c r="T4052" i="1"/>
  <c r="T2071" i="1"/>
  <c r="T1342" i="1"/>
  <c r="T1456" i="1"/>
  <c r="T119" i="1"/>
  <c r="T2335" i="1"/>
  <c r="T1586" i="1"/>
  <c r="T1461" i="1"/>
  <c r="T1423" i="1"/>
  <c r="T1585" i="1"/>
  <c r="T1455" i="1"/>
  <c r="T1678" i="1"/>
  <c r="T3630" i="1"/>
  <c r="T2693" i="1"/>
  <c r="T3252" i="1"/>
  <c r="T2222" i="1"/>
  <c r="T2786" i="1"/>
  <c r="T2140" i="1"/>
  <c r="T1311" i="1"/>
  <c r="T2959" i="1"/>
  <c r="T2791" i="1"/>
  <c r="T3765" i="1"/>
  <c r="T915" i="1"/>
  <c r="T1826" i="1"/>
  <c r="T1624" i="1"/>
  <c r="T3828" i="1"/>
  <c r="T3074" i="1"/>
  <c r="T2788" i="1"/>
  <c r="T1023" i="1"/>
  <c r="T3852" i="1"/>
  <c r="T4095" i="1"/>
  <c r="T3290" i="1"/>
  <c r="T2449" i="1"/>
  <c r="T1842" i="1"/>
  <c r="T2049" i="1"/>
  <c r="T1463" i="1"/>
  <c r="T4085" i="1"/>
  <c r="T2978" i="1"/>
  <c r="T1945" i="1"/>
  <c r="T1990" i="1"/>
  <c r="T2530" i="1"/>
  <c r="T3803" i="1"/>
  <c r="T2863" i="1"/>
  <c r="T2175" i="1"/>
  <c r="T2724" i="1"/>
  <c r="T1122" i="1"/>
  <c r="T3374" i="1"/>
  <c r="T3090" i="1"/>
  <c r="T3801" i="1"/>
  <c r="T373" i="1"/>
  <c r="T217" i="1"/>
  <c r="T1653" i="1"/>
  <c r="T3101" i="1"/>
  <c r="T705" i="1"/>
  <c r="T4099" i="1"/>
  <c r="T1820" i="1"/>
  <c r="T1717" i="1"/>
  <c r="T2342" i="1"/>
  <c r="T1703" i="1"/>
  <c r="T895" i="1"/>
  <c r="T3613" i="1"/>
  <c r="T2922" i="1"/>
  <c r="T756" i="1"/>
  <c r="T1786" i="1"/>
  <c r="T2127" i="1"/>
  <c r="T3422" i="1"/>
  <c r="T2988" i="1"/>
  <c r="T173" i="1"/>
  <c r="T1239" i="1"/>
  <c r="T3204" i="1"/>
  <c r="T1937" i="1"/>
  <c r="T1649" i="1"/>
  <c r="T366" i="1"/>
  <c r="T982" i="1"/>
  <c r="T3443" i="1"/>
  <c r="T1949" i="1"/>
  <c r="T1699" i="1"/>
  <c r="T2991" i="1"/>
  <c r="T3020" i="1"/>
  <c r="T1629" i="1"/>
  <c r="T3870" i="1"/>
  <c r="T1482" i="1"/>
  <c r="T1563" i="1"/>
  <c r="T378" i="1"/>
  <c r="T2124" i="1"/>
  <c r="T945" i="1"/>
  <c r="T1069" i="1"/>
  <c r="T2797" i="1"/>
  <c r="T1111" i="1"/>
  <c r="T1054" i="1"/>
  <c r="T1284" i="1"/>
  <c r="T2781" i="1"/>
  <c r="T2000" i="1"/>
  <c r="T1412" i="1"/>
  <c r="T1245" i="1"/>
  <c r="T4018" i="1"/>
  <c r="T2796" i="1"/>
  <c r="T3331" i="1"/>
  <c r="T1348" i="1"/>
  <c r="T3414" i="1"/>
  <c r="T1338" i="1"/>
  <c r="T780" i="1"/>
  <c r="T3530" i="1"/>
  <c r="T4087" i="1"/>
  <c r="T3650" i="1"/>
  <c r="T1088" i="1"/>
  <c r="T2511" i="1"/>
  <c r="T1272" i="1"/>
  <c r="T3690" i="1"/>
  <c r="T2703" i="1"/>
  <c r="T2844" i="1"/>
  <c r="T2926" i="1"/>
  <c r="T3770" i="1"/>
  <c r="T601" i="1"/>
  <c r="T4097" i="1"/>
  <c r="T2098" i="1"/>
  <c r="T1263" i="1"/>
  <c r="T2680" i="1"/>
  <c r="T11" i="1"/>
  <c r="T605" i="1"/>
  <c r="T2235" i="1"/>
  <c r="T1159" i="1"/>
  <c r="T3974" i="1"/>
  <c r="T2868" i="1"/>
  <c r="T1397" i="1"/>
  <c r="T4038" i="1"/>
  <c r="T1516" i="1"/>
  <c r="T2125" i="1"/>
  <c r="T500" i="1"/>
  <c r="T2060" i="1"/>
  <c r="T2809" i="1"/>
  <c r="T1058" i="1"/>
  <c r="T3647" i="1"/>
  <c r="T2528" i="1"/>
  <c r="T3487" i="1"/>
  <c r="T937" i="1"/>
  <c r="T4092" i="1"/>
  <c r="T1453" i="1"/>
  <c r="T444" i="1"/>
  <c r="T617" i="1"/>
  <c r="T3485" i="1"/>
  <c r="T1704" i="1"/>
  <c r="T1214" i="1"/>
  <c r="T3961" i="1"/>
  <c r="T3465" i="1"/>
  <c r="T4114" i="1"/>
  <c r="T3453" i="1"/>
  <c r="T379" i="1"/>
  <c r="T2687" i="1"/>
  <c r="T904" i="1"/>
  <c r="T986" i="1"/>
  <c r="T1548" i="1"/>
  <c r="T2876" i="1"/>
  <c r="T2989" i="1"/>
  <c r="T2353" i="1"/>
  <c r="T2691" i="1"/>
  <c r="T1383" i="1"/>
  <c r="T1034" i="1"/>
  <c r="T3547" i="1"/>
  <c r="T3237" i="1"/>
  <c r="T2467" i="1"/>
  <c r="T1474" i="1"/>
  <c r="T1488" i="1"/>
  <c r="T4078" i="1"/>
  <c r="T3046" i="1"/>
  <c r="T3884" i="1"/>
  <c r="T4109" i="1"/>
  <c r="T2846" i="1"/>
  <c r="T946" i="1"/>
  <c r="T1731" i="1"/>
  <c r="T3749" i="1"/>
  <c r="T3105" i="1"/>
  <c r="T176" i="1"/>
  <c r="T2887" i="1"/>
  <c r="T3823" i="1"/>
  <c r="T4107" i="1"/>
  <c r="T1144" i="1"/>
  <c r="T1440" i="1"/>
  <c r="T3713" i="1"/>
  <c r="T3189" i="1"/>
  <c r="T3944" i="1"/>
  <c r="T3497" i="1"/>
  <c r="T2950" i="1"/>
  <c r="T3729" i="1"/>
  <c r="T2278" i="1"/>
  <c r="T1619" i="1"/>
  <c r="T3541" i="1"/>
  <c r="T3106" i="1"/>
  <c r="T2293" i="1"/>
  <c r="T2266" i="1"/>
  <c r="T677" i="1"/>
  <c r="T3844" i="1"/>
  <c r="T2359" i="1"/>
  <c r="T1863" i="1"/>
  <c r="T3552" i="1"/>
  <c r="T432" i="1"/>
  <c r="T3012" i="1"/>
  <c r="T2132" i="1"/>
  <c r="T3183" i="1"/>
  <c r="T1266" i="1"/>
  <c r="T751" i="1"/>
  <c r="T1851" i="1"/>
  <c r="T3160" i="1"/>
  <c r="T196" i="1"/>
  <c r="T1411" i="1"/>
  <c r="T160" i="1"/>
  <c r="T2526" i="1"/>
  <c r="T1039" i="1"/>
  <c r="T3670" i="1"/>
  <c r="T1114" i="1"/>
  <c r="T1201" i="1"/>
  <c r="T1203" i="1"/>
  <c r="T1738" i="1"/>
  <c r="T1051" i="1"/>
  <c r="T3211" i="1"/>
  <c r="T984" i="1"/>
  <c r="T2548" i="1"/>
  <c r="T2488" i="1"/>
  <c r="T3681" i="1"/>
  <c r="T3088" i="1"/>
  <c r="T3091" i="1"/>
  <c r="T3299" i="1"/>
  <c r="T3727" i="1"/>
  <c r="T2443" i="1"/>
  <c r="T1633" i="1"/>
  <c r="T1254" i="1"/>
  <c r="T1992" i="1"/>
  <c r="T1875" i="1"/>
  <c r="T1212" i="1"/>
  <c r="T2491" i="1"/>
  <c r="T2696" i="1"/>
  <c r="T4060" i="1"/>
  <c r="T3568" i="1"/>
  <c r="T949" i="1"/>
  <c r="T3593" i="1"/>
  <c r="T4101" i="1"/>
  <c r="T3118" i="1"/>
  <c r="T2392" i="1"/>
  <c r="T2746" i="1"/>
  <c r="T2183" i="1"/>
  <c r="T3524" i="1"/>
  <c r="T1807" i="1"/>
  <c r="T3023" i="1"/>
  <c r="T1922" i="1"/>
  <c r="T1727" i="1"/>
  <c r="T1720" i="1"/>
  <c r="T3570" i="1"/>
  <c r="T1347" i="1"/>
  <c r="T3956" i="1"/>
  <c r="T558" i="1"/>
  <c r="T3704" i="1"/>
  <c r="T1550" i="1"/>
  <c r="T1744" i="1"/>
  <c r="T1121" i="1"/>
  <c r="T3064" i="1"/>
  <c r="T2052" i="1"/>
  <c r="T2394" i="1"/>
  <c r="T1434" i="1"/>
  <c r="T913" i="1"/>
  <c r="T2631" i="1"/>
  <c r="T1459" i="1"/>
  <c r="T1688" i="1"/>
  <c r="T1040" i="1"/>
  <c r="T1475" i="1"/>
  <c r="T1015" i="1"/>
  <c r="T3911" i="1"/>
  <c r="T3481" i="1"/>
  <c r="T3556" i="1"/>
  <c r="T879" i="1"/>
  <c r="T3084" i="1"/>
  <c r="T3901" i="1"/>
  <c r="T128" i="1"/>
  <c r="T1672" i="1"/>
  <c r="T1850" i="1"/>
  <c r="T2976" i="1"/>
  <c r="T2907" i="1"/>
  <c r="T1468" i="1"/>
  <c r="T299" i="1"/>
  <c r="T559" i="1"/>
  <c r="T2990" i="1"/>
  <c r="T1661" i="1"/>
  <c r="T3048" i="1"/>
  <c r="T3133" i="1"/>
  <c r="T1357" i="1"/>
  <c r="T1020" i="1"/>
  <c r="T1876" i="1"/>
  <c r="T3233" i="1"/>
  <c r="T2917" i="1"/>
  <c r="T966" i="1"/>
  <c r="T3436" i="1"/>
  <c r="T3227" i="1"/>
  <c r="T3322" i="1"/>
  <c r="T2327" i="1"/>
  <c r="T3474" i="1"/>
  <c r="T2980" i="1"/>
  <c r="T739" i="1"/>
  <c r="T2253" i="1"/>
  <c r="T3434" i="1"/>
  <c r="T1119" i="1"/>
  <c r="T2745" i="1"/>
  <c r="T1759" i="1"/>
  <c r="T1696" i="1"/>
  <c r="T860" i="1"/>
  <c r="T3425" i="1"/>
  <c r="T3620" i="1"/>
  <c r="T587" i="1"/>
  <c r="T3125" i="1"/>
  <c r="T1001" i="1"/>
  <c r="T277" i="1"/>
  <c r="T3061" i="1"/>
  <c r="T4096" i="1"/>
  <c r="T3116" i="1"/>
  <c r="T4012" i="1"/>
  <c r="T958" i="1"/>
  <c r="T3746" i="1"/>
  <c r="T3498" i="1"/>
  <c r="T2160" i="1"/>
  <c r="T2440" i="1"/>
  <c r="T2240" i="1"/>
  <c r="T1795" i="1"/>
  <c r="T2259" i="1"/>
  <c r="T2076" i="1"/>
  <c r="T2367" i="1"/>
  <c r="T1356" i="1"/>
  <c r="T2206" i="1"/>
  <c r="T541" i="1"/>
  <c r="T477" i="1"/>
  <c r="T2101" i="1"/>
  <c r="T3679" i="1"/>
  <c r="T3122" i="1"/>
  <c r="T1199" i="1"/>
  <c r="T55" i="1"/>
  <c r="T1294" i="1"/>
  <c r="T3581" i="1"/>
  <c r="T1797" i="1"/>
  <c r="T1394" i="1"/>
  <c r="T1869" i="1"/>
  <c r="T40" i="1"/>
  <c r="T2751" i="1"/>
  <c r="T2898" i="1"/>
  <c r="T2836" i="1"/>
  <c r="T1517" i="1"/>
  <c r="T4029" i="1"/>
  <c r="T1675" i="1"/>
  <c r="T2216" i="1"/>
  <c r="T4043" i="1"/>
  <c r="T222" i="1"/>
  <c r="T3475" i="1"/>
  <c r="T3807" i="1"/>
  <c r="T2853" i="1"/>
  <c r="T4090" i="1"/>
  <c r="T1789" i="1"/>
  <c r="T1742" i="1"/>
  <c r="T1041" i="1"/>
  <c r="T2651" i="1"/>
  <c r="T3261" i="1"/>
  <c r="T1715" i="1"/>
  <c r="T3393" i="1"/>
  <c r="T1762" i="1"/>
  <c r="T3989" i="1"/>
  <c r="T1472" i="1"/>
  <c r="T3970" i="1"/>
  <c r="T2668" i="1"/>
  <c r="T4" i="1"/>
  <c r="T3733" i="1"/>
  <c r="T1590" i="1"/>
  <c r="T2038" i="1"/>
  <c r="T3810" i="1"/>
  <c r="T2892" i="1"/>
  <c r="T3715" i="1"/>
  <c r="T2334" i="1"/>
  <c r="T3181" i="1"/>
  <c r="T1269" i="1"/>
  <c r="T3013" i="1"/>
  <c r="T18" i="1"/>
  <c r="T64" i="1"/>
  <c r="T461" i="1"/>
  <c r="T1965" i="1"/>
  <c r="T799" i="1"/>
  <c r="T850" i="1"/>
  <c r="T2573" i="1"/>
  <c r="T1190" i="1"/>
  <c r="T2873" i="1"/>
  <c r="T1131" i="1"/>
  <c r="T3311" i="1"/>
  <c r="T1830" i="1"/>
  <c r="T2516" i="1"/>
  <c r="T2841" i="1"/>
  <c r="T2091" i="1"/>
  <c r="T1417" i="1"/>
  <c r="T3052" i="1"/>
  <c r="T2220" i="1"/>
  <c r="T647" i="1"/>
  <c r="T903" i="1"/>
  <c r="T880" i="1"/>
  <c r="T3255" i="1"/>
  <c r="T2045" i="1"/>
  <c r="T2808" i="1"/>
  <c r="T2689" i="1"/>
  <c r="T4103" i="1"/>
  <c r="T1552" i="1"/>
  <c r="T1354" i="1"/>
  <c r="T2558" i="1"/>
  <c r="T1146" i="1"/>
  <c r="T3550" i="1"/>
  <c r="T2576" i="1"/>
  <c r="T1716" i="1"/>
  <c r="T995" i="1"/>
  <c r="T1205" i="1"/>
  <c r="T3708" i="1"/>
  <c r="T3873" i="1"/>
  <c r="T2562" i="1"/>
  <c r="T615" i="1"/>
  <c r="T2081" i="1"/>
  <c r="T1530" i="1"/>
  <c r="T144" i="1"/>
  <c r="T2364" i="1"/>
  <c r="T2943" i="1"/>
  <c r="T3658" i="1"/>
  <c r="T1671" i="1"/>
  <c r="T1766" i="1"/>
  <c r="T2144" i="1"/>
  <c r="T3808" i="1"/>
  <c r="T3999" i="1"/>
  <c r="T2487" i="1"/>
  <c r="T4083" i="1"/>
  <c r="T2630" i="1"/>
  <c r="T1526" i="1"/>
  <c r="T2307" i="1"/>
  <c r="T926" i="1"/>
  <c r="T3725" i="1"/>
  <c r="T1832" i="1"/>
  <c r="T1778" i="1"/>
  <c r="T1464" i="1"/>
  <c r="T269" i="1"/>
  <c r="T1904" i="1"/>
  <c r="T1103" i="1"/>
  <c r="T3874" i="1"/>
  <c r="T169" i="1"/>
  <c r="T339" i="1"/>
  <c r="T842" i="1"/>
  <c r="T1623" i="1"/>
  <c r="T866" i="1"/>
  <c r="T2621" i="1"/>
  <c r="T897" i="1"/>
  <c r="T1577" i="1"/>
  <c r="T2823" i="1"/>
  <c r="T3711" i="1"/>
  <c r="T3809" i="1"/>
  <c r="T1918" i="1"/>
  <c r="T1030" i="1"/>
  <c r="T2284" i="1"/>
  <c r="T1473" i="1"/>
  <c r="T2032" i="1"/>
  <c r="T2428" i="1"/>
  <c r="T530" i="1"/>
  <c r="T3077" i="1"/>
  <c r="T3343" i="1"/>
  <c r="T1974" i="1"/>
  <c r="T1920" i="1"/>
  <c r="T2312" i="1"/>
  <c r="T3659" i="1"/>
  <c r="T4034" i="1"/>
  <c r="T2832" i="1"/>
  <c r="T3877" i="1"/>
  <c r="T2298" i="1"/>
  <c r="T1304" i="1"/>
  <c r="T3604" i="1"/>
  <c r="T980" i="1"/>
  <c r="T466" i="1"/>
  <c r="T3501" i="1"/>
  <c r="T3918" i="1"/>
  <c r="T272" i="1"/>
  <c r="T865" i="1"/>
  <c r="T3633" i="1"/>
  <c r="T2960" i="1"/>
  <c r="T1724" i="1"/>
  <c r="T792" i="1"/>
  <c r="T2927" i="1"/>
  <c r="T2201" i="1"/>
  <c r="T3666" i="1"/>
  <c r="T3316" i="1"/>
  <c r="T3460" i="1"/>
  <c r="T1521" i="1"/>
  <c r="T1728" i="1"/>
  <c r="T2963" i="1"/>
  <c r="T3435" i="1"/>
  <c r="T1134" i="1"/>
  <c r="T1684" i="1"/>
  <c r="T4072" i="1"/>
  <c r="T2184" i="1"/>
  <c r="T3653" i="1"/>
  <c r="T1976" i="1"/>
  <c r="T1512" i="1"/>
  <c r="T2474" i="1"/>
  <c r="T1047" i="1"/>
  <c r="T2669" i="1"/>
  <c r="T759" i="1"/>
  <c r="T246" i="1"/>
  <c r="T223" i="1"/>
  <c r="T2457" i="1"/>
  <c r="T2126" i="1"/>
  <c r="T2766" i="1"/>
  <c r="T809" i="1"/>
  <c r="T256" i="1"/>
  <c r="T761" i="1"/>
  <c r="T1611" i="1"/>
  <c r="T344" i="1"/>
  <c r="T686" i="1"/>
  <c r="T760" i="1"/>
  <c r="T956" i="1"/>
  <c r="T3575" i="1"/>
  <c r="T2769" i="1"/>
  <c r="T1620" i="1"/>
  <c r="T2998" i="1"/>
  <c r="T3199" i="1"/>
  <c r="T2502" i="1"/>
  <c r="T3108" i="1"/>
  <c r="T1818" i="1"/>
  <c r="T1244" i="1"/>
  <c r="T1793" i="1"/>
  <c r="T2933" i="1"/>
  <c r="T1060" i="1"/>
  <c r="T2423" i="1"/>
  <c r="T3760" i="1"/>
  <c r="T273" i="1"/>
  <c r="T3910" i="1"/>
  <c r="T2415" i="1"/>
  <c r="T1707" i="1"/>
  <c r="T3936" i="1"/>
  <c r="T2732" i="1"/>
  <c r="T1108" i="1"/>
  <c r="T2727" i="1"/>
  <c r="T1593" i="1"/>
  <c r="T2036" i="1"/>
  <c r="T3695" i="1"/>
  <c r="T4069" i="1"/>
  <c r="T2325" i="1"/>
  <c r="T1169" i="1"/>
  <c r="T1493" i="1"/>
  <c r="T3837" i="1"/>
  <c r="T4001" i="1"/>
  <c r="T1883" i="1"/>
  <c r="T2303" i="1"/>
  <c r="T3781" i="1"/>
  <c r="T2812" i="1"/>
  <c r="T2365" i="1"/>
  <c r="T2865" i="1"/>
  <c r="T2254" i="1"/>
  <c r="T1966" i="1"/>
  <c r="T3031" i="1"/>
  <c r="T1215" i="1"/>
  <c r="T3344" i="1"/>
  <c r="T3916" i="1"/>
  <c r="T2228" i="1"/>
  <c r="T750" i="1"/>
  <c r="T3522" i="1"/>
  <c r="T2016" i="1"/>
  <c r="T3946" i="1"/>
  <c r="T3780" i="1"/>
  <c r="T702" i="1"/>
  <c r="T867" i="1"/>
  <c r="T2257" i="1"/>
  <c r="T2437" i="1"/>
  <c r="T1360" i="1"/>
  <c r="T1576" i="1"/>
  <c r="T838" i="1"/>
  <c r="T4108" i="1"/>
  <c r="T1280" i="1"/>
  <c r="T1702" i="1"/>
  <c r="T3643" i="1"/>
  <c r="T1859" i="1"/>
  <c r="T1927" i="1"/>
  <c r="T1314" i="1"/>
  <c r="T2783" i="1"/>
  <c r="T3764" i="1"/>
  <c r="T2223" i="1"/>
  <c r="T2995" i="1"/>
  <c r="T2675" i="1"/>
  <c r="T2093" i="1"/>
  <c r="T3180" i="1"/>
  <c r="T4113" i="1"/>
  <c r="T3521" i="1"/>
  <c r="T3883" i="1"/>
  <c r="T3123" i="1"/>
  <c r="T1736" i="1"/>
  <c r="T1712" i="1"/>
  <c r="T3429" i="1"/>
  <c r="T3098" i="1"/>
  <c r="T1290" i="1"/>
  <c r="T2506" i="1"/>
  <c r="T2229" i="1"/>
  <c r="T2603" i="1"/>
  <c r="T1145" i="1"/>
  <c r="T1887" i="1"/>
  <c r="T921" i="1"/>
  <c r="T1353" i="1"/>
  <c r="T23" i="1"/>
  <c r="T460" i="1"/>
  <c r="T584" i="1"/>
  <c r="T1183" i="1"/>
  <c r="T2406" i="1"/>
  <c r="T2979" i="1"/>
  <c r="T3730" i="1"/>
  <c r="T1615" i="1"/>
  <c r="T2537" i="1"/>
  <c r="T2109" i="1"/>
  <c r="T1520" i="1"/>
  <c r="T3926" i="1"/>
  <c r="T6" i="1"/>
  <c r="T61" i="1"/>
  <c r="T476" i="1"/>
  <c r="T1250" i="1"/>
  <c r="T236" i="1"/>
  <c r="T455" i="1"/>
  <c r="T73" i="1"/>
  <c r="T407" i="1"/>
  <c r="T758" i="1"/>
  <c r="T3363" i="1"/>
  <c r="T2862" i="1"/>
  <c r="T3159" i="1"/>
  <c r="T3511" i="1"/>
  <c r="T1265" i="1"/>
  <c r="T826" i="1"/>
  <c r="T662" i="1"/>
  <c r="T3338" i="1"/>
  <c r="T3132" i="1"/>
  <c r="T3057" i="1"/>
  <c r="T289" i="1"/>
  <c r="T2434" i="1"/>
  <c r="T768" i="1"/>
  <c r="T640" i="1"/>
  <c r="T2515" i="1"/>
  <c r="T3477" i="1"/>
  <c r="T3272" i="1"/>
  <c r="T3906" i="1"/>
  <c r="T129" i="1"/>
  <c r="T1747" i="1"/>
  <c r="T1378" i="1"/>
  <c r="T1320" i="1"/>
  <c r="T2236" i="1"/>
  <c r="T3565" i="1"/>
  <c r="T689" i="1"/>
  <c r="T4106" i="1"/>
  <c r="T2929" i="1"/>
  <c r="T2115" i="1"/>
  <c r="T2541" i="1"/>
  <c r="T2550" i="1"/>
  <c r="T2685" i="1"/>
  <c r="T2097" i="1"/>
  <c r="T227" i="1"/>
  <c r="T3139" i="1"/>
  <c r="T3400" i="1"/>
  <c r="T2851" i="1"/>
  <c r="T1176" i="1"/>
  <c r="T2633" i="1"/>
  <c r="T3858" i="1"/>
  <c r="T3388" i="1"/>
  <c r="T4111" i="1"/>
  <c r="T2143" i="1"/>
  <c r="T2317" i="1"/>
  <c r="T1409" i="1"/>
  <c r="T2008" i="1"/>
  <c r="T1948" i="1"/>
  <c r="T4021" i="1"/>
  <c r="T3832" i="1"/>
  <c r="T2627" i="1"/>
  <c r="T1877" i="1"/>
  <c r="T3696" i="1"/>
  <c r="T2878" i="1"/>
  <c r="T3240" i="1"/>
  <c r="T1345" i="1"/>
  <c r="T987" i="1"/>
  <c r="T2590" i="1"/>
  <c r="T3867" i="1"/>
  <c r="T1868" i="1"/>
  <c r="T2044" i="1"/>
  <c r="T3722" i="1"/>
  <c r="T2087" i="1"/>
  <c r="T2470" i="1"/>
  <c r="T703" i="1"/>
  <c r="T716" i="1"/>
  <c r="T168" i="1"/>
  <c r="T927" i="1"/>
  <c r="T1765" i="1"/>
  <c r="T2068" i="1"/>
  <c r="T228" i="1"/>
  <c r="T3654" i="1"/>
  <c r="T512" i="1"/>
  <c r="T59" i="1"/>
  <c r="T1571" i="1"/>
  <c r="T3982" i="1"/>
  <c r="T3952" i="1"/>
  <c r="T3641" i="1"/>
  <c r="T2014" i="1"/>
  <c r="T3784" i="1"/>
  <c r="T2723" i="1"/>
  <c r="T2500" i="1"/>
  <c r="T1513" i="1"/>
  <c r="T1125" i="1"/>
  <c r="T3988" i="1"/>
  <c r="T1289" i="1"/>
  <c r="T3334" i="1"/>
  <c r="T861" i="1"/>
  <c r="T1536" i="1"/>
  <c r="T1503" i="1"/>
  <c r="T1335" i="1"/>
  <c r="T3892" i="1"/>
  <c r="T3685" i="1"/>
  <c r="T1884" i="1"/>
  <c r="T735" i="1"/>
  <c r="T2288" i="1"/>
  <c r="T793" i="1"/>
  <c r="T1241" i="1"/>
  <c r="T4070" i="1"/>
  <c r="T2674" i="1"/>
  <c r="T1595" i="1"/>
  <c r="T1418" i="1"/>
  <c r="T1940" i="1"/>
  <c r="T1569" i="1"/>
  <c r="T3543" i="1"/>
  <c r="T1129" i="1"/>
  <c r="T3891" i="1"/>
  <c r="T1337" i="1"/>
  <c r="T810" i="1"/>
  <c r="T102" i="1"/>
  <c r="T599" i="1"/>
  <c r="T694" i="1"/>
  <c r="T2040" i="1"/>
  <c r="T3192" i="1"/>
  <c r="T3618" i="1"/>
  <c r="T2072" i="1"/>
  <c r="T2575" i="1"/>
  <c r="T1300" i="1"/>
  <c r="T2655" i="1"/>
  <c r="T2954" i="1"/>
  <c r="T3053" i="1"/>
  <c r="T4047" i="1"/>
  <c r="T2928" i="1"/>
  <c r="T164" i="1"/>
  <c r="T2856" i="1"/>
  <c r="T997" i="1"/>
  <c r="T2650" i="1"/>
  <c r="T2450" i="1"/>
  <c r="T2274" i="1"/>
  <c r="T1366" i="1"/>
  <c r="T1870" i="1"/>
  <c r="T2690" i="1"/>
  <c r="T4067" i="1"/>
  <c r="T2850" i="1"/>
  <c r="T1315" i="1"/>
  <c r="T3709" i="1"/>
  <c r="T2568" i="1"/>
  <c r="T2695" i="1"/>
  <c r="T2273" i="1"/>
  <c r="T2089" i="1"/>
  <c r="T2993" i="1"/>
  <c r="T3657" i="1"/>
  <c r="T2974" i="1"/>
  <c r="T2058" i="1"/>
  <c r="T2642" i="1"/>
  <c r="T1388" i="1"/>
  <c r="T1764" i="1"/>
  <c r="T3472" i="1"/>
  <c r="T2870" i="1"/>
  <c r="T2477" i="1"/>
  <c r="T1404" i="1"/>
  <c r="T4027" i="1"/>
  <c r="T3866" i="1"/>
  <c r="T1686" i="1"/>
  <c r="T1565" i="1"/>
  <c r="T1247" i="1"/>
  <c r="T1415" i="1"/>
  <c r="T2542" i="1"/>
  <c r="T2188" i="1"/>
  <c r="T1328" i="1"/>
  <c r="T632" i="1"/>
  <c r="T3094" i="1"/>
  <c r="T819" i="1"/>
  <c r="T1580" i="1"/>
  <c r="T728" i="1"/>
  <c r="T440" i="1"/>
  <c r="T785" i="1"/>
  <c r="T1612" i="1"/>
  <c r="T291" i="1"/>
  <c r="T288" i="1"/>
  <c r="T328" i="1"/>
  <c r="T3964" i="1"/>
  <c r="T2773" i="1"/>
  <c r="T3480" i="1"/>
  <c r="T3997" i="1"/>
  <c r="T3824" i="1"/>
  <c r="T2985" i="1"/>
  <c r="T2964" i="1"/>
  <c r="T3734" i="1"/>
  <c r="T1690" i="1"/>
  <c r="T1955" i="1"/>
  <c r="T1835" i="1"/>
  <c r="T1694" i="1"/>
  <c r="T2328" i="1"/>
  <c r="T2869" i="1"/>
  <c r="T1192" i="1"/>
  <c r="T3490" i="1"/>
  <c r="T3364" i="1"/>
  <c r="T3742" i="1"/>
  <c r="T1800" i="1"/>
  <c r="T3740" i="1"/>
  <c r="T2390" i="1"/>
  <c r="T1487" i="1"/>
  <c r="T3942" i="1"/>
  <c r="T3943" i="1"/>
  <c r="T3389" i="1"/>
  <c r="T3994" i="1"/>
  <c r="T3117" i="1"/>
  <c r="T2161" i="1"/>
  <c r="T671" i="1"/>
  <c r="T90" i="1"/>
  <c r="T478" i="1"/>
  <c r="T72" i="1"/>
  <c r="T235" i="1"/>
  <c r="T314" i="1"/>
  <c r="T486" i="1"/>
  <c r="T1075" i="1"/>
  <c r="T508" i="1"/>
  <c r="T3008" i="1"/>
  <c r="T736" i="1"/>
  <c r="T646" i="1"/>
  <c r="T3002" i="1"/>
  <c r="T1775" i="1"/>
  <c r="T3714" i="1"/>
  <c r="T2585" i="1"/>
  <c r="T3744" i="1"/>
  <c r="T1225" i="1"/>
  <c r="T3170" i="1"/>
  <c r="T2015" i="1"/>
  <c r="T1594" i="1"/>
  <c r="T3652" i="1"/>
  <c r="T4048" i="1"/>
  <c r="T2090" i="1"/>
  <c r="T467" i="1"/>
  <c r="T202" i="1"/>
  <c r="T418" i="1"/>
  <c r="T1042" i="1"/>
  <c r="T523" i="1"/>
  <c r="T2194" i="1"/>
  <c r="T501" i="1"/>
  <c r="T1220" i="1"/>
  <c r="T3510" i="1"/>
  <c r="T1136" i="1"/>
  <c r="T2338" i="1"/>
  <c r="T1217" i="1"/>
  <c r="T316" i="1"/>
  <c r="T699" i="1"/>
  <c r="T189" i="1"/>
  <c r="T2100" i="1"/>
  <c r="T3664" i="1"/>
  <c r="T3898" i="1"/>
  <c r="T3880" i="1"/>
  <c r="T1709" i="1"/>
  <c r="T1573" i="1"/>
  <c r="T3599" i="1"/>
  <c r="T1234" i="1"/>
  <c r="T2648" i="1"/>
  <c r="T3071" i="1"/>
  <c r="T2552" i="1"/>
  <c r="T3298" i="1"/>
  <c r="T3539" i="1"/>
  <c r="T133" i="1"/>
  <c r="T737" i="1"/>
  <c r="T818" i="1"/>
  <c r="T2345" i="1"/>
  <c r="T384" i="1"/>
  <c r="T682" i="1"/>
  <c r="T2920" i="1"/>
  <c r="T2509" i="1"/>
  <c r="T2968" i="1"/>
  <c r="T1351" i="1"/>
  <c r="T1485" i="1"/>
  <c r="T2807" i="1"/>
  <c r="T1489" i="1"/>
  <c r="T1657" i="1"/>
  <c r="T1592" i="1"/>
  <c r="T3971" i="1"/>
  <c r="T2378" i="1"/>
  <c r="T3489" i="1"/>
  <c r="T1906" i="1"/>
  <c r="T1426" i="1"/>
  <c r="T3778" i="1"/>
  <c r="T1161" i="1"/>
  <c r="T3841" i="1"/>
  <c r="T1531" i="1"/>
  <c r="T3927" i="1"/>
  <c r="T2519" i="1"/>
  <c r="T1541" i="1"/>
  <c r="T3503" i="1"/>
  <c r="T815" i="1"/>
  <c r="T150" i="1"/>
  <c r="T351" i="1"/>
  <c r="T4104" i="1"/>
  <c r="T2137" i="1"/>
  <c r="T2150" i="1"/>
  <c r="T3176" i="1"/>
  <c r="T1538" i="1"/>
  <c r="T2521" i="1"/>
  <c r="T3488" i="1"/>
  <c r="T1755" i="1"/>
  <c r="T3024" i="1"/>
  <c r="T2593" i="1"/>
  <c r="T934" i="1"/>
  <c r="T3518" i="1"/>
  <c r="T1478" i="1"/>
  <c r="T3958" i="1"/>
  <c r="T3047" i="1"/>
  <c r="T2726" i="1"/>
  <c r="T2001" i="1"/>
  <c r="T3646" i="1"/>
  <c r="T3226" i="1"/>
  <c r="T3626" i="1"/>
  <c r="T3975" i="1"/>
  <c r="T2207" i="1"/>
  <c r="T1828" i="1"/>
  <c r="T1104" i="1"/>
  <c r="T1398" i="1"/>
  <c r="T2561" i="1"/>
  <c r="T3114" i="1"/>
  <c r="T3872" i="1"/>
  <c r="T1642" i="1"/>
  <c r="T3210" i="1"/>
  <c r="T1081" i="1"/>
  <c r="T1132" i="1"/>
  <c r="T1997" i="1"/>
  <c r="T1206" i="1"/>
  <c r="T1359" i="1"/>
  <c r="T3631" i="1"/>
  <c r="T2053" i="1"/>
  <c r="T3612" i="1"/>
  <c r="T520" i="1"/>
  <c r="T263" i="1"/>
  <c r="T365" i="1"/>
  <c r="T2456" i="1"/>
  <c r="T2821" i="1"/>
  <c r="T3266" i="1"/>
  <c r="T3721" i="1"/>
  <c r="T3526" i="1"/>
  <c r="T1194" i="1"/>
  <c r="T1643" i="1"/>
  <c r="T1740" i="1"/>
  <c r="T2545" i="1"/>
  <c r="T2294" i="1"/>
  <c r="T1985" i="1"/>
  <c r="T3796" i="1"/>
  <c r="T2716" i="1"/>
  <c r="T1275" i="1"/>
  <c r="T4102" i="1"/>
  <c r="T4100" i="1"/>
  <c r="T1822" i="1"/>
  <c r="T1323" i="1"/>
  <c r="T1953" i="1"/>
  <c r="T2410" i="1"/>
  <c r="T2946" i="1"/>
  <c r="T2292" i="1"/>
  <c r="T1193" i="1"/>
  <c r="T2839" i="1"/>
  <c r="T3103" i="1"/>
  <c r="T1723" i="1"/>
  <c r="T1262" i="1"/>
  <c r="T2891" i="1"/>
  <c r="T1181" i="1"/>
  <c r="T1588" i="1"/>
  <c r="T3223" i="1"/>
  <c r="T1070" i="1"/>
  <c r="T1107" i="1"/>
  <c r="T3531" i="1"/>
  <c r="T1367" i="1"/>
  <c r="T1837" i="1"/>
  <c r="T1309" i="1"/>
  <c r="T3146" i="1"/>
  <c r="T1386" i="1"/>
  <c r="T2604" i="1"/>
  <c r="T2048" i="1"/>
  <c r="T1017" i="1"/>
  <c r="T1204" i="1"/>
  <c r="T3929" i="1"/>
  <c r="T2083" i="1"/>
  <c r="T3603" i="1"/>
  <c r="T3700" i="1"/>
  <c r="T2149" i="1"/>
  <c r="T3644" i="1"/>
  <c r="T1465" i="1"/>
  <c r="T2224" i="1"/>
  <c r="T1403" i="1"/>
  <c r="T981" i="1"/>
  <c r="T3528" i="1"/>
  <c r="T3367" i="1"/>
  <c r="T2618" i="1"/>
  <c r="T2145" i="1"/>
  <c r="T2670" i="1"/>
  <c r="T1972" i="1"/>
  <c r="T1582" i="1"/>
  <c r="T3576" i="1"/>
  <c r="T1693" i="1"/>
  <c r="T3085" i="1"/>
  <c r="T2217" i="1"/>
  <c r="T1370" i="1"/>
  <c r="T2430" i="1"/>
  <c r="T3083" i="1"/>
  <c r="T1462" i="1"/>
  <c r="T3448" i="1"/>
  <c r="T2448" i="1"/>
  <c r="T1038" i="1"/>
  <c r="T2684" i="1"/>
  <c r="T2987" i="1"/>
  <c r="T2399" i="1"/>
  <c r="T3502" i="1"/>
  <c r="T1947" i="1"/>
  <c r="T1891" i="1"/>
  <c r="T2065" i="1"/>
  <c r="T2522" i="1"/>
  <c r="T2866" i="1"/>
  <c r="T3919" i="1"/>
  <c r="T4031" i="1"/>
  <c r="T1312" i="1"/>
  <c r="T3569" i="1"/>
  <c r="T3486" i="1"/>
  <c r="T1450" i="1"/>
  <c r="T1481" i="1"/>
  <c r="T3029" i="1"/>
  <c r="T2300" i="1"/>
  <c r="T3625" i="1"/>
  <c r="T2719" i="1"/>
  <c r="T3594" i="1"/>
  <c r="T1664" i="1"/>
  <c r="T2419" i="1"/>
  <c r="T3143" i="1"/>
  <c r="T2571" i="1"/>
  <c r="T1790" i="1"/>
  <c r="T3028" i="1"/>
  <c r="T1878" i="1"/>
  <c r="T3345" i="1"/>
  <c r="T2297" i="1"/>
  <c r="T3222" i="1"/>
  <c r="T2413" i="1"/>
  <c r="T2148" i="1"/>
  <c r="T3056" i="1"/>
  <c r="T2283" i="1"/>
  <c r="T2970" i="1"/>
  <c r="T3687" i="1"/>
  <c r="T2414" i="1"/>
  <c r="T2903" i="1"/>
  <c r="T3032" i="1"/>
  <c r="T3923" i="1"/>
  <c r="T847" i="1"/>
  <c r="T2772" i="1"/>
  <c r="T2803" i="1"/>
  <c r="T8" i="1"/>
  <c r="T2639" i="1"/>
  <c r="T696" i="1"/>
  <c r="T670" i="1"/>
  <c r="T3638" i="1"/>
  <c r="T1509" i="1"/>
  <c r="T3168" i="1"/>
  <c r="T733" i="1"/>
  <c r="T817" i="1"/>
  <c r="T2285" i="1"/>
  <c r="T581" i="1"/>
  <c r="T805" i="1"/>
  <c r="T1912" i="1"/>
  <c r="T303" i="1"/>
  <c r="T1228" i="1"/>
  <c r="T200" i="1"/>
  <c r="T931" i="1"/>
  <c r="T638" i="1"/>
  <c r="T147" i="1"/>
  <c r="T3360" i="1"/>
  <c r="T377" i="1"/>
  <c r="T1153" i="1"/>
  <c r="T3996" i="1"/>
  <c r="T2158" i="1"/>
  <c r="T321" i="1"/>
  <c r="T2039" i="1"/>
  <c r="T3248" i="1"/>
  <c r="T2765" i="1"/>
  <c r="T941" i="1"/>
  <c r="T3802" i="1"/>
  <c r="T3924" i="1"/>
  <c r="T238" i="1"/>
  <c r="T427" i="1"/>
  <c r="T3006" i="1"/>
  <c r="T3648" i="1"/>
  <c r="T2221" i="1"/>
  <c r="T1062" i="1"/>
  <c r="T2447" i="1"/>
  <c r="T800" i="1"/>
  <c r="T146" i="1"/>
  <c r="T2894" i="1"/>
  <c r="T678" i="1"/>
  <c r="T2373" i="1"/>
  <c r="T3092" i="1"/>
  <c r="T3766" i="1"/>
  <c r="T2129" i="1"/>
  <c r="T2623" i="1"/>
  <c r="T1791" i="1"/>
  <c r="T3205" i="1"/>
  <c r="T1490" i="1"/>
  <c r="T2704" i="1"/>
  <c r="T3038" i="1"/>
  <c r="T2776" i="1"/>
  <c r="T2896" i="1"/>
  <c r="T1542" i="1"/>
  <c r="T3409" i="1"/>
  <c r="T1995" i="1"/>
  <c r="T2905" i="1"/>
  <c r="T1667" i="1"/>
  <c r="T2753" i="1"/>
  <c r="T3863" i="1"/>
  <c r="T1841" i="1"/>
  <c r="T3127" i="1"/>
  <c r="T2417" i="1"/>
  <c r="T3512" i="1"/>
  <c r="T1718" i="1"/>
  <c r="T3067" i="1"/>
  <c r="T2527" i="1"/>
  <c r="T2792" i="1"/>
  <c r="T1676" i="1"/>
  <c r="T2316" i="1"/>
  <c r="T1873" i="1"/>
  <c r="T3251" i="1"/>
  <c r="T2645" i="1"/>
  <c r="T3669" i="1"/>
  <c r="T2512" i="1"/>
  <c r="T1986" i="1"/>
  <c r="T1967" i="1"/>
  <c r="T2795" i="1"/>
  <c r="T2476" i="1"/>
  <c r="T2471" i="1"/>
  <c r="T3241" i="1"/>
  <c r="T2102" i="1"/>
  <c r="T3758" i="1"/>
  <c r="T3536" i="1"/>
  <c r="T1950" i="1"/>
  <c r="T2339" i="1"/>
  <c r="T1279" i="1"/>
  <c r="T2172" i="1"/>
  <c r="T2857" i="1"/>
  <c r="T2108" i="1"/>
  <c r="T2931" i="1"/>
  <c r="T3628" i="1"/>
  <c r="T3451" i="1"/>
  <c r="T2679" i="1"/>
  <c r="T4014" i="1"/>
  <c r="T2890" i="1"/>
  <c r="T1476" i="1"/>
  <c r="T2250" i="1"/>
  <c r="T2200" i="1"/>
  <c r="T4079" i="1"/>
  <c r="T3058" i="1"/>
  <c r="T1078" i="1"/>
  <c r="T3328" i="1"/>
  <c r="T2624" i="1"/>
  <c r="T2860" i="1"/>
  <c r="T1880" i="1"/>
  <c r="T2077" i="1"/>
  <c r="T2290" i="1"/>
  <c r="T4020" i="1"/>
  <c r="T4009" i="1"/>
  <c r="T1340" i="1"/>
  <c r="T1758" i="1"/>
  <c r="T2462" i="1"/>
  <c r="T1235" i="1"/>
  <c r="T1236" i="1"/>
  <c r="T1076" i="1"/>
  <c r="T3748" i="1"/>
  <c r="T4055" i="1"/>
  <c r="T2518" i="1"/>
  <c r="T3962" i="1"/>
  <c r="T1120" i="1"/>
  <c r="T3825" i="1"/>
  <c r="T1625" i="1"/>
  <c r="T1231" i="1"/>
  <c r="T3059" i="1"/>
  <c r="T1313" i="1"/>
  <c r="T3806" i="1"/>
  <c r="T3859" i="1"/>
  <c r="T680" i="1"/>
  <c r="T2634" i="1"/>
  <c r="T1838" i="1"/>
  <c r="T775" i="1"/>
  <c r="T542" i="1"/>
  <c r="T2986" i="1"/>
  <c r="T885" i="1"/>
  <c r="T742" i="1"/>
  <c r="T795" i="1"/>
  <c r="T688" i="1"/>
  <c r="T2699" i="1"/>
  <c r="T363" i="1"/>
  <c r="T496" i="1"/>
  <c r="T3185" i="1"/>
  <c r="T31" i="1"/>
  <c r="T1177" i="1"/>
  <c r="T2973" i="1"/>
  <c r="T844" i="1"/>
  <c r="T184" i="1"/>
  <c r="T44" i="1"/>
  <c r="T808" i="1"/>
  <c r="T431" i="1"/>
  <c r="T60" i="1"/>
  <c r="T746" i="1"/>
  <c r="T43" i="1"/>
  <c r="T348" i="1"/>
  <c r="T312" i="1"/>
  <c r="T239" i="1"/>
  <c r="T437" i="1"/>
  <c r="T3366" i="1"/>
  <c r="T2210" i="1"/>
  <c r="T1187" i="1"/>
  <c r="T3698" i="1"/>
  <c r="T3691" i="1"/>
  <c r="T1306" i="1"/>
  <c r="T3216" i="1"/>
  <c r="T3888" i="1"/>
  <c r="T3584" i="1"/>
  <c r="T1618" i="1"/>
  <c r="T3621" i="1"/>
  <c r="T1188" i="1"/>
  <c r="T1799" i="1"/>
  <c r="T2902" i="1"/>
  <c r="T1506" i="1"/>
  <c r="T3050" i="1"/>
  <c r="T2647" i="1"/>
  <c r="T1282" i="1"/>
  <c r="T3350" i="1"/>
  <c r="T1196" i="1"/>
  <c r="T3112" i="1"/>
  <c r="T1999" i="1"/>
  <c r="T3830" i="1"/>
  <c r="T1951" i="1"/>
  <c r="T1943" i="1"/>
  <c r="T3198" i="1"/>
  <c r="T3623" i="1"/>
  <c r="T3224" i="1"/>
  <c r="T2838" i="1"/>
  <c r="T811" i="1"/>
  <c r="T1780" i="1"/>
  <c r="T1175" i="1"/>
  <c r="T1268" i="1"/>
  <c r="T972" i="1"/>
  <c r="T2255" i="1"/>
  <c r="T825" i="1"/>
  <c r="T3523" i="1"/>
  <c r="T854" i="1"/>
  <c r="T1113" i="1"/>
  <c r="T3792" i="1"/>
  <c r="T2983" i="1"/>
  <c r="T709" i="1"/>
  <c r="T3184" i="1"/>
  <c r="T345" i="1"/>
  <c r="T878" i="1"/>
  <c r="T199" i="1"/>
  <c r="T3129" i="1"/>
  <c r="T642" i="1"/>
  <c r="T872" i="1"/>
  <c r="T2139" i="1"/>
  <c r="T2596" i="1"/>
  <c r="T1158" i="1"/>
  <c r="T3387" i="1"/>
  <c r="T1477" i="1"/>
  <c r="T2941" i="1"/>
  <c r="T1662" i="1"/>
  <c r="T3960" i="1"/>
  <c r="T1714" i="1"/>
  <c r="T2523" i="1"/>
  <c r="T2412" i="1"/>
  <c r="T1840" i="1"/>
  <c r="T2919" i="1"/>
  <c r="T2131" i="1"/>
  <c r="T1302" i="1"/>
  <c r="T1363" i="1"/>
  <c r="T3812" i="1"/>
  <c r="T3427" i="1"/>
  <c r="T2625" i="1"/>
  <c r="T1867" i="1"/>
  <c r="T1640" i="1"/>
  <c r="T2375" i="1"/>
  <c r="T2251" i="1"/>
  <c r="T1374" i="1"/>
  <c r="T1184" i="1"/>
  <c r="T3433" i="1"/>
  <c r="T1861" i="1"/>
  <c r="T2262" i="1"/>
  <c r="T1581" i="1"/>
  <c r="T1246" i="1"/>
  <c r="T2493" i="1"/>
  <c r="T3980" i="1"/>
  <c r="T1443" i="1"/>
  <c r="T1230" i="1"/>
  <c r="T1894" i="1"/>
  <c r="T1152" i="1"/>
  <c r="T91" i="1"/>
  <c r="T2535" i="1"/>
  <c r="T1788" i="1"/>
  <c r="T423" i="1"/>
  <c r="T438" i="1"/>
  <c r="T241" i="1"/>
  <c r="T3075" i="1"/>
  <c r="T2230" i="1"/>
  <c r="T3950" i="1"/>
  <c r="T1082" i="1"/>
  <c r="T1223" i="1"/>
  <c r="T2454" i="1"/>
  <c r="T1598" i="1"/>
  <c r="T2845" i="1"/>
  <c r="T1613" i="1"/>
  <c r="T3335" i="1"/>
  <c r="T1801" i="1"/>
  <c r="T3905" i="1"/>
  <c r="T2855" i="1"/>
  <c r="T3079" i="1"/>
  <c r="T1804" i="1"/>
  <c r="T3663" i="1"/>
  <c r="T2962" i="1"/>
  <c r="T2130" i="1"/>
  <c r="T2486" i="1"/>
  <c r="T2070" i="1"/>
  <c r="T2465" i="1"/>
  <c r="T2728" i="1"/>
  <c r="T3356" i="1"/>
  <c r="T3353" i="1"/>
  <c r="T3904" i="1"/>
  <c r="T2560" i="1"/>
  <c r="T2321" i="1"/>
  <c r="T3289" i="1"/>
  <c r="T3493" i="1"/>
  <c r="T2234" i="1"/>
  <c r="T2107" i="1"/>
  <c r="T3069" i="1"/>
  <c r="T1557" i="1"/>
  <c r="T1126" i="1"/>
  <c r="T4084" i="1"/>
  <c r="T2811" i="1"/>
  <c r="T1191" i="1"/>
  <c r="T2882" i="1"/>
  <c r="T1500" i="1"/>
  <c r="T447" i="1"/>
  <c r="T381" i="1"/>
  <c r="T1882" i="1"/>
  <c r="T3561" i="1"/>
  <c r="T490" i="1"/>
  <c r="T643" i="1"/>
  <c r="T171" i="1"/>
  <c r="T1233" i="1"/>
  <c r="T660" i="1"/>
  <c r="T3483" i="1"/>
  <c r="T1706" i="1"/>
  <c r="T1574" i="1"/>
  <c r="T1970" i="1"/>
  <c r="T1879" i="1"/>
  <c r="T4065" i="1"/>
  <c r="T2249" i="1"/>
  <c r="T2610" i="1"/>
  <c r="T2513" i="1"/>
  <c r="T2676" i="1"/>
  <c r="T2197" i="1"/>
  <c r="T9" i="1"/>
  <c r="T2246" i="1"/>
  <c r="T624" i="1"/>
  <c r="T324" i="1"/>
  <c r="T1380" i="1"/>
  <c r="T985" i="1"/>
  <c r="T2056" i="1"/>
  <c r="T1659" i="1"/>
  <c r="T1784" i="1"/>
  <c r="T2722" i="1"/>
  <c r="T1942" i="1"/>
  <c r="T1893" i="1"/>
  <c r="T989" i="1"/>
  <c r="T3661" i="1"/>
  <c r="T2366" i="1"/>
  <c r="T3217" i="1"/>
  <c r="T4056" i="1"/>
  <c r="T4081" i="1"/>
  <c r="T4080" i="1"/>
  <c r="T4086" i="1"/>
  <c r="T4088" i="1"/>
  <c r="T1753" i="1"/>
  <c r="T2025" i="1"/>
  <c r="T2686" i="1"/>
  <c r="T2479" i="1"/>
  <c r="T3256" i="1"/>
  <c r="T2269" i="1"/>
  <c r="T2026" i="1"/>
  <c r="T3284" i="1"/>
  <c r="T2901" i="1"/>
  <c r="T3175" i="1"/>
  <c r="T1935" i="1"/>
  <c r="T3321" i="1"/>
  <c r="T2762" i="1"/>
  <c r="T2372" i="1"/>
  <c r="T2921" i="1"/>
  <c r="T3692" i="1"/>
  <c r="T2170" i="1"/>
  <c r="T1408" i="1"/>
  <c r="T3208" i="1"/>
  <c r="T2445" i="1"/>
  <c r="T1307" i="1"/>
  <c r="T1373" i="1"/>
  <c r="T1173" i="1"/>
  <c r="T2455" i="1"/>
  <c r="T2043" i="1"/>
  <c r="T1777" i="1"/>
  <c r="T964" i="1"/>
  <c r="T3756" i="1"/>
  <c r="T3767" i="1"/>
  <c r="T3908" i="1"/>
  <c r="T2411" i="1"/>
  <c r="T3494" i="1"/>
  <c r="T976" i="1"/>
  <c r="T1900" i="1"/>
  <c r="T965" i="1"/>
  <c r="T3131" i="1"/>
  <c r="T2924" i="1"/>
  <c r="T1319" i="1"/>
  <c r="T952" i="1"/>
  <c r="T1179" i="1"/>
  <c r="T3829" i="1"/>
  <c r="T3130" i="1"/>
  <c r="T2579" i="1"/>
  <c r="T1843" i="1"/>
  <c r="T2934" i="1"/>
  <c r="T3768" i="1"/>
  <c r="T1067" i="1"/>
  <c r="T1273" i="1"/>
  <c r="T3921" i="1"/>
  <c r="T1639" i="1"/>
  <c r="T1261" i="1"/>
  <c r="T1198" i="1"/>
  <c r="T719" i="1"/>
  <c r="T525" i="1"/>
  <c r="T1540" i="1"/>
  <c r="T3086" i="1"/>
  <c r="T49" i="1"/>
  <c r="T3461" i="1"/>
  <c r="T849" i="1"/>
  <c r="T1711" i="1"/>
  <c r="T2427" i="1"/>
  <c r="T1444" i="1"/>
  <c r="T3455" i="1"/>
  <c r="T2009" i="1"/>
  <c r="T3699" i="1"/>
  <c r="T3001" i="1"/>
  <c r="T2553" i="1"/>
  <c r="T3907" i="1"/>
  <c r="T2165" i="1"/>
  <c r="T2182" i="1"/>
  <c r="T1650" i="1"/>
  <c r="T2287" i="1"/>
  <c r="T2742" i="1"/>
  <c r="T1729" i="1"/>
  <c r="T3033" i="1"/>
  <c r="T3309" i="1"/>
  <c r="T2908" i="1"/>
  <c r="T2702" i="1"/>
  <c r="T2982" i="1"/>
  <c r="T2024" i="1"/>
  <c r="T3039" i="1"/>
  <c r="T1668" i="1"/>
  <c r="T2362" i="1"/>
  <c r="T2602" i="1"/>
  <c r="T1815" i="1"/>
  <c r="T3642" i="1"/>
  <c r="T3804" i="1"/>
  <c r="T2597" i="1"/>
  <c r="T2664" i="1"/>
  <c r="T2700" i="1"/>
  <c r="T1651" i="1"/>
  <c r="T2481" i="1"/>
  <c r="T1687" i="1"/>
  <c r="T2030" i="1"/>
  <c r="T2774" i="1"/>
  <c r="T2538" i="1"/>
  <c r="T1872" i="1"/>
  <c r="T3928" i="1"/>
  <c r="T2737" i="1"/>
  <c r="T1722" i="1"/>
  <c r="T2389" i="1"/>
  <c r="T1658" i="1"/>
  <c r="T3232" i="1"/>
  <c r="T2192" i="1"/>
  <c r="T2972" i="1"/>
  <c r="T1508" i="1"/>
  <c r="T2626" i="1"/>
  <c r="T3776" i="1"/>
  <c r="T1827" i="1"/>
  <c r="T1197" i="1"/>
  <c r="T1864" i="1"/>
  <c r="T1768" i="1"/>
  <c r="T1855" i="1"/>
  <c r="T1933" i="1"/>
  <c r="T1705" i="1"/>
  <c r="T3408" i="1"/>
  <c r="T2409" i="1"/>
  <c r="T3128" i="1"/>
  <c r="T1938" i="1"/>
  <c r="T3361" i="1"/>
  <c r="T1921" i="1"/>
  <c r="T3087" i="1"/>
  <c r="T2485" i="1"/>
  <c r="T2708" i="1"/>
  <c r="T2953" i="1"/>
  <c r="T1881" i="1"/>
  <c r="T2804" i="1"/>
  <c r="T2747" i="1"/>
  <c r="T3055" i="1"/>
  <c r="T1318" i="1"/>
  <c r="T3397" i="1"/>
  <c r="T1546" i="1"/>
  <c r="T1944" i="1"/>
  <c r="T2186" i="1"/>
  <c r="T1219" i="1"/>
  <c r="T2086" i="1"/>
  <c r="T3014" i="1"/>
  <c r="T1700" i="1"/>
  <c r="T3949" i="1"/>
  <c r="T1602" i="1"/>
  <c r="T1534" i="1"/>
  <c r="T1100" i="1"/>
  <c r="T3683" i="1"/>
  <c r="T2730" i="1"/>
  <c r="T2379" i="1"/>
  <c r="T1138" i="1"/>
  <c r="T1256" i="1"/>
  <c r="T2114" i="1"/>
  <c r="T3250" i="1"/>
  <c r="T2079" i="1"/>
  <c r="T1166" i="1"/>
  <c r="T3359" i="1"/>
  <c r="T1746" i="1"/>
  <c r="T2010" i="1"/>
  <c r="T1185" i="1"/>
  <c r="T2666" i="1"/>
  <c r="T1229" i="1"/>
  <c r="T3751" i="1"/>
  <c r="T2324" i="1"/>
  <c r="T1052" i="1"/>
  <c r="T2942" i="1"/>
  <c r="T3161" i="1"/>
  <c r="T3065" i="1"/>
  <c r="T1419" i="1"/>
  <c r="T2123" i="1"/>
  <c r="T1163" i="1"/>
  <c r="T3515" i="1"/>
  <c r="T2971" i="1"/>
  <c r="T1984" i="1"/>
  <c r="T3551" i="1"/>
  <c r="T2764" i="1"/>
  <c r="T2677" i="1"/>
  <c r="T1888" i="1"/>
  <c r="T1896" i="1"/>
  <c r="T2018" i="1"/>
  <c r="T1433" i="1"/>
  <c r="T2374" i="1"/>
  <c r="T1865" i="1"/>
  <c r="T3553" i="1"/>
  <c r="T2120" i="1"/>
  <c r="T1382" i="1"/>
  <c r="T1952" i="1"/>
  <c r="T1018" i="1"/>
  <c r="T1174" i="1"/>
  <c r="T1480" i="1"/>
  <c r="T3731" i="1"/>
  <c r="T403" i="1"/>
  <c r="T916" i="1"/>
  <c r="T1334" i="1"/>
  <c r="T644" i="1"/>
  <c r="T610" i="1"/>
  <c r="T487" i="1"/>
  <c r="T910" i="1"/>
  <c r="T526" i="1"/>
  <c r="T720" i="1"/>
  <c r="T3329" i="1"/>
  <c r="T2451" i="1"/>
  <c r="T4045" i="1"/>
  <c r="T1006" i="1"/>
  <c r="T3370" i="1"/>
  <c r="T2199" i="1"/>
  <c r="T3268" i="1"/>
  <c r="T2256" i="1"/>
  <c r="T3068" i="1"/>
  <c r="T1221" i="1"/>
  <c r="T1648" i="1"/>
  <c r="T1005" i="1"/>
  <c r="T1189" i="1"/>
  <c r="T1632" i="1"/>
  <c r="T2227" i="1"/>
  <c r="T3300" i="1"/>
  <c r="T2442" i="1"/>
  <c r="T2994" i="1"/>
  <c r="T1501" i="1"/>
  <c r="T1628" i="1"/>
  <c r="T1745" i="1"/>
  <c r="T1518" i="1"/>
  <c r="T1910" i="1"/>
  <c r="T3452" i="1"/>
  <c r="T2591" i="1"/>
  <c r="T3234" i="1"/>
  <c r="T1553" i="1"/>
  <c r="T2195" i="1"/>
  <c r="T1162" i="1"/>
  <c r="T1817" i="1"/>
  <c r="T1899" i="1"/>
  <c r="T2080" i="1"/>
  <c r="T2239" i="1"/>
  <c r="T3596" i="1"/>
  <c r="T2151" i="1"/>
  <c r="T3004" i="1"/>
  <c r="T2718" i="1"/>
  <c r="T4077" i="1"/>
  <c r="T3219" i="1"/>
  <c r="T3395" i="1"/>
  <c r="T1336" i="1"/>
  <c r="T2252" i="1"/>
  <c r="T1324" i="1"/>
  <c r="T1862" i="1"/>
  <c r="T1645" i="1"/>
  <c r="T1288" i="1"/>
  <c r="T3202" i="1"/>
  <c r="T3282" i="1"/>
  <c r="T2688" i="1"/>
  <c r="T1209" i="1"/>
  <c r="T1143" i="1"/>
  <c r="T2739" i="1"/>
  <c r="T3782" i="1"/>
  <c r="T2209" i="1"/>
  <c r="T3119" i="1"/>
  <c r="T4026" i="1"/>
  <c r="T1871" i="1"/>
  <c r="T1587" i="1"/>
  <c r="T2665" i="1"/>
  <c r="T2834" i="1"/>
  <c r="T1299" i="1"/>
  <c r="T2459" i="1"/>
  <c r="T1732" i="1"/>
  <c r="T2584" i="1"/>
  <c r="T3469" i="1"/>
  <c r="T2190" i="1"/>
  <c r="T2022" i="1"/>
  <c r="T3976" i="1"/>
  <c r="T1258" i="1"/>
  <c r="T3432" i="1"/>
  <c r="T3505" i="1"/>
  <c r="T2012" i="1"/>
  <c r="T3209" i="1"/>
  <c r="T1725" i="1"/>
  <c r="T2981" i="1"/>
  <c r="T1897" i="1"/>
  <c r="T4071" i="1"/>
  <c r="T4115" i="1"/>
  <c r="T4112" i="1"/>
  <c r="T4017" i="1"/>
  <c r="T3838" i="1"/>
  <c r="T2489" i="1"/>
  <c r="T2387" i="1"/>
  <c r="T1803" i="1"/>
  <c r="T3280" i="1"/>
  <c r="T2452" i="1"/>
  <c r="T2662" i="1"/>
  <c r="T2822" i="1"/>
  <c r="T3212" i="1"/>
  <c r="T1603" i="1"/>
  <c r="T2632" i="1"/>
  <c r="T3636" i="1"/>
  <c r="T1448" i="1"/>
  <c r="T2802" i="1"/>
  <c r="T3798" i="1"/>
  <c r="T2176" i="1"/>
  <c r="T2923" i="1"/>
  <c r="T1044" i="1"/>
  <c r="T1045" i="1"/>
  <c r="T3799" i="1"/>
  <c r="T948" i="1"/>
  <c r="T2433" i="1"/>
  <c r="T3847" i="1"/>
  <c r="T2754" i="1"/>
  <c r="T3484" i="1"/>
  <c r="T1281" i="1"/>
  <c r="T1057" i="1"/>
  <c r="T2033" i="1"/>
  <c r="T1277" i="1"/>
  <c r="T1924" i="1"/>
  <c r="T1028" i="1"/>
  <c r="T3677" i="1"/>
  <c r="T2711" i="1"/>
  <c r="T1341" i="1"/>
  <c r="T2484" i="1"/>
  <c r="T2717" i="1"/>
  <c r="T1787" i="1"/>
  <c r="T3697" i="1"/>
  <c r="T2376" i="1"/>
  <c r="T1776" i="1"/>
  <c r="T3021" i="1"/>
  <c r="T1301" i="1"/>
  <c r="T2035" i="1"/>
  <c r="T3320" i="1"/>
  <c r="T1647" i="1"/>
  <c r="T1349" i="1"/>
  <c r="T2505" i="1"/>
  <c r="T2141" i="1"/>
  <c r="T1329" i="1"/>
  <c r="T2005" i="1"/>
  <c r="T3371" i="1"/>
  <c r="T3379" i="1"/>
  <c r="T1332" i="1"/>
  <c r="T1260" i="1"/>
  <c r="T1532" i="1"/>
  <c r="T1695" i="1"/>
  <c r="T3201" i="1"/>
  <c r="T2638" i="1"/>
  <c r="T3135" i="1"/>
  <c r="T3813" i="1"/>
  <c r="T1496" i="1"/>
  <c r="T1669" i="1"/>
  <c r="T2213" i="1"/>
  <c r="T2599" i="1"/>
  <c r="T2203" i="1"/>
  <c r="T1164" i="1"/>
  <c r="T3207" i="1"/>
  <c r="T2683" i="1"/>
  <c r="T3548" i="1"/>
  <c r="T969" i="1"/>
  <c r="T3273" i="1"/>
  <c r="T3447" i="1"/>
  <c r="T912" i="1"/>
  <c r="T2840" i="1"/>
  <c r="T3245" i="1"/>
  <c r="T3506" i="1"/>
  <c r="T2806" i="1"/>
  <c r="T2196" i="1"/>
  <c r="T1102" i="1"/>
  <c r="T2057" i="1"/>
  <c r="T3215" i="1"/>
  <c r="T1424" i="1"/>
  <c r="T3073" i="1"/>
  <c r="T1276" i="1"/>
  <c r="T2146" i="1"/>
  <c r="T3152" i="1"/>
  <c r="T2464" i="1"/>
  <c r="T3115" i="1"/>
  <c r="T2790" i="1"/>
  <c r="T2909" i="1"/>
  <c r="T1597" i="1"/>
  <c r="T3578" i="1"/>
  <c r="T1770" i="1"/>
  <c r="T1630" i="1"/>
  <c r="T1251" i="1"/>
  <c r="T2432" i="1"/>
  <c r="T1469" i="1"/>
  <c r="T940" i="1"/>
  <c r="T3689" i="1"/>
  <c r="T3158" i="1"/>
  <c r="T3333" i="1"/>
  <c r="T3882" i="1"/>
  <c r="T1110" i="1"/>
  <c r="T1471" i="1"/>
  <c r="T3951" i="1"/>
  <c r="T3438" i="1"/>
  <c r="T3440" i="1"/>
  <c r="T3710" i="1"/>
  <c r="T1998" i="1"/>
  <c r="T3520" i="1"/>
  <c r="T1913" i="1"/>
  <c r="T2977" i="1"/>
  <c r="T3383" i="1"/>
  <c r="T1539" i="1"/>
  <c r="T3947" i="1"/>
  <c r="T2871" i="1"/>
  <c r="T3095" i="1"/>
  <c r="T2992" i="1"/>
  <c r="T4093" i="1"/>
  <c r="T1305" i="1"/>
  <c r="T3925" i="1"/>
  <c r="T573" i="1"/>
  <c r="T3200" i="1"/>
  <c r="T3894" i="1"/>
  <c r="T3665" i="1"/>
  <c r="T824" i="1"/>
  <c r="T3887" i="1"/>
  <c r="T3716" i="1"/>
  <c r="S3716" i="1"/>
  <c r="Q4022" i="1"/>
  <c r="Q3111" i="1"/>
  <c r="Q1155" i="1"/>
  <c r="Q2930" i="1"/>
  <c r="Q3585" i="1"/>
  <c r="Q1046" i="1"/>
  <c r="Q3457" i="1"/>
  <c r="Q3317" i="1"/>
  <c r="Q3244" i="1"/>
  <c r="Q990" i="1"/>
  <c r="Q3610" i="1"/>
  <c r="Q1032" i="1"/>
  <c r="Q3431" i="1"/>
  <c r="Q1093" i="1"/>
  <c r="Q2720" i="1"/>
  <c r="Q935" i="1"/>
  <c r="Q1502" i="1"/>
  <c r="Q1352" i="1"/>
  <c r="Q2466" i="1"/>
  <c r="Q2567" i="1"/>
  <c r="Q1384" i="1"/>
  <c r="Q1756" i="1"/>
  <c r="Q2153" i="1"/>
  <c r="Q2641" i="1"/>
  <c r="Q2893" i="1"/>
  <c r="Q1156" i="1"/>
  <c r="Q1551" i="1"/>
  <c r="Q2918" i="1"/>
  <c r="Q1109" i="1"/>
  <c r="Q1252" i="1"/>
  <c r="Q3030" i="1"/>
  <c r="Q3291" i="1"/>
  <c r="Q2805" i="1"/>
  <c r="Q1243" i="1"/>
  <c r="Q2157" i="1"/>
  <c r="Q2051" i="1"/>
  <c r="Q1885" i="1"/>
  <c r="Q612" i="1"/>
  <c r="Q922" i="1"/>
  <c r="Q1025" i="1"/>
  <c r="Q1416" i="1"/>
  <c r="Q1698" i="1"/>
  <c r="Q1074" i="1"/>
  <c r="Q1369" i="1"/>
  <c r="Q3271" i="1"/>
  <c r="Q2915" i="1"/>
  <c r="Q1562" i="1"/>
  <c r="Q1890" i="1"/>
  <c r="Q2760" i="1"/>
  <c r="Q1771" i="1"/>
  <c r="Q2546" i="1"/>
  <c r="Q1092" i="1"/>
  <c r="Q874" i="1"/>
  <c r="Q2947" i="1"/>
  <c r="Q3391" i="1"/>
  <c r="Q2356" i="1"/>
  <c r="Q2122" i="1"/>
  <c r="Q1561" i="1"/>
  <c r="Q2643" i="1"/>
  <c r="Q859" i="1"/>
  <c r="Q641" i="1"/>
  <c r="Q560" i="1"/>
  <c r="Q791" i="1"/>
  <c r="Q655" i="1"/>
  <c r="Q1218" i="1"/>
  <c r="Q3525" i="1"/>
  <c r="Q401" i="1"/>
  <c r="Q830" i="1"/>
  <c r="Q192" i="1"/>
  <c r="Q159" i="1"/>
  <c r="Q334" i="1"/>
  <c r="Q495" i="1"/>
  <c r="Q96" i="1"/>
  <c r="Q2999" i="1"/>
  <c r="Q597" i="1"/>
  <c r="Q214" i="1"/>
  <c r="Q332" i="1"/>
  <c r="Q3665" i="1"/>
  <c r="Q881" i="1"/>
  <c r="Q767" i="1"/>
  <c r="Q417" i="1"/>
  <c r="Q197" i="1"/>
  <c r="Q1926" i="1"/>
  <c r="Q120" i="1"/>
  <c r="Q188" i="1"/>
  <c r="Q2818" i="1"/>
  <c r="Q37" i="1"/>
  <c r="Q1013" i="1"/>
  <c r="Q636" i="1"/>
  <c r="Q149" i="1"/>
  <c r="Q103" i="1"/>
  <c r="Q3934" i="1"/>
  <c r="Q389" i="1"/>
  <c r="Q869" i="1"/>
  <c r="Q270" i="1"/>
  <c r="Q38" i="1"/>
  <c r="Q148" i="1"/>
  <c r="Q499" i="1"/>
  <c r="Q804" i="1"/>
  <c r="Q489" i="1"/>
  <c r="Q533" i="1"/>
  <c r="Q71" i="1"/>
  <c r="Q848" i="1"/>
  <c r="Q101" i="1"/>
  <c r="Q3354" i="1"/>
  <c r="Q320" i="1"/>
  <c r="Q110" i="1"/>
  <c r="Q600" i="1"/>
  <c r="Q92" i="1"/>
  <c r="Q741" i="1"/>
  <c r="Q2264" i="1"/>
  <c r="Q871" i="1"/>
  <c r="Q172" i="1"/>
  <c r="Q225" i="1"/>
  <c r="Q254" i="1"/>
  <c r="Q100" i="1"/>
  <c r="Q24" i="1"/>
  <c r="Q155" i="1"/>
  <c r="Q165" i="1"/>
  <c r="Q3700" i="1"/>
  <c r="Q2149" i="1"/>
  <c r="Q3644" i="1"/>
  <c r="Q1465" i="1"/>
  <c r="Q2224" i="1"/>
  <c r="Q3911" i="1"/>
  <c r="Q2298" i="1"/>
  <c r="Q2044" i="1"/>
  <c r="Q3722" i="1"/>
  <c r="Q1403" i="1"/>
  <c r="Q981" i="1"/>
  <c r="Q3528" i="1"/>
  <c r="Q1472" i="1"/>
  <c r="Q3367" i="1"/>
  <c r="Q2618" i="1"/>
  <c r="Q1020" i="1"/>
  <c r="Q2145" i="1"/>
  <c r="Q2670" i="1"/>
  <c r="Q2506" i="1"/>
  <c r="Q2510" i="1"/>
  <c r="Q1972" i="1"/>
  <c r="Q2206" i="1"/>
  <c r="Q1582" i="1"/>
  <c r="Q3576" i="1"/>
  <c r="Q1949" i="1"/>
  <c r="Q2562" i="1"/>
  <c r="Q3866" i="1"/>
  <c r="Q1693" i="1"/>
  <c r="Q3085" i="1"/>
  <c r="Q1686" i="1"/>
  <c r="Q2125" i="1"/>
  <c r="Q2217" i="1"/>
  <c r="Q1370" i="1"/>
  <c r="Q1565" i="1"/>
  <c r="Q2229" i="1"/>
  <c r="Q2430" i="1"/>
  <c r="Q1047" i="1"/>
  <c r="Q3083" i="1"/>
  <c r="Q1462" i="1"/>
  <c r="Q3448" i="1"/>
  <c r="Q2448" i="1"/>
  <c r="Q1038" i="1"/>
  <c r="Q1212" i="1"/>
  <c r="Q2684" i="1"/>
  <c r="Q1247" i="1"/>
  <c r="Q2987" i="1"/>
  <c r="Q3933" i="1"/>
  <c r="Q2399" i="1"/>
  <c r="Q1966" i="1"/>
  <c r="Q1453" i="1"/>
  <c r="Q2603" i="1"/>
  <c r="Q3502" i="1"/>
  <c r="Q1947" i="1"/>
  <c r="Q1891" i="1"/>
  <c r="Q2065" i="1"/>
  <c r="Q1304" i="1"/>
  <c r="Q2522" i="1"/>
  <c r="Q2059" i="1"/>
  <c r="Q2866" i="1"/>
  <c r="Q3105" i="1"/>
  <c r="Q2049" i="1"/>
  <c r="Q2353" i="1"/>
  <c r="Q3919" i="1"/>
  <c r="Q1585" i="1"/>
  <c r="Q1145" i="1"/>
  <c r="Q3604" i="1"/>
  <c r="Q4031" i="1"/>
  <c r="Q2491" i="1"/>
  <c r="Q1312" i="1"/>
  <c r="Q3569" i="1"/>
  <c r="Q3486" i="1"/>
  <c r="Q2669" i="1"/>
  <c r="Q1450" i="1"/>
  <c r="Q1481" i="1"/>
  <c r="Q3029" i="1"/>
  <c r="Q2300" i="1"/>
  <c r="Q2729" i="1"/>
  <c r="Q3970" i="1"/>
  <c r="Q1415" i="1"/>
  <c r="Q3625" i="1"/>
  <c r="Q1348" i="1"/>
  <c r="Q1845" i="1"/>
  <c r="Q2719" i="1"/>
  <c r="Q1703" i="1"/>
  <c r="Q3567" i="1"/>
  <c r="Q2696" i="1"/>
  <c r="Q3594" i="1"/>
  <c r="Q1727" i="1"/>
  <c r="Q1664" i="1"/>
  <c r="Q2419" i="1"/>
  <c r="Q2703" i="1"/>
  <c r="Q2661" i="1"/>
  <c r="Q3143" i="1"/>
  <c r="Q2571" i="1"/>
  <c r="Q1790" i="1"/>
  <c r="Q3028" i="1"/>
  <c r="Q2041" i="1"/>
  <c r="Q1696" i="1"/>
  <c r="Q2087" i="1"/>
  <c r="Q3183" i="1"/>
  <c r="Q2542" i="1"/>
  <c r="Q1878" i="1"/>
  <c r="Q1876" i="1"/>
  <c r="Q3345" i="1"/>
  <c r="Q2297" i="1"/>
  <c r="Q3222" i="1"/>
  <c r="Q2188" i="1"/>
  <c r="Q2413" i="1"/>
  <c r="Q2148" i="1"/>
  <c r="Q3056" i="1"/>
  <c r="Q2283" i="1"/>
  <c r="Q2970" i="1"/>
  <c r="Q1887" i="1"/>
  <c r="Q3687" i="1"/>
  <c r="Q2302" i="1"/>
  <c r="Q2414" i="1"/>
  <c r="Q2903" i="1"/>
  <c r="Q3032" i="1"/>
  <c r="Q3923" i="1"/>
  <c r="Q2844" i="1"/>
  <c r="Q594" i="1"/>
  <c r="Q1631" i="1"/>
  <c r="Q226" i="1"/>
  <c r="Q827" i="1"/>
  <c r="Q20" i="1"/>
  <c r="Q419" i="1"/>
  <c r="Q68" i="1"/>
  <c r="Q58" i="1"/>
  <c r="Q233" i="1"/>
  <c r="Q41" i="1"/>
  <c r="Q633" i="1"/>
  <c r="Q347" i="1"/>
  <c r="Q28" i="1"/>
  <c r="Q259" i="1"/>
  <c r="Q2740" i="1"/>
  <c r="Q97" i="1"/>
  <c r="Q569" i="1"/>
  <c r="Q3339" i="1"/>
  <c r="Q132" i="1"/>
  <c r="Q2064" i="1"/>
  <c r="Q39" i="1"/>
  <c r="Q350" i="1"/>
  <c r="Q81" i="1"/>
  <c r="Q456" i="1"/>
  <c r="Q346" i="1"/>
  <c r="Q29" i="1"/>
  <c r="Q19" i="1"/>
  <c r="Q1007" i="1"/>
  <c r="Q204" i="1"/>
  <c r="Q4004" i="1"/>
  <c r="Q112" i="1"/>
  <c r="Q790" i="1"/>
  <c r="Q22" i="1"/>
  <c r="Q143" i="1"/>
  <c r="Q300" i="1"/>
  <c r="Q484" i="1"/>
  <c r="Q298" i="1"/>
  <c r="Q2238" i="1"/>
  <c r="Q468" i="1"/>
  <c r="Q4008" i="1"/>
  <c r="Q907" i="1"/>
  <c r="Q2" i="1"/>
  <c r="Q17" i="1"/>
  <c r="Q130" i="1"/>
  <c r="Q250" i="1"/>
  <c r="Q698" i="1"/>
  <c r="Q565" i="1"/>
  <c r="Q479" i="1"/>
  <c r="Q380" i="1"/>
  <c r="Q732" i="1"/>
  <c r="Q77" i="1"/>
  <c r="Q614" i="1"/>
  <c r="Q206" i="1"/>
  <c r="Q875" i="1"/>
  <c r="Q45" i="1"/>
  <c r="Q704" i="1"/>
  <c r="Q441" i="1"/>
  <c r="Q2121" i="1"/>
  <c r="Q863" i="1"/>
  <c r="Q66" i="1"/>
  <c r="Q107" i="1"/>
  <c r="Q562" i="1"/>
  <c r="Q267" i="1"/>
  <c r="Q368" i="1"/>
  <c r="Q428" i="1"/>
  <c r="Q287" i="1"/>
  <c r="Q582" i="1"/>
  <c r="Q539" i="1"/>
  <c r="Q89" i="1"/>
  <c r="Q442" i="1"/>
  <c r="Q208" i="1"/>
  <c r="Q231" i="1"/>
  <c r="Q591" i="1"/>
  <c r="Q50" i="1"/>
  <c r="Q553" i="1"/>
  <c r="Q426" i="1"/>
  <c r="Q1636" i="1"/>
  <c r="Q770" i="1"/>
  <c r="Q579" i="1"/>
  <c r="Q14" i="1"/>
  <c r="Q2937" i="1"/>
  <c r="Q3759" i="1"/>
  <c r="Q3325" i="1"/>
  <c r="Q3879" i="1"/>
  <c r="Q2496" i="1"/>
  <c r="Q3848" i="1"/>
  <c r="Q4049" i="1"/>
  <c r="Q1996" i="1"/>
  <c r="Q2784" i="1"/>
  <c r="Q2817" i="1"/>
  <c r="Q616" i="1"/>
  <c r="Q3426" i="1"/>
  <c r="Q2738" i="1"/>
  <c r="Q3214" i="1"/>
  <c r="Q2166" i="1"/>
  <c r="Q2167" i="1"/>
  <c r="Q2820" i="1"/>
  <c r="Q1946" i="1"/>
  <c r="Q3579" i="1"/>
  <c r="Q2133" i="1"/>
  <c r="Q4039" i="1"/>
  <c r="Q1438" i="1"/>
  <c r="Q3279" i="1"/>
  <c r="Q1535" i="1"/>
  <c r="Q2214" i="1"/>
  <c r="Q2225" i="1"/>
  <c r="Q2731" i="1"/>
  <c r="Q2828" i="1"/>
  <c r="Q2582" i="1"/>
  <c r="Q4013" i="1"/>
  <c r="Q3632" i="1"/>
  <c r="Q3182" i="1"/>
  <c r="Q1425" i="1"/>
  <c r="Q2849" i="1"/>
  <c r="Q3221" i="1"/>
  <c r="Q1605" i="1"/>
  <c r="Q3138" i="1"/>
  <c r="Q2082" i="1"/>
  <c r="Q3428" i="1"/>
  <c r="Q1572" i="1"/>
  <c r="Q2407" i="1"/>
  <c r="Q1575" i="1"/>
  <c r="Q1226" i="1"/>
  <c r="Q27" i="1"/>
  <c r="Q996" i="1"/>
  <c r="Q837" i="1"/>
  <c r="Q352" i="1"/>
  <c r="Q595" i="1"/>
  <c r="Q1929" i="1"/>
  <c r="Q244" i="1"/>
  <c r="Q3917" i="1"/>
  <c r="Q528" i="1"/>
  <c r="Q3171" i="1"/>
  <c r="Q404" i="1"/>
  <c r="Q174" i="1"/>
  <c r="Q823" i="1"/>
  <c r="Q3616" i="1"/>
  <c r="Q2826" i="1"/>
  <c r="Q3010" i="1"/>
  <c r="Q317" i="1"/>
  <c r="Q3007" i="1"/>
  <c r="Q410" i="1"/>
  <c r="Q450" i="1"/>
  <c r="Q925" i="1"/>
  <c r="Q1730" i="1"/>
  <c r="Q1567" i="1"/>
  <c r="Q2594" i="1"/>
  <c r="Q2566" i="1"/>
  <c r="Q3544" i="1"/>
  <c r="Q839" i="1"/>
  <c r="Q2215" i="1"/>
  <c r="Q229" i="1"/>
  <c r="Q180" i="1"/>
  <c r="Q713" i="1"/>
  <c r="Q3148" i="1"/>
  <c r="Q326" i="1"/>
  <c r="Q409" i="1"/>
  <c r="Q53" i="1"/>
  <c r="Q2085" i="1"/>
  <c r="Q3843" i="1"/>
  <c r="Q909" i="1"/>
  <c r="Q162" i="1"/>
  <c r="Q2830" i="1"/>
  <c r="Q153" i="1"/>
  <c r="Q813" i="1"/>
  <c r="Q840" i="1"/>
  <c r="Q114" i="1"/>
  <c r="Q203" i="1"/>
  <c r="Q723" i="1"/>
  <c r="Q3532" i="1"/>
  <c r="Q2219" i="1"/>
  <c r="Q778" i="1"/>
  <c r="Q415" i="1"/>
  <c r="Q405" i="1"/>
  <c r="Q714" i="1"/>
  <c r="Q1466" i="1"/>
  <c r="Q816" i="1"/>
  <c r="Q598" i="1"/>
  <c r="Q2475" i="1"/>
  <c r="Q629" i="1"/>
  <c r="Q847" i="1"/>
  <c r="Q2470" i="1"/>
  <c r="Q1328" i="1"/>
  <c r="Q632" i="1"/>
  <c r="Q269" i="1"/>
  <c r="Q2772" i="1"/>
  <c r="Q3094" i="1"/>
  <c r="Q2803" i="1"/>
  <c r="Q980" i="1"/>
  <c r="Q8" i="1"/>
  <c r="Q703" i="1"/>
  <c r="Q3481" i="1"/>
  <c r="Q2668" i="1"/>
  <c r="Q2639" i="1"/>
  <c r="Q759" i="1"/>
  <c r="Q696" i="1"/>
  <c r="Q670" i="1"/>
  <c r="Q3638" i="1"/>
  <c r="Q2841" i="1"/>
  <c r="Q1509" i="1"/>
  <c r="Q3168" i="1"/>
  <c r="Q733" i="1"/>
  <c r="Q1848" i="1"/>
  <c r="Q817" i="1"/>
  <c r="Q246" i="1"/>
  <c r="Q2285" i="1"/>
  <c r="Q1904" i="1"/>
  <c r="Q581" i="1"/>
  <c r="Q921" i="1"/>
  <c r="Q716" i="1"/>
  <c r="Q819" i="1"/>
  <c r="Q805" i="1"/>
  <c r="Q2193" i="1"/>
  <c r="Q1912" i="1"/>
  <c r="Q1580" i="1"/>
  <c r="Q303" i="1"/>
  <c r="Q728" i="1"/>
  <c r="Q1228" i="1"/>
  <c r="Q615" i="1"/>
  <c r="Q200" i="1"/>
  <c r="Q931" i="1"/>
  <c r="Q638" i="1"/>
  <c r="Q147" i="1"/>
  <c r="Q168" i="1"/>
  <c r="Q3360" i="1"/>
  <c r="Q1069" i="1"/>
  <c r="Q440" i="1"/>
  <c r="Q444" i="1"/>
  <c r="Q377" i="1"/>
  <c r="Q1153" i="1"/>
  <c r="Q785" i="1"/>
  <c r="Q860" i="1"/>
  <c r="Q1266" i="1"/>
  <c r="Q1353" i="1"/>
  <c r="Q3996" i="1"/>
  <c r="Q2158" i="1"/>
  <c r="Q927" i="1"/>
  <c r="Q321" i="1"/>
  <c r="Q2039" i="1"/>
  <c r="Q1463" i="1"/>
  <c r="Q677" i="1"/>
  <c r="Q466" i="1"/>
  <c r="Q3248" i="1"/>
  <c r="Q516" i="1"/>
  <c r="Q2765" i="1"/>
  <c r="Q617" i="1"/>
  <c r="Q941" i="1"/>
  <c r="Q3802" i="1"/>
  <c r="Q3924" i="1"/>
  <c r="Q238" i="1"/>
  <c r="Q427" i="1"/>
  <c r="Q3006" i="1"/>
  <c r="Q3648" i="1"/>
  <c r="Q2221" i="1"/>
  <c r="Q1062" i="1"/>
  <c r="Q2447" i="1"/>
  <c r="Q800" i="1"/>
  <c r="Q1612" i="1"/>
  <c r="Q223" i="1"/>
  <c r="Q4" i="1"/>
  <c r="Q23" i="1"/>
  <c r="Q146" i="1"/>
  <c r="Q291" i="1"/>
  <c r="Q1765" i="1"/>
  <c r="Q288" i="1"/>
  <c r="Q2894" i="1"/>
  <c r="Q678" i="1"/>
  <c r="Q460" i="1"/>
  <c r="Q328" i="1"/>
  <c r="Q2373" i="1"/>
  <c r="Q3092" i="1"/>
  <c r="Q584" i="1"/>
  <c r="Q3766" i="1"/>
  <c r="Q3556" i="1"/>
  <c r="Q1183" i="1"/>
  <c r="Q2926" i="1"/>
  <c r="Q2129" i="1"/>
  <c r="Q3964" i="1"/>
  <c r="Q2623" i="1"/>
  <c r="Q500" i="1"/>
  <c r="Q2897" i="1"/>
  <c r="Q3757" i="1"/>
  <c r="Q3187" i="1"/>
  <c r="Q2667" i="1"/>
  <c r="Q3369" i="1"/>
  <c r="Q1283" i="1"/>
  <c r="Q2524" i="1"/>
  <c r="Q3995" i="1"/>
  <c r="Q2382" i="1"/>
  <c r="Q3940" i="1"/>
  <c r="Q2386" i="1"/>
  <c r="Q3820" i="1"/>
  <c r="Q3324" i="1"/>
  <c r="Q3346" i="1"/>
  <c r="Q2758" i="1"/>
  <c r="Q3914" i="1"/>
  <c r="Q2480" i="1"/>
  <c r="Q2793" i="1"/>
  <c r="Q3327" i="1"/>
  <c r="Q3509" i="1"/>
  <c r="Q1791" i="1"/>
  <c r="Q2773" i="1"/>
  <c r="Q3205" i="1"/>
  <c r="Q1490" i="1"/>
  <c r="Q3480" i="1"/>
  <c r="Q2797" i="1"/>
  <c r="Q2704" i="1"/>
  <c r="Q3038" i="1"/>
  <c r="Q2776" i="1"/>
  <c r="Q2406" i="1"/>
  <c r="Q3997" i="1"/>
  <c r="Q2457" i="1"/>
  <c r="Q2896" i="1"/>
  <c r="Q1542" i="1"/>
  <c r="Q1456" i="1"/>
  <c r="Q3409" i="1"/>
  <c r="Q2979" i="1"/>
  <c r="Q3824" i="1"/>
  <c r="Q1995" i="1"/>
  <c r="Q2905" i="1"/>
  <c r="Q1667" i="1"/>
  <c r="Q2753" i="1"/>
  <c r="Q3863" i="1"/>
  <c r="Q1841" i="1"/>
  <c r="Q3127" i="1"/>
  <c r="Q2417" i="1"/>
  <c r="Q3512" i="1"/>
  <c r="Q1718" i="1"/>
  <c r="Q2985" i="1"/>
  <c r="Q2964" i="1"/>
  <c r="Q3067" i="1"/>
  <c r="Q2527" i="1"/>
  <c r="Q2792" i="1"/>
  <c r="Q1676" i="1"/>
  <c r="Q3734" i="1"/>
  <c r="Q2316" i="1"/>
  <c r="Q1873" i="1"/>
  <c r="Q3251" i="1"/>
  <c r="Q2645" i="1"/>
  <c r="Q1690" i="1"/>
  <c r="Q3669" i="1"/>
  <c r="Q2512" i="1"/>
  <c r="Q1986" i="1"/>
  <c r="Q1967" i="1"/>
  <c r="Q1955" i="1"/>
  <c r="Q2795" i="1"/>
  <c r="Q1835" i="1"/>
  <c r="Q2091" i="1"/>
  <c r="Q3730" i="1"/>
  <c r="Q2476" i="1"/>
  <c r="Q3031" i="1"/>
  <c r="Q2471" i="1"/>
  <c r="Q1615" i="1"/>
  <c r="Q2060" i="1"/>
  <c r="Q3241" i="1"/>
  <c r="Q2102" i="1"/>
  <c r="Q3758" i="1"/>
  <c r="Q3536" i="1"/>
  <c r="Q1624" i="1"/>
  <c r="Q1950" i="1"/>
  <c r="Q2068" i="1"/>
  <c r="Q1694" i="1"/>
  <c r="Q2339" i="1"/>
  <c r="Q1215" i="1"/>
  <c r="Q1279" i="1"/>
  <c r="Q2537" i="1"/>
  <c r="Q2172" i="1"/>
  <c r="Q2857" i="1"/>
  <c r="Q2328" i="1"/>
  <c r="Q2869" i="1"/>
  <c r="Q2108" i="1"/>
  <c r="Q2931" i="1"/>
  <c r="Q3628" i="1"/>
  <c r="Q2691" i="1"/>
  <c r="Q3451" i="1"/>
  <c r="Q2679" i="1"/>
  <c r="Q4014" i="1"/>
  <c r="Q2109" i="1"/>
  <c r="Q2890" i="1"/>
  <c r="Q1476" i="1"/>
  <c r="Q1192" i="1"/>
  <c r="Q3490" i="1"/>
  <c r="Q3501" i="1"/>
  <c r="Q2250" i="1"/>
  <c r="Q2200" i="1"/>
  <c r="Q4079" i="1"/>
  <c r="Q2548" i="1"/>
  <c r="Q3058" i="1"/>
  <c r="Q1078" i="1"/>
  <c r="Q3328" i="1"/>
  <c r="Q2624" i="1"/>
  <c r="Q3364" i="1"/>
  <c r="Q2860" i="1"/>
  <c r="Q3425" i="1"/>
  <c r="Q1880" i="1"/>
  <c r="Q2077" i="1"/>
  <c r="Q2290" i="1"/>
  <c r="Q4020" i="1"/>
  <c r="Q4009" i="1"/>
  <c r="Q1340" i="1"/>
  <c r="Q3839" i="1"/>
  <c r="Q2556" i="1"/>
  <c r="Q2559" i="1"/>
  <c r="Q2159" i="1"/>
  <c r="Q1446" i="1"/>
  <c r="Q3586" i="1"/>
  <c r="Q1200" i="1"/>
  <c r="Q3142" i="1"/>
  <c r="Q1428" i="1"/>
  <c r="Q1381" i="1"/>
  <c r="Q1558" i="1"/>
  <c r="Q1656" i="1"/>
  <c r="Q3817" i="1"/>
  <c r="Q2557" i="1"/>
  <c r="Q2408" i="1"/>
  <c r="Q1941" i="1"/>
  <c r="Q3147" i="1"/>
  <c r="Q2939" i="1"/>
  <c r="Q2478" i="1"/>
  <c r="Q2589" i="1"/>
  <c r="Q1520" i="1"/>
  <c r="Q3742" i="1"/>
  <c r="Q1758" i="1"/>
  <c r="Q2462" i="1"/>
  <c r="Q2081" i="1"/>
  <c r="Q3844" i="1"/>
  <c r="Q1235" i="1"/>
  <c r="Q3733" i="1"/>
  <c r="Q2126" i="1"/>
  <c r="Q3485" i="1"/>
  <c r="Q3422" i="1"/>
  <c r="Q1743" i="1"/>
  <c r="Q1704" i="1"/>
  <c r="Q1236" i="1"/>
  <c r="Q1076" i="1"/>
  <c r="Q1720" i="1"/>
  <c r="Q1800" i="1"/>
  <c r="Q3414" i="1"/>
  <c r="Q3344" i="1"/>
  <c r="Q3570" i="1"/>
  <c r="Q1338" i="1"/>
  <c r="Q3748" i="1"/>
  <c r="Q4055" i="1"/>
  <c r="Q3740" i="1"/>
  <c r="Q1103" i="1"/>
  <c r="Q1699" i="1"/>
  <c r="Q2518" i="1"/>
  <c r="Q3916" i="1"/>
  <c r="Q2735" i="1"/>
  <c r="Q3816" i="1"/>
  <c r="Q3620" i="1"/>
  <c r="Q2390" i="1"/>
  <c r="Q3874" i="1"/>
  <c r="Q2140" i="1"/>
  <c r="Q3962" i="1"/>
  <c r="Q1487" i="1"/>
  <c r="Q1120" i="1"/>
  <c r="Q3063" i="1"/>
  <c r="Q1347" i="1"/>
  <c r="Q747" i="1"/>
  <c r="Q3926" i="1"/>
  <c r="Q1111" i="1"/>
  <c r="Q3801" i="1"/>
  <c r="Q3918" i="1"/>
  <c r="Q3942" i="1"/>
  <c r="Q3943" i="1"/>
  <c r="Q3825" i="1"/>
  <c r="Q3876" i="1"/>
  <c r="Q1214" i="1"/>
  <c r="Q1625" i="1"/>
  <c r="Q1231" i="1"/>
  <c r="Q3828" i="1"/>
  <c r="Q3059" i="1"/>
  <c r="Q3389" i="1"/>
  <c r="Q3956" i="1"/>
  <c r="Q2766" i="1"/>
  <c r="Q1590" i="1"/>
  <c r="Q1313" i="1"/>
  <c r="Q3994" i="1"/>
  <c r="Q3117" i="1"/>
  <c r="Q252" i="1"/>
  <c r="Q1089" i="1"/>
  <c r="Q309" i="1"/>
  <c r="Q2498" i="1"/>
  <c r="Q140" i="1"/>
  <c r="Q2906" i="1"/>
  <c r="Q589" i="1"/>
  <c r="Q519" i="1"/>
  <c r="Q161" i="1"/>
  <c r="Q424" i="1"/>
  <c r="Q221" i="1"/>
  <c r="Q237" i="1"/>
  <c r="Q685" i="1"/>
  <c r="Q779" i="1"/>
  <c r="Q2171" i="1"/>
  <c r="Q1614" i="1"/>
  <c r="Q764" i="1"/>
  <c r="Q835" i="1"/>
  <c r="Q1606" i="1"/>
  <c r="Q1165" i="1"/>
  <c r="Q2401" i="1"/>
  <c r="Q634" i="1"/>
  <c r="Q852" i="1"/>
  <c r="Q325" i="1"/>
  <c r="Q507" i="1"/>
  <c r="Q603" i="1"/>
  <c r="Q462" i="1"/>
  <c r="Q1748" i="1"/>
  <c r="Q1195" i="1"/>
  <c r="Q3955" i="1"/>
  <c r="Q548" i="1"/>
  <c r="Q152" i="1"/>
  <c r="Q3745" i="1"/>
  <c r="Q1825" i="1"/>
  <c r="Q522" i="1"/>
  <c r="Q619" i="1"/>
  <c r="Q98" i="1"/>
  <c r="Q514" i="1"/>
  <c r="Q57" i="1"/>
  <c r="Q1026" i="1"/>
  <c r="Q3806" i="1"/>
  <c r="Q809" i="1"/>
  <c r="Q3859" i="1"/>
  <c r="Q680" i="1"/>
  <c r="Q2634" i="1"/>
  <c r="Q1455" i="1"/>
  <c r="Q1838" i="1"/>
  <c r="Q2228" i="1"/>
  <c r="Q775" i="1"/>
  <c r="Q784" i="1"/>
  <c r="Q542" i="1"/>
  <c r="Q2986" i="1"/>
  <c r="Q6" i="1"/>
  <c r="Q2161" i="1"/>
  <c r="Q831" i="1"/>
  <c r="Q228" i="1"/>
  <c r="Q2706" i="1"/>
  <c r="Q671" i="1"/>
  <c r="Q885" i="1"/>
  <c r="Q61" i="1"/>
  <c r="Q111" i="1"/>
  <c r="Q637" i="1"/>
  <c r="Q430" i="1"/>
  <c r="Q319" i="1"/>
  <c r="Q841" i="1"/>
  <c r="Q551" i="1"/>
  <c r="Q315" i="1"/>
  <c r="Q731" i="1"/>
  <c r="Q386" i="1"/>
  <c r="Q537" i="1"/>
  <c r="Q534" i="1"/>
  <c r="Q740" i="1"/>
  <c r="Q738" i="1"/>
  <c r="Q657" i="1"/>
  <c r="Q163" i="1"/>
  <c r="Q297" i="1"/>
  <c r="Q697" i="1"/>
  <c r="Q331" i="1"/>
  <c r="Q1402" i="1"/>
  <c r="Q330" i="1"/>
  <c r="Q1331" i="1"/>
  <c r="Q141" i="1"/>
  <c r="Q435" i="1"/>
  <c r="Q123" i="1"/>
  <c r="Q157" i="1"/>
  <c r="Q138" i="1"/>
  <c r="Q178" i="1"/>
  <c r="Q4010" i="1"/>
  <c r="Q1673" i="1"/>
  <c r="Q803" i="1"/>
  <c r="Q436" i="1"/>
  <c r="Q658" i="1"/>
  <c r="Q538" i="1"/>
  <c r="Q406" i="1"/>
  <c r="Q131" i="1"/>
  <c r="Q1494" i="1"/>
  <c r="Q586" i="1"/>
  <c r="Q260" i="1"/>
  <c r="Q433" i="1"/>
  <c r="Q797" i="1"/>
  <c r="Q955" i="1"/>
  <c r="Q2136" i="1"/>
  <c r="Q463" i="1"/>
  <c r="Q1987" i="1"/>
  <c r="Q25" i="1"/>
  <c r="Q481" i="1"/>
  <c r="Q304" i="1"/>
  <c r="Q264" i="1"/>
  <c r="Q396" i="1"/>
  <c r="Q3415" i="1"/>
  <c r="Q575" i="1"/>
  <c r="Q329" i="1"/>
  <c r="Q232" i="1"/>
  <c r="Q873" i="1"/>
  <c r="Q649" i="1"/>
  <c r="Q343" i="1"/>
  <c r="Q707" i="1"/>
  <c r="Q890" i="1"/>
  <c r="Q247" i="1"/>
  <c r="Q451" i="1"/>
  <c r="Q3672" i="1"/>
  <c r="Q1525" i="1"/>
  <c r="Q711" i="1"/>
  <c r="Q3871" i="1"/>
  <c r="Q1470" i="1"/>
  <c r="Q3619" i="1"/>
  <c r="Q855" i="1"/>
  <c r="Q2418" i="1"/>
  <c r="Q2084" i="1"/>
  <c r="Q1961" i="1"/>
  <c r="Q3263" i="1"/>
  <c r="Q3468" i="1"/>
  <c r="Q3779" i="1"/>
  <c r="Q1839" i="1"/>
  <c r="Q3885" i="1"/>
  <c r="Q3534" i="1"/>
  <c r="Q3675" i="1"/>
  <c r="Q2819" i="1"/>
  <c r="Q2088" i="1"/>
  <c r="Q2279" i="1"/>
  <c r="Q751" i="1"/>
  <c r="Q3654" i="1"/>
  <c r="Q742" i="1"/>
  <c r="Q256" i="1"/>
  <c r="Q721" i="1"/>
  <c r="Q512" i="1"/>
  <c r="Q1851" i="1"/>
  <c r="Q11" i="1"/>
  <c r="Q795" i="1"/>
  <c r="Q587" i="1"/>
  <c r="Q688" i="1"/>
  <c r="Q761" i="1"/>
  <c r="Q90" i="1"/>
  <c r="Q478" i="1"/>
  <c r="Q605" i="1"/>
  <c r="Q2699" i="1"/>
  <c r="Q535" i="1"/>
  <c r="Q777" i="1"/>
  <c r="Q72" i="1"/>
  <c r="Q373" i="1"/>
  <c r="Q476" i="1"/>
  <c r="Q235" i="1"/>
  <c r="Q176" i="1"/>
  <c r="Q3016" i="1"/>
  <c r="Q314" i="1"/>
  <c r="Q3922" i="1"/>
  <c r="Q3662" i="1"/>
  <c r="Q363" i="1"/>
  <c r="Q169" i="1"/>
  <c r="Q1417" i="1"/>
  <c r="Q750" i="1"/>
  <c r="Q1250" i="1"/>
  <c r="Q33" i="1"/>
  <c r="Q2038" i="1"/>
  <c r="Q3392" i="1"/>
  <c r="Q59" i="1"/>
  <c r="Q2607" i="1"/>
  <c r="Q496" i="1"/>
  <c r="Q236" i="1"/>
  <c r="Q119" i="1"/>
  <c r="Q3185" i="1"/>
  <c r="Q31" i="1"/>
  <c r="Q1177" i="1"/>
  <c r="Q455" i="1"/>
  <c r="Q2973" i="1"/>
  <c r="Q73" i="1"/>
  <c r="Q844" i="1"/>
  <c r="Q184" i="1"/>
  <c r="Q44" i="1"/>
  <c r="Q407" i="1"/>
  <c r="Q3961" i="1"/>
  <c r="Q808" i="1"/>
  <c r="Q486" i="1"/>
  <c r="Q339" i="1"/>
  <c r="Q431" i="1"/>
  <c r="Q272" i="1"/>
  <c r="Q60" i="1"/>
  <c r="Q1075" i="1"/>
  <c r="Q1611" i="1"/>
  <c r="Q508" i="1"/>
  <c r="Q746" i="1"/>
  <c r="Q217" i="1"/>
  <c r="Q1383" i="1"/>
  <c r="Q1571" i="1"/>
  <c r="Q541" i="1"/>
  <c r="Q758" i="1"/>
  <c r="Q43" i="1"/>
  <c r="Q348" i="1"/>
  <c r="Q477" i="1"/>
  <c r="Q312" i="1"/>
  <c r="Q35" i="1"/>
  <c r="Q842" i="1"/>
  <c r="Q558" i="1"/>
  <c r="Q865" i="1"/>
  <c r="Q895" i="1"/>
  <c r="Q3008" i="1"/>
  <c r="Q239" i="1"/>
  <c r="Q736" i="1"/>
  <c r="Q437" i="1"/>
  <c r="Q646" i="1"/>
  <c r="Q2488" i="1"/>
  <c r="Q3982" i="1"/>
  <c r="Q3052" i="1"/>
  <c r="Q3810" i="1"/>
  <c r="Q3233" i="1"/>
  <c r="Q3952" i="1"/>
  <c r="Q3641" i="1"/>
  <c r="Q3366" i="1"/>
  <c r="Q3125" i="1"/>
  <c r="Q3002" i="1"/>
  <c r="Q2991" i="1"/>
  <c r="Q3342" i="1"/>
  <c r="Q3791" i="1"/>
  <c r="Q1775" i="1"/>
  <c r="Q2540" i="1"/>
  <c r="Q3633" i="1"/>
  <c r="Q2014" i="1"/>
  <c r="Q3784" i="1"/>
  <c r="Q2101" i="1"/>
  <c r="Q1767" i="1"/>
  <c r="Q4023" i="1"/>
  <c r="Q3966" i="1"/>
  <c r="Q3020" i="1"/>
  <c r="Q3714" i="1"/>
  <c r="Q2585" i="1"/>
  <c r="Q3744" i="1"/>
  <c r="Q3704" i="1"/>
  <c r="Q3160" i="1"/>
  <c r="Q1225" i="1"/>
  <c r="Q3972" i="1"/>
  <c r="Q3935" i="1"/>
  <c r="Q2210" i="1"/>
  <c r="Q1311" i="1"/>
  <c r="Q2723" i="1"/>
  <c r="Q3170" i="1"/>
  <c r="Q3363" i="1"/>
  <c r="Q2500" i="1"/>
  <c r="Q3074" i="1"/>
  <c r="Q3078" i="1"/>
  <c r="Q3420" i="1"/>
  <c r="Q1550" i="1"/>
  <c r="Q1187" i="1"/>
  <c r="Q3698" i="1"/>
  <c r="Q3613" i="1"/>
  <c r="Q2015" i="1"/>
  <c r="Q2960" i="1"/>
  <c r="Q2917" i="1"/>
  <c r="Q966" i="1"/>
  <c r="Q3691" i="1"/>
  <c r="Q3681" i="1"/>
  <c r="Q1306" i="1"/>
  <c r="Q3522" i="1"/>
  <c r="Q3216" i="1"/>
  <c r="Q3770" i="1"/>
  <c r="Q1513" i="1"/>
  <c r="Q1623" i="1"/>
  <c r="Q1125" i="1"/>
  <c r="Q1594" i="1"/>
  <c r="Q2789" i="1"/>
  <c r="Q1530" i="1"/>
  <c r="Q3988" i="1"/>
  <c r="Q3932" i="1"/>
  <c r="Q2922" i="1"/>
  <c r="Q4060" i="1"/>
  <c r="Q3066" i="1"/>
  <c r="Q2775" i="1"/>
  <c r="Q1724" i="1"/>
  <c r="Q3821" i="1"/>
  <c r="Q3888" i="1"/>
  <c r="Q3436" i="1"/>
  <c r="Q3584" i="1"/>
  <c r="Q1618" i="1"/>
  <c r="Q3925" i="1"/>
  <c r="Q2959" i="1"/>
  <c r="Q1653" i="1"/>
  <c r="Q2862" i="1"/>
  <c r="Q3159" i="1"/>
  <c r="Q2809" i="1"/>
  <c r="Q3511" i="1"/>
  <c r="Q1792" i="1"/>
  <c r="Q2272" i="1"/>
  <c r="Q2761" i="1"/>
  <c r="Q2208" i="1"/>
  <c r="Q2347" i="1"/>
  <c r="Q3011" i="1"/>
  <c r="Q1957" i="1"/>
  <c r="Q3177" i="1"/>
  <c r="Q1467" i="1"/>
  <c r="Q4000" i="1"/>
  <c r="Q1932" i="1"/>
  <c r="Q3678" i="1"/>
  <c r="Q2916" i="1"/>
  <c r="Q3449" i="1"/>
  <c r="Q3845" i="1"/>
  <c r="Q3562" i="1"/>
  <c r="Q1808" i="1"/>
  <c r="Q521" i="1"/>
  <c r="Q2242" i="1"/>
  <c r="Q3150" i="1"/>
  <c r="Q3861" i="1"/>
  <c r="Q3621" i="1"/>
  <c r="Q1188" i="1"/>
  <c r="Q1289" i="1"/>
  <c r="Q2220" i="1"/>
  <c r="Q1799" i="1"/>
  <c r="Q1265" i="1"/>
  <c r="Q2902" i="1"/>
  <c r="Q1506" i="1"/>
  <c r="Q3652" i="1"/>
  <c r="Q3050" i="1"/>
  <c r="Q2647" i="1"/>
  <c r="Q1282" i="1"/>
  <c r="Q3350" i="1"/>
  <c r="Q4048" i="1"/>
  <c r="Q1196" i="1"/>
  <c r="Q3112" i="1"/>
  <c r="Q1999" i="1"/>
  <c r="Q3830" i="1"/>
  <c r="Q1951" i="1"/>
  <c r="Q1943" i="1"/>
  <c r="Q2090" i="1"/>
  <c r="Q3198" i="1"/>
  <c r="Q3571" i="1"/>
  <c r="Q3623" i="1"/>
  <c r="Q647" i="1"/>
  <c r="Q826" i="1"/>
  <c r="Q662" i="1"/>
  <c r="Q780" i="1"/>
  <c r="Q3224" i="1"/>
  <c r="Q753" i="1"/>
  <c r="Q467" i="1"/>
  <c r="Q2838" i="1"/>
  <c r="Q811" i="1"/>
  <c r="Q202" i="1"/>
  <c r="Q792" i="1"/>
  <c r="Q344" i="1"/>
  <c r="Q1232" i="1"/>
  <c r="Q2988" i="1"/>
  <c r="Q144" i="1"/>
  <c r="Q3338" i="1"/>
  <c r="Q903" i="1"/>
  <c r="Q1780" i="1"/>
  <c r="Q418" i="1"/>
  <c r="Q1042" i="1"/>
  <c r="Q1175" i="1"/>
  <c r="Q3132" i="1"/>
  <c r="Q1268" i="1"/>
  <c r="Q972" i="1"/>
  <c r="Q879" i="1"/>
  <c r="Q2364" i="1"/>
  <c r="Q2255" i="1"/>
  <c r="Q3227" i="1"/>
  <c r="Q523" i="1"/>
  <c r="Q3084" i="1"/>
  <c r="Q196" i="1"/>
  <c r="Q686" i="1"/>
  <c r="Q1411" i="1"/>
  <c r="Q825" i="1"/>
  <c r="Q866" i="1"/>
  <c r="Q2194" i="1"/>
  <c r="Q3057" i="1"/>
  <c r="Q3523" i="1"/>
  <c r="Q760" i="1"/>
  <c r="Q3334" i="1"/>
  <c r="Q956" i="1"/>
  <c r="Q854" i="1"/>
  <c r="Q306" i="1"/>
  <c r="Q1113" i="1"/>
  <c r="Q289" i="1"/>
  <c r="Q3792" i="1"/>
  <c r="Q501" i="1"/>
  <c r="Q2983" i="1"/>
  <c r="Q1678" i="1"/>
  <c r="Q1220" i="1"/>
  <c r="Q709" i="1"/>
  <c r="Q3184" i="1"/>
  <c r="Q345" i="1"/>
  <c r="Q2943" i="1"/>
  <c r="Q861" i="1"/>
  <c r="Q878" i="1"/>
  <c r="Q199" i="1"/>
  <c r="Q3129" i="1"/>
  <c r="Q642" i="1"/>
  <c r="Q872" i="1"/>
  <c r="Q2139" i="1"/>
  <c r="Q2596" i="1"/>
  <c r="Q3510" i="1"/>
  <c r="Q1536" i="1"/>
  <c r="Q1158" i="1"/>
  <c r="Q3387" i="1"/>
  <c r="Q1477" i="1"/>
  <c r="Q2941" i="1"/>
  <c r="Q3901" i="1"/>
  <c r="Q1136" i="1"/>
  <c r="Q1662" i="1"/>
  <c r="Q3575" i="1"/>
  <c r="Q2927" i="1"/>
  <c r="Q3269" i="1"/>
  <c r="Q3960" i="1"/>
  <c r="Q1714" i="1"/>
  <c r="Q2523" i="1"/>
  <c r="Q2412" i="1"/>
  <c r="Q1840" i="1"/>
  <c r="Q2919" i="1"/>
  <c r="Q2131" i="1"/>
  <c r="Q1302" i="1"/>
  <c r="Q880" i="1"/>
  <c r="Q1363" i="1"/>
  <c r="Q3812" i="1"/>
  <c r="Q3427" i="1"/>
  <c r="Q2892" i="1"/>
  <c r="Q2625" i="1"/>
  <c r="Q2201" i="1"/>
  <c r="Q2338" i="1"/>
  <c r="Q2621" i="1"/>
  <c r="Q1217" i="1"/>
  <c r="Q1867" i="1"/>
  <c r="Q1503" i="1"/>
  <c r="Q1640" i="1"/>
  <c r="Q2375" i="1"/>
  <c r="Q2016" i="1"/>
  <c r="Q2251" i="1"/>
  <c r="Q1374" i="1"/>
  <c r="Q1184" i="1"/>
  <c r="Q3433" i="1"/>
  <c r="Q1034" i="1"/>
  <c r="Q2359" i="1"/>
  <c r="Q1335" i="1"/>
  <c r="Q3666" i="1"/>
  <c r="Q1861" i="1"/>
  <c r="Q2262" i="1"/>
  <c r="Q1581" i="1"/>
  <c r="Q1246" i="1"/>
  <c r="Q2493" i="1"/>
  <c r="Q3316" i="1"/>
  <c r="Q2434" i="1"/>
  <c r="Q3980" i="1"/>
  <c r="Q1443" i="1"/>
  <c r="Q1230" i="1"/>
  <c r="Q2769" i="1"/>
  <c r="Q1001" i="1"/>
  <c r="Q1894" i="1"/>
  <c r="Q3946" i="1"/>
  <c r="Q3780" i="1"/>
  <c r="Q3968" i="1"/>
  <c r="Q2289" i="1"/>
  <c r="Q2258" i="1"/>
  <c r="Q2205" i="1"/>
  <c r="Q3915" i="1"/>
  <c r="Q3495" i="1"/>
  <c r="Q1296" i="1"/>
  <c r="Q3153" i="1"/>
  <c r="Q3987" i="1"/>
  <c r="Q3120" i="1"/>
  <c r="Q2062" i="1"/>
  <c r="Q2852" i="1"/>
  <c r="Q2925" i="1"/>
  <c r="Q3412" i="1"/>
  <c r="Q2945" i="1"/>
  <c r="Q2400" i="1"/>
  <c r="Q2119" i="1"/>
  <c r="Q3516" i="1"/>
  <c r="Q2368" i="1"/>
  <c r="Q2265" i="1"/>
  <c r="Q2847" i="1"/>
  <c r="Q2314" i="1"/>
  <c r="Q4040" i="1"/>
  <c r="Q3188" i="1"/>
  <c r="Q3167" i="1"/>
  <c r="Q4015" i="1"/>
  <c r="Q2295" i="1"/>
  <c r="Q3456" i="1"/>
  <c r="Q2899" i="1"/>
  <c r="Q3948" i="1"/>
  <c r="Q2185" i="1"/>
  <c r="Q933" i="1"/>
  <c r="Q2692" i="1"/>
  <c r="Q3513" i="1"/>
  <c r="Q2782" i="1"/>
  <c r="Q3736" i="1"/>
  <c r="Q2592" i="1"/>
  <c r="Q3833" i="1"/>
  <c r="Q3191" i="1"/>
  <c r="Q3771" i="1"/>
  <c r="Q897" i="1"/>
  <c r="Q702" i="1"/>
  <c r="Q867" i="1"/>
  <c r="Q1152" i="1"/>
  <c r="Q173" i="1"/>
  <c r="Q316" i="1"/>
  <c r="Q91" i="1"/>
  <c r="Q2535" i="1"/>
  <c r="Q699" i="1"/>
  <c r="Q277" i="1"/>
  <c r="Q1788" i="1"/>
  <c r="Q768" i="1"/>
  <c r="Q423" i="1"/>
  <c r="Q438" i="1"/>
  <c r="Q160" i="1"/>
  <c r="Q241" i="1"/>
  <c r="Q640" i="1"/>
  <c r="Q1524" i="1"/>
  <c r="Q189" i="1"/>
  <c r="Q128" i="1"/>
  <c r="Q596" i="1"/>
  <c r="Q968" i="1"/>
  <c r="Q212" i="1"/>
  <c r="Q606" i="1"/>
  <c r="Q954" i="1"/>
  <c r="Q390" i="1"/>
  <c r="Q1259" i="1"/>
  <c r="Q170" i="1"/>
  <c r="Q724" i="1"/>
  <c r="Q1305" i="1"/>
  <c r="Q69" i="1"/>
  <c r="Q765" i="1"/>
  <c r="Q257" i="1"/>
  <c r="Q95" i="1"/>
  <c r="Q687" i="1"/>
  <c r="Q951" i="1"/>
  <c r="Q833" i="1"/>
  <c r="Q807" i="1"/>
  <c r="Q821" i="1"/>
  <c r="Q853" i="1"/>
  <c r="Q727" i="1"/>
  <c r="Q65" i="1"/>
  <c r="Q798" i="1"/>
  <c r="Q664" i="1"/>
  <c r="Q700" i="1"/>
  <c r="Q3238" i="1"/>
  <c r="Q268" i="1"/>
  <c r="Q744" i="1"/>
  <c r="Q30" i="1"/>
  <c r="Q1297" i="1"/>
  <c r="Q429" i="1"/>
  <c r="Q672" i="1"/>
  <c r="Q3" i="1"/>
  <c r="Q434" i="1"/>
  <c r="Q1010" i="1"/>
  <c r="Q846" i="1"/>
  <c r="Q74" i="1"/>
  <c r="Q673" i="1"/>
  <c r="Q769" i="1"/>
  <c r="Q570" i="1"/>
  <c r="Q3920" i="1"/>
  <c r="Q2395" i="1"/>
  <c r="Q1914" i="1"/>
  <c r="Q2191" i="1"/>
  <c r="Q3582" i="1"/>
  <c r="Q3909" i="1"/>
  <c r="Q2106" i="1"/>
  <c r="Q2028" i="1"/>
  <c r="Q2721" i="1"/>
  <c r="Q2831" i="1"/>
  <c r="Q2779" i="1"/>
  <c r="Q2495" i="1"/>
  <c r="Q3163" i="1"/>
  <c r="Q3293" i="1"/>
  <c r="Q3276" i="1"/>
  <c r="Q2431" i="1"/>
  <c r="Q3349" i="1"/>
  <c r="Q2543" i="1"/>
  <c r="Q3811" i="1"/>
  <c r="Q3591" i="1"/>
  <c r="Q3985" i="1"/>
  <c r="Q3530" i="1"/>
  <c r="Q1621" i="1"/>
  <c r="Q3061" i="1"/>
  <c r="Q3679" i="1"/>
  <c r="Q2725" i="1"/>
  <c r="Q3568" i="1"/>
  <c r="Q3803" i="1"/>
  <c r="Q2100" i="1"/>
  <c r="Q3101" i="1"/>
  <c r="Q3664" i="1"/>
  <c r="Q2780" i="1"/>
  <c r="Q3075" i="1"/>
  <c r="Q3460" i="1"/>
  <c r="Q1744" i="1"/>
  <c r="Q1121" i="1"/>
  <c r="Q3898" i="1"/>
  <c r="Q3880" i="1"/>
  <c r="Q2230" i="1"/>
  <c r="Q3255" i="1"/>
  <c r="Q3715" i="1"/>
  <c r="Q3892" i="1"/>
  <c r="Q1709" i="1"/>
  <c r="Q2257" i="1"/>
  <c r="Q3685" i="1"/>
  <c r="Q1573" i="1"/>
  <c r="Q3465" i="1"/>
  <c r="Q3599" i="1"/>
  <c r="Q3950" i="1"/>
  <c r="Q1082" i="1"/>
  <c r="Q3122" i="1"/>
  <c r="Q2887" i="1"/>
  <c r="Q1655" i="1"/>
  <c r="Q4028" i="1"/>
  <c r="Q2515" i="1"/>
  <c r="Q1577" i="1"/>
  <c r="Q1223" i="1"/>
  <c r="Q3684" i="1"/>
  <c r="Q2454" i="1"/>
  <c r="Q3529" i="1"/>
  <c r="Q3467" i="1"/>
  <c r="Q1061" i="1"/>
  <c r="Q648" i="1"/>
  <c r="Q1917" i="1"/>
  <c r="Q1677" i="1"/>
  <c r="Q2889" i="1"/>
  <c r="Q2948" i="1"/>
  <c r="Q3051" i="1"/>
  <c r="Q2563" i="1"/>
  <c r="Q557" i="1"/>
  <c r="Q3406" i="1"/>
  <c r="Q498" i="1"/>
  <c r="Q653" i="1"/>
  <c r="Q554" i="1"/>
  <c r="Q137" i="1"/>
  <c r="Q125" i="1"/>
  <c r="Q413" i="1"/>
  <c r="Q1000" i="1"/>
  <c r="Q676" i="1"/>
  <c r="Q3082" i="1"/>
  <c r="Q1637" i="1"/>
  <c r="Q1956" i="1"/>
  <c r="Q1528" i="1"/>
  <c r="Q2824" i="1"/>
  <c r="Q2348" i="1"/>
  <c r="Q864" i="1"/>
  <c r="Q729" i="1"/>
  <c r="Q2168" i="1"/>
  <c r="Q395" i="1"/>
  <c r="Q3896" i="1"/>
  <c r="Q3169" i="1"/>
  <c r="Q3931" i="1"/>
  <c r="Q3827" i="1"/>
  <c r="Q3986" i="1"/>
  <c r="Q3598" i="1"/>
  <c r="Q2286" i="1"/>
  <c r="Q2331" i="1"/>
  <c r="Q3890" i="1"/>
  <c r="Q607" i="1"/>
  <c r="Q3902" i="1"/>
  <c r="Q2398" i="1"/>
  <c r="Q3203" i="1"/>
  <c r="Q2497" i="1"/>
  <c r="Q2271" i="1"/>
  <c r="Q3739" i="1"/>
  <c r="Q3590" i="1"/>
  <c r="Q2113" i="1"/>
  <c r="Q2531" i="1"/>
  <c r="Q3096" i="1"/>
  <c r="Q3559" i="1"/>
  <c r="Q3991" i="1"/>
  <c r="Q3930" i="1"/>
  <c r="Q1824" i="1"/>
  <c r="Q3750" i="1"/>
  <c r="Q3482" i="1"/>
  <c r="Q1421" i="1"/>
  <c r="Q3396" i="1"/>
  <c r="Q631" i="1"/>
  <c r="Q2031" i="1"/>
  <c r="Q666" i="1"/>
  <c r="Q1884" i="1"/>
  <c r="Q1598" i="1"/>
  <c r="Q2845" i="1"/>
  <c r="Q1234" i="1"/>
  <c r="Q2823" i="1"/>
  <c r="Q1613" i="1"/>
  <c r="Q3335" i="1"/>
  <c r="Q1801" i="1"/>
  <c r="Q1620" i="1"/>
  <c r="Q2998" i="1"/>
  <c r="Q3905" i="1"/>
  <c r="Q2526" i="1"/>
  <c r="Q2855" i="1"/>
  <c r="Q2648" i="1"/>
  <c r="Q3079" i="1"/>
  <c r="Q3711" i="1"/>
  <c r="Q3477" i="1"/>
  <c r="Q1804" i="1"/>
  <c r="Q3663" i="1"/>
  <c r="Q2962" i="1"/>
  <c r="Q3823" i="1"/>
  <c r="Q2130" i="1"/>
  <c r="Q2486" i="1"/>
  <c r="Q3658" i="1"/>
  <c r="Q3199" i="1"/>
  <c r="Q2070" i="1"/>
  <c r="Q1671" i="1"/>
  <c r="Q2863" i="1"/>
  <c r="Q2465" i="1"/>
  <c r="Q3809" i="1"/>
  <c r="Q2334" i="1"/>
  <c r="Q2728" i="1"/>
  <c r="Q3071" i="1"/>
  <c r="Q1054" i="1"/>
  <c r="Q3272" i="1"/>
  <c r="Q1918" i="1"/>
  <c r="Q3356" i="1"/>
  <c r="Q2552" i="1"/>
  <c r="Q3353" i="1"/>
  <c r="Q3904" i="1"/>
  <c r="Q2560" i="1"/>
  <c r="Q2321" i="1"/>
  <c r="Q3289" i="1"/>
  <c r="Q3493" i="1"/>
  <c r="Q2234" i="1"/>
  <c r="Q2107" i="1"/>
  <c r="Q3069" i="1"/>
  <c r="Q1557" i="1"/>
  <c r="Q1126" i="1"/>
  <c r="Q4084" i="1"/>
  <c r="Q3298" i="1"/>
  <c r="Q1199" i="1"/>
  <c r="Q3906" i="1"/>
  <c r="Q2811" i="1"/>
  <c r="Q1191" i="1"/>
  <c r="Q2882" i="1"/>
  <c r="Q1500" i="1"/>
  <c r="Q1449" i="1"/>
  <c r="Q588" i="1"/>
  <c r="Q576" i="1"/>
  <c r="Q544" i="1"/>
  <c r="Q293" i="1"/>
  <c r="Q2961" i="1"/>
  <c r="Q266" i="1"/>
  <c r="Q118" i="1"/>
  <c r="Q543" i="1"/>
  <c r="Q524" i="1"/>
  <c r="Q2069" i="1"/>
  <c r="Q715" i="1"/>
  <c r="Q278" i="1"/>
  <c r="Q695" i="1"/>
  <c r="Q1666" i="1"/>
  <c r="Q183" i="1"/>
  <c r="Q213" i="1"/>
  <c r="Q630" i="1"/>
  <c r="Q924" i="1"/>
  <c r="Q675" i="1"/>
  <c r="Q735" i="1"/>
  <c r="Q447" i="1"/>
  <c r="Q3539" i="1"/>
  <c r="Q381" i="1"/>
  <c r="Q2288" i="1"/>
  <c r="Q1882" i="1"/>
  <c r="Q3561" i="1"/>
  <c r="Q793" i="1"/>
  <c r="Q490" i="1"/>
  <c r="Q705" i="1"/>
  <c r="Q1766" i="1"/>
  <c r="Q133" i="1"/>
  <c r="Q643" i="1"/>
  <c r="Q2045" i="1"/>
  <c r="Q171" i="1"/>
  <c r="Q1233" i="1"/>
  <c r="Q660" i="1"/>
  <c r="Q1241" i="1"/>
  <c r="Q3483" i="1"/>
  <c r="Q601" i="1"/>
  <c r="Q2404" i="1"/>
  <c r="Q3178" i="1"/>
  <c r="Q3671" i="1"/>
  <c r="Q961" i="1"/>
  <c r="Q3134" i="1"/>
  <c r="Q1116" i="1"/>
  <c r="Q26" i="1"/>
  <c r="Q1011" i="1"/>
  <c r="Q3990" i="1"/>
  <c r="Q1101" i="1"/>
  <c r="Q2842" i="1"/>
  <c r="Q3969" i="1"/>
  <c r="Q1085" i="1"/>
  <c r="Q2656" i="1"/>
  <c r="Q3136" i="1"/>
  <c r="Q3703" i="1"/>
  <c r="Q1627" i="1"/>
  <c r="Q936" i="1"/>
  <c r="Q1003" i="1"/>
  <c r="Q1654" i="1"/>
  <c r="Q3372" i="1"/>
  <c r="Q1451" i="1"/>
  <c r="Q1683" i="1"/>
  <c r="Q4002" i="1"/>
  <c r="Q3602" i="1"/>
  <c r="Q2958" i="1"/>
  <c r="Q4059" i="1"/>
  <c r="Q3959" i="1"/>
  <c r="Q1962" i="1"/>
  <c r="Q2771" i="1"/>
  <c r="Q1601" i="1"/>
  <c r="Q3072" i="1"/>
  <c r="Q3229" i="1"/>
  <c r="Q2616" i="1"/>
  <c r="Q3352" i="1"/>
  <c r="Q2600" i="1"/>
  <c r="Q3555" i="1"/>
  <c r="Q1733" i="1"/>
  <c r="Q3900" i="1"/>
  <c r="Q1583" i="1"/>
  <c r="Q1706" i="1"/>
  <c r="Q2437" i="1"/>
  <c r="Q1574" i="1"/>
  <c r="Q1970" i="1"/>
  <c r="Q1879" i="1"/>
  <c r="Q1239" i="1"/>
  <c r="Q4065" i="1"/>
  <c r="Q2808" i="1"/>
  <c r="Q2788" i="1"/>
  <c r="Q3322" i="1"/>
  <c r="Q2249" i="1"/>
  <c r="Q1432" i="1"/>
  <c r="Q2610" i="1"/>
  <c r="Q2513" i="1"/>
  <c r="Q2676" i="1"/>
  <c r="Q3479" i="1"/>
  <c r="Q1360" i="1"/>
  <c r="Q2502" i="1"/>
  <c r="Q2197" i="1"/>
  <c r="Q1576" i="1"/>
  <c r="Q737" i="1"/>
  <c r="Q9" i="1"/>
  <c r="Q818" i="1"/>
  <c r="Q2246" i="1"/>
  <c r="Q129" i="1"/>
  <c r="Q3547" i="1"/>
  <c r="Q838" i="1"/>
  <c r="Q1672" i="1"/>
  <c r="Q624" i="1"/>
  <c r="Q3220" i="1"/>
  <c r="Q2345" i="1"/>
  <c r="Q3108" i="1"/>
  <c r="Q4070" i="1"/>
  <c r="Q1818" i="1"/>
  <c r="Q1058" i="1"/>
  <c r="Q2327" i="1"/>
  <c r="Q384" i="1"/>
  <c r="Q55" i="1"/>
  <c r="Q682" i="1"/>
  <c r="Q324" i="1"/>
  <c r="Q2920" i="1"/>
  <c r="Q2689" i="1"/>
  <c r="Q1380" i="1"/>
  <c r="Q985" i="1"/>
  <c r="Q3903" i="1"/>
  <c r="Q2056" i="1"/>
  <c r="Q1659" i="1"/>
  <c r="Q1784" i="1"/>
  <c r="Q2722" i="1"/>
  <c r="Q2674" i="1"/>
  <c r="Q3204" i="1"/>
  <c r="Q1942" i="1"/>
  <c r="Q1893" i="1"/>
  <c r="Q3237" i="1"/>
  <c r="Q989" i="1"/>
  <c r="Q1595" i="1"/>
  <c r="Q3661" i="1"/>
  <c r="Q2366" i="1"/>
  <c r="Q3217" i="1"/>
  <c r="Q1030" i="1"/>
  <c r="Q113" i="1"/>
  <c r="Q193" i="1"/>
  <c r="Q234" i="1"/>
  <c r="Q281" i="1"/>
  <c r="Q166" i="1"/>
  <c r="Q79" i="1"/>
  <c r="Q383" i="1"/>
  <c r="Q787" i="1"/>
  <c r="Q198" i="1"/>
  <c r="Q511" i="1"/>
  <c r="Q639" i="1"/>
  <c r="Q518" i="1"/>
  <c r="Q408" i="1"/>
  <c r="Q1049" i="1"/>
  <c r="Q215" i="1"/>
  <c r="Q488" i="1"/>
  <c r="Q725" i="1"/>
  <c r="Q549" i="1"/>
  <c r="Q1372" i="1"/>
  <c r="Q571" i="1"/>
  <c r="Q338" i="1"/>
  <c r="Q1634" i="1"/>
  <c r="Q669" i="1"/>
  <c r="Q517" i="1"/>
  <c r="Q445" i="1"/>
  <c r="Q766" i="1"/>
  <c r="Q493" i="1"/>
  <c r="Q970" i="1"/>
  <c r="Q812" i="1"/>
  <c r="Q276" i="1"/>
  <c r="Q469" i="1"/>
  <c r="Q167" i="1"/>
  <c r="Q248" i="1"/>
  <c r="Q121" i="1"/>
  <c r="Q3407" i="1"/>
  <c r="Q122" i="1"/>
  <c r="Q13" i="1"/>
  <c r="Q540" i="1"/>
  <c r="Q280" i="1"/>
  <c r="Q52" i="1"/>
  <c r="Q1674" i="1"/>
  <c r="Q136" i="1"/>
  <c r="Q453" i="1"/>
  <c r="Q472" i="1"/>
  <c r="Q706" i="1"/>
  <c r="Q1202" i="1"/>
  <c r="Q376" i="1"/>
  <c r="Q99" i="1"/>
  <c r="Q900" i="1"/>
  <c r="Q710" i="1"/>
  <c r="Q105" i="1"/>
  <c r="Q754" i="1"/>
  <c r="Q106" i="1"/>
  <c r="Q322" i="1"/>
  <c r="Q308" i="1"/>
  <c r="Q506" i="1"/>
  <c r="Q357" i="1"/>
  <c r="Q503" i="1"/>
  <c r="Q776" i="1"/>
  <c r="Q3278" i="1"/>
  <c r="Q2975" i="1"/>
  <c r="Q218" i="1"/>
  <c r="Q1785" i="1"/>
  <c r="Q275" i="1"/>
  <c r="Q86" i="1"/>
  <c r="Q580" i="1"/>
  <c r="Q845" i="1"/>
  <c r="Q216" i="1"/>
  <c r="Q3294" i="1"/>
  <c r="Q36" i="1"/>
  <c r="Q3557" i="1"/>
  <c r="Q369" i="1"/>
  <c r="Q1915" i="1"/>
  <c r="Q3600" i="1"/>
  <c r="Q201" i="1"/>
  <c r="Q305" i="1"/>
  <c r="Q3140" i="1"/>
  <c r="Q828" i="1"/>
  <c r="Q156" i="1"/>
  <c r="Q1073" i="1"/>
  <c r="Q4044" i="1"/>
  <c r="Q4056" i="1"/>
  <c r="Q4114" i="1"/>
  <c r="Q4068" i="1"/>
  <c r="Q4074" i="1"/>
  <c r="Q4081" i="1"/>
  <c r="Q4099" i="1"/>
  <c r="Q4105" i="1"/>
  <c r="Q4063" i="1"/>
  <c r="Q4097" i="1"/>
  <c r="Q4085" i="1"/>
  <c r="Q4073" i="1"/>
  <c r="Q4103" i="1"/>
  <c r="Q4080" i="1"/>
  <c r="Q4096" i="1"/>
  <c r="Q4086" i="1"/>
  <c r="Q4107" i="1"/>
  <c r="Q4088" i="1"/>
  <c r="Q4108" i="1"/>
  <c r="Q4087" i="1"/>
  <c r="Q1753" i="1"/>
  <c r="Q2025" i="1"/>
  <c r="Q2509" i="1"/>
  <c r="Q1836" i="1"/>
  <c r="Q2686" i="1"/>
  <c r="Q2479" i="1"/>
  <c r="Q3181" i="1"/>
  <c r="Q3256" i="1"/>
  <c r="Q1244" i="1"/>
  <c r="Q2968" i="1"/>
  <c r="Q1294" i="1"/>
  <c r="Q2269" i="1"/>
  <c r="Q1418" i="1"/>
  <c r="Q2144" i="1"/>
  <c r="Q2026" i="1"/>
  <c r="Q3808" i="1"/>
  <c r="Q3288" i="1"/>
  <c r="Q3284" i="1"/>
  <c r="Q1351" i="1"/>
  <c r="Q1521" i="1"/>
  <c r="Q2901" i="1"/>
  <c r="Q3175" i="1"/>
  <c r="Q2284" i="1"/>
  <c r="Q1485" i="1"/>
  <c r="Q1269" i="1"/>
  <c r="Q1023" i="1"/>
  <c r="Q1935" i="1"/>
  <c r="Q2752" i="1"/>
  <c r="Q3321" i="1"/>
  <c r="Q2762" i="1"/>
  <c r="Q2372" i="1"/>
  <c r="Q2921" i="1"/>
  <c r="Q3692" i="1"/>
  <c r="Q2170" i="1"/>
  <c r="Q3581" i="1"/>
  <c r="Q2807" i="1"/>
  <c r="Q2467" i="1"/>
  <c r="Q1408" i="1"/>
  <c r="Q3208" i="1"/>
  <c r="Q2445" i="1"/>
  <c r="Q2244" i="1"/>
  <c r="Q3913" i="1"/>
  <c r="Q3634" i="1"/>
  <c r="Q1854" i="1"/>
  <c r="Q3856" i="1"/>
  <c r="Q3800" i="1"/>
  <c r="Q2827" i="1"/>
  <c r="Q2613" i="1"/>
  <c r="Q4007" i="1"/>
  <c r="Q3270" i="1"/>
  <c r="Q1964" i="1"/>
  <c r="Q3718" i="1"/>
  <c r="Q3157" i="1"/>
  <c r="Q2046" i="1"/>
  <c r="Q2710" i="1"/>
  <c r="Q3606" i="1"/>
  <c r="Q3954" i="1"/>
  <c r="Q3419" i="1"/>
  <c r="Q2054" i="1"/>
  <c r="Q3110" i="1"/>
  <c r="Q2588" i="1"/>
  <c r="Q3124" i="1"/>
  <c r="Q3743" i="1"/>
  <c r="Q1144" i="1"/>
  <c r="Q1211" i="1"/>
  <c r="Q1307" i="1"/>
  <c r="Q1142" i="1"/>
  <c r="Q1280" i="1"/>
  <c r="Q1747" i="1"/>
  <c r="Q1429" i="1"/>
  <c r="Q1474" i="1"/>
  <c r="Q949" i="1"/>
  <c r="Q1728" i="1"/>
  <c r="Q1554" i="1"/>
  <c r="Q1431" i="1"/>
  <c r="Q1473" i="1"/>
  <c r="Q1850" i="1"/>
  <c r="Q1940" i="1"/>
  <c r="Q3630" i="1"/>
  <c r="Q3376" i="1"/>
  <c r="Q3650" i="1"/>
  <c r="Q3064" i="1"/>
  <c r="Q2235" i="1"/>
  <c r="Q1781" i="1"/>
  <c r="Q1440" i="1"/>
  <c r="Q1663" i="1"/>
  <c r="Q2052" i="1"/>
  <c r="Q1489" i="1"/>
  <c r="Q1657" i="1"/>
  <c r="Q1793" i="1"/>
  <c r="Q1702" i="1"/>
  <c r="Q2517" i="1"/>
  <c r="Q1592" i="1"/>
  <c r="Q1797" i="1"/>
  <c r="Q3723" i="1"/>
  <c r="Q3453" i="1"/>
  <c r="Q3851" i="1"/>
  <c r="Q2976" i="1"/>
  <c r="Q1569" i="1"/>
  <c r="Q3713" i="1"/>
  <c r="Q2907" i="1"/>
  <c r="Q2393" i="1"/>
  <c r="Q1820" i="1"/>
  <c r="Q2791" i="1"/>
  <c r="Q2693" i="1"/>
  <c r="Q1378" i="1"/>
  <c r="Q1394" i="1"/>
  <c r="Q3973" i="1"/>
  <c r="Q1869" i="1"/>
  <c r="Q1320" i="1"/>
  <c r="Q1373" i="1"/>
  <c r="Q3474" i="1"/>
  <c r="Q1173" i="1"/>
  <c r="Q1889" i="1"/>
  <c r="Q2455" i="1"/>
  <c r="Q3543" i="1"/>
  <c r="Q3897" i="1"/>
  <c r="Q2043" i="1"/>
  <c r="Q1129" i="1"/>
  <c r="Q2032" i="1"/>
  <c r="Q262" i="1"/>
  <c r="Q806" i="1"/>
  <c r="Q473" i="1"/>
  <c r="Q802" i="1"/>
  <c r="Q659" i="1"/>
  <c r="Q822" i="1"/>
  <c r="Q83" i="1"/>
  <c r="Q898" i="1"/>
  <c r="Q76" i="1"/>
  <c r="Q832" i="1"/>
  <c r="Q364" i="1"/>
  <c r="Q93" i="1"/>
  <c r="Q550" i="1"/>
  <c r="Q1751" i="1"/>
  <c r="Q3190" i="1"/>
  <c r="Q555" i="1"/>
  <c r="Q261" i="1"/>
  <c r="Q194" i="1"/>
  <c r="Q3693" i="1"/>
  <c r="Q618" i="1"/>
  <c r="Q911" i="1"/>
  <c r="Q1874" i="1"/>
  <c r="Q87" i="1"/>
  <c r="Q124" i="1"/>
  <c r="Q3471" i="1"/>
  <c r="Q509" i="1"/>
  <c r="Q2138" i="1"/>
  <c r="Q139" i="1"/>
  <c r="Q470" i="1"/>
  <c r="Q1068" i="1"/>
  <c r="Q1150" i="1"/>
  <c r="Q2094" i="1"/>
  <c r="Q474" i="1"/>
  <c r="Q622" i="1"/>
  <c r="Q781" i="1"/>
  <c r="Q1124" i="1"/>
  <c r="Q1339" i="1"/>
  <c r="Q210" i="1"/>
  <c r="Q187" i="1"/>
  <c r="Q820" i="1"/>
  <c r="Q1777" i="1"/>
  <c r="Q3999" i="1"/>
  <c r="Q964" i="1"/>
  <c r="Q894" i="1"/>
  <c r="Q3756" i="1"/>
  <c r="Q3971" i="1"/>
  <c r="Q3767" i="1"/>
  <c r="Q2933" i="1"/>
  <c r="Q3908" i="1"/>
  <c r="Q3013" i="1"/>
  <c r="Q1523" i="1"/>
  <c r="Q2378" i="1"/>
  <c r="Q2411" i="1"/>
  <c r="Q3494" i="1"/>
  <c r="Q3489" i="1"/>
  <c r="Q976" i="1"/>
  <c r="Q1900" i="1"/>
  <c r="Q965" i="1"/>
  <c r="Q3131" i="1"/>
  <c r="Q3189" i="1"/>
  <c r="Q1928" i="1"/>
  <c r="Q392" i="1"/>
  <c r="Q310" i="1"/>
  <c r="Q492" i="1"/>
  <c r="Q414" i="1"/>
  <c r="Q1529" i="1"/>
  <c r="Q2914" i="1"/>
  <c r="Q32" i="1"/>
  <c r="Q547" i="1"/>
  <c r="Q510" i="1"/>
  <c r="Q42" i="1"/>
  <c r="Q127" i="1"/>
  <c r="Q108" i="1"/>
  <c r="Q255" i="1"/>
  <c r="Q2748" i="1"/>
  <c r="Q313" i="1"/>
  <c r="Q843" i="1"/>
  <c r="Q3005" i="1"/>
  <c r="Q2003" i="1"/>
  <c r="Q465" i="1"/>
  <c r="Q2236" i="1"/>
  <c r="Q1906" i="1"/>
  <c r="Q3886" i="1"/>
  <c r="Q2924" i="1"/>
  <c r="Q1319" i="1"/>
  <c r="Q3450" i="1"/>
  <c r="Q952" i="1"/>
  <c r="Q3891" i="1"/>
  <c r="Q1468" i="1"/>
  <c r="Q2743" i="1"/>
  <c r="Q1179" i="1"/>
  <c r="Q2281" i="1"/>
  <c r="Q1426" i="1"/>
  <c r="Q1552" i="1"/>
  <c r="Q1337" i="1"/>
  <c r="Q3778" i="1"/>
  <c r="Q3984" i="1"/>
  <c r="Q1161" i="1"/>
  <c r="Q2218" i="1"/>
  <c r="Q2759" i="1"/>
  <c r="Q397" i="1"/>
  <c r="Q771" i="1"/>
  <c r="Q186" i="1"/>
  <c r="Q801" i="1"/>
  <c r="Q718" i="1"/>
  <c r="Q62" i="1"/>
  <c r="Q294" i="1"/>
  <c r="Q608" i="1"/>
  <c r="Q134" i="1"/>
  <c r="Q635" i="1"/>
  <c r="Q374" i="1"/>
  <c r="Q253" i="1"/>
  <c r="Q1389" i="1"/>
  <c r="Q230" i="1"/>
  <c r="Q967" i="1"/>
  <c r="Q220" i="1"/>
  <c r="Q387" i="1"/>
  <c r="Q652" i="1"/>
  <c r="Q566" i="1"/>
  <c r="Q126" i="1"/>
  <c r="Q906" i="1"/>
  <c r="Q115" i="1"/>
  <c r="Q3540" i="1"/>
  <c r="Q887" i="1"/>
  <c r="Q2384" i="1"/>
  <c r="Q851" i="1"/>
  <c r="Q12" i="1"/>
  <c r="Q3326" i="1"/>
  <c r="Q1064" i="1"/>
  <c r="Q104" i="1"/>
  <c r="Q3769" i="1"/>
  <c r="Q712" i="1"/>
  <c r="Q279" i="1"/>
  <c r="Q3076" i="1"/>
  <c r="Q353" i="1"/>
  <c r="Q2047" i="1"/>
  <c r="Q475" i="1"/>
  <c r="Q577" i="1"/>
  <c r="Q1362" i="1"/>
  <c r="Q1681" i="1"/>
  <c r="Q454" i="1"/>
  <c r="Q905" i="1"/>
  <c r="Q1330" i="1"/>
  <c r="Q3257" i="1"/>
  <c r="Q249" i="1"/>
  <c r="Q1213" i="1"/>
  <c r="Q888" i="1"/>
  <c r="Q3822" i="1"/>
  <c r="Q3573" i="1"/>
  <c r="Q572" i="1"/>
  <c r="Q743" i="1"/>
  <c r="Q491" i="1"/>
  <c r="Q3546" i="1"/>
  <c r="Q661" i="1"/>
  <c r="Q564" i="1"/>
  <c r="Q656" i="1"/>
  <c r="Q2877" i="1"/>
  <c r="Q375" i="1"/>
  <c r="Q2815" i="1"/>
  <c r="Q3165" i="1"/>
  <c r="Q1060" i="1"/>
  <c r="Q3829" i="1"/>
  <c r="Q3643" i="1"/>
  <c r="Q1488" i="1"/>
  <c r="Q3565" i="1"/>
  <c r="Q3130" i="1"/>
  <c r="Q1895" i="1"/>
  <c r="Q2579" i="1"/>
  <c r="Q3841" i="1"/>
  <c r="Q3088" i="1"/>
  <c r="Q2428" i="1"/>
  <c r="Q1843" i="1"/>
  <c r="Q2934" i="1"/>
  <c r="Q3768" i="1"/>
  <c r="Q2487" i="1"/>
  <c r="Q1067" i="1"/>
  <c r="Q1273" i="1"/>
  <c r="Q1088" i="1"/>
  <c r="Q1531" i="1"/>
  <c r="Q2980" i="1"/>
  <c r="Q2305" i="1"/>
  <c r="Q3945" i="1"/>
  <c r="Q46" i="1"/>
  <c r="Q1066" i="1"/>
  <c r="Q717" i="1"/>
  <c r="Q1596" i="1"/>
  <c r="Q47" i="1"/>
  <c r="Q177" i="1"/>
  <c r="Q3788" i="1"/>
  <c r="Q3605" i="1"/>
  <c r="Q2984" i="1"/>
  <c r="Q1794" i="1"/>
  <c r="Q3402" i="1"/>
  <c r="Q573" i="1"/>
  <c r="Q182" i="1"/>
  <c r="Q563" i="1"/>
  <c r="Q295" i="1"/>
  <c r="Q2555" i="1"/>
  <c r="Q3667" i="1"/>
  <c r="Q899" i="1"/>
  <c r="Q1321" i="1"/>
  <c r="Q3405" i="1"/>
  <c r="Q2308" i="1"/>
  <c r="Q416" i="1"/>
  <c r="Q2304" i="1"/>
  <c r="Q862" i="1"/>
  <c r="Q1954" i="1"/>
  <c r="Q21" i="1"/>
  <c r="Q1274" i="1"/>
  <c r="Q497" i="1"/>
  <c r="Q1713" i="1"/>
  <c r="Q3850" i="1"/>
  <c r="Q883" i="1"/>
  <c r="Q2078" i="1"/>
  <c r="Q2879" i="1"/>
  <c r="Q901" i="1"/>
  <c r="Q762" i="1"/>
  <c r="Q651" i="1"/>
  <c r="Q3814" i="1"/>
  <c r="Q763" i="1"/>
  <c r="Q3773" i="1"/>
  <c r="Q2938" i="1"/>
  <c r="Q3787" i="1"/>
  <c r="Q2315" i="1"/>
  <c r="Q394" i="1"/>
  <c r="Q620" i="1"/>
  <c r="Q2096" i="1"/>
  <c r="Q621" i="1"/>
  <c r="Q757" i="1"/>
  <c r="Q2226" i="1"/>
  <c r="Q783" i="1"/>
  <c r="Q3026" i="1"/>
  <c r="Q2859" i="1"/>
  <c r="Q891" i="1"/>
  <c r="Q1617" i="1"/>
  <c r="Q593" i="1"/>
  <c r="Q3081" i="1"/>
  <c r="Q1853" i="1"/>
  <c r="Q3003" i="1"/>
  <c r="Q1004" i="1"/>
  <c r="Q3899" i="1"/>
  <c r="Q3164" i="1"/>
  <c r="Q3323" i="1"/>
  <c r="Q623" i="1"/>
  <c r="Q782" i="1"/>
  <c r="Q1264" i="1"/>
  <c r="Q2232" i="1"/>
  <c r="Q3738" i="1"/>
  <c r="Q2965" i="1"/>
  <c r="Q3459" i="1"/>
  <c r="Q3655" i="1"/>
  <c r="Q3312" i="1"/>
  <c r="Q2110" i="1"/>
  <c r="Q3308" i="1"/>
  <c r="Q665" i="1"/>
  <c r="Q1079" i="1"/>
  <c r="Q2177" i="1"/>
  <c r="Q3864" i="1"/>
  <c r="Q2360" i="1"/>
  <c r="Q2813" i="1"/>
  <c r="Q340" i="1"/>
  <c r="Q205" i="1"/>
  <c r="Q370" i="1"/>
  <c r="Q892" i="1"/>
  <c r="Q402" i="1"/>
  <c r="Q224" i="1"/>
  <c r="Q181" i="1"/>
  <c r="Q54" i="1"/>
  <c r="Q668" i="1"/>
  <c r="Q546" i="1"/>
  <c r="Q82" i="1"/>
  <c r="Q179" i="1"/>
  <c r="Q494" i="1"/>
  <c r="Q274" i="1"/>
  <c r="Q175" i="1"/>
  <c r="Q483" i="1"/>
  <c r="Q207" i="1"/>
  <c r="Q282" i="1"/>
  <c r="Q2460" i="1"/>
  <c r="Q399" i="1"/>
  <c r="Q243" i="1"/>
  <c r="Q116" i="1"/>
  <c r="Q482" i="1"/>
  <c r="Q628" i="1"/>
  <c r="Q1638" i="1"/>
  <c r="Q531" i="1"/>
  <c r="Q1568" i="1"/>
  <c r="Q443" i="1"/>
  <c r="Q2397" i="1"/>
  <c r="Q932" i="1"/>
  <c r="Q145" i="1"/>
  <c r="Q602" i="1"/>
  <c r="Q1358" i="1"/>
  <c r="Q63" i="1"/>
  <c r="Q85" i="1"/>
  <c r="Q446" i="1"/>
  <c r="Q2814" i="1"/>
  <c r="Q154" i="1"/>
  <c r="Q420" i="1"/>
  <c r="Q773" i="1"/>
  <c r="Q3927" i="1"/>
  <c r="Q3921" i="1"/>
  <c r="Q18" i="1"/>
  <c r="Q64" i="1"/>
  <c r="Q2519" i="1"/>
  <c r="Q1639" i="1"/>
  <c r="Q1937" i="1"/>
  <c r="Q1261" i="1"/>
  <c r="Q3116" i="1"/>
  <c r="Q1198" i="1"/>
  <c r="Q2423" i="1"/>
  <c r="Q810" i="1"/>
  <c r="Q102" i="1"/>
  <c r="Q599" i="1"/>
  <c r="Q461" i="1"/>
  <c r="Q719" i="1"/>
  <c r="Q1629" i="1"/>
  <c r="Q739" i="1"/>
  <c r="Q3760" i="1"/>
  <c r="Q525" i="1"/>
  <c r="Q1540" i="1"/>
  <c r="Q2963" i="1"/>
  <c r="Q40" i="1"/>
  <c r="Q694" i="1"/>
  <c r="Q756" i="1"/>
  <c r="Q3086" i="1"/>
  <c r="Q1541" i="1"/>
  <c r="Q2040" i="1"/>
  <c r="Q49" i="1"/>
  <c r="Q3503" i="1"/>
  <c r="Q3461" i="1"/>
  <c r="Q849" i="1"/>
  <c r="Q1711" i="1"/>
  <c r="Q815" i="1"/>
  <c r="Q3192" i="1"/>
  <c r="Q689" i="1"/>
  <c r="Q3870" i="1"/>
  <c r="Q530" i="1"/>
  <c r="Q150" i="1"/>
  <c r="Q351" i="1"/>
  <c r="Q2673" i="1"/>
  <c r="Q1112" i="1"/>
  <c r="Q2212" i="1"/>
  <c r="Q3454" i="1"/>
  <c r="Q3218" i="1"/>
  <c r="Q1566" i="1"/>
  <c r="Q459" i="1"/>
  <c r="Q3978" i="1"/>
  <c r="Q4082" i="1"/>
  <c r="Q2551" i="1"/>
  <c r="Q2332" i="1"/>
  <c r="Q2099" i="1"/>
  <c r="Q693" i="1"/>
  <c r="Q3303" i="1"/>
  <c r="Q3589" i="1"/>
  <c r="Q2147" i="1"/>
  <c r="Q3404" i="1"/>
  <c r="Q3938" i="1"/>
  <c r="Q2073" i="1"/>
  <c r="Q2785" i="1"/>
  <c r="Q4042" i="1"/>
  <c r="Q1390" i="1"/>
  <c r="Q3977" i="1"/>
  <c r="Q3037" i="1"/>
  <c r="Q568" i="1"/>
  <c r="Q3624" i="1"/>
  <c r="Q2050" i="1"/>
  <c r="Q3737" i="1"/>
  <c r="Q3313" i="1"/>
  <c r="Q3145" i="1"/>
  <c r="Q4033" i="1"/>
  <c r="Q3860" i="1"/>
  <c r="Q3794" i="1"/>
  <c r="Q3174" i="1"/>
  <c r="Q2547" i="1"/>
  <c r="Q3815" i="1"/>
  <c r="Q1892" i="1"/>
  <c r="Q2829" i="1"/>
  <c r="Q2736" i="1"/>
  <c r="Q2405" i="1"/>
  <c r="Q536" i="1"/>
  <c r="Q480" i="1"/>
  <c r="Q2678" i="1"/>
  <c r="Q561" i="1"/>
  <c r="Q367" i="1"/>
  <c r="Q333" i="1"/>
  <c r="Q748" i="1"/>
  <c r="Q283" i="1"/>
  <c r="Q893" i="1"/>
  <c r="Q290" i="1"/>
  <c r="Q870" i="1"/>
  <c r="Q730" i="1"/>
  <c r="Q2204" i="1"/>
  <c r="Q814" i="1"/>
  <c r="Q292" i="1"/>
  <c r="Q2539" i="1"/>
  <c r="Q2854" i="1"/>
  <c r="Q439" i="1"/>
  <c r="Q2578" i="1"/>
  <c r="Q667" i="1"/>
  <c r="Q3259" i="1"/>
  <c r="Q251" i="1"/>
  <c r="Q2370" i="1"/>
  <c r="Q3755" i="1"/>
  <c r="Q1368" i="1"/>
  <c r="Q3045" i="1"/>
  <c r="Q745" i="1"/>
  <c r="Q2570" i="1"/>
  <c r="Q684" i="1"/>
  <c r="Q882" i="1"/>
  <c r="Q650" i="1"/>
  <c r="Q1087" i="1"/>
  <c r="Q2936" i="1"/>
  <c r="Q3912" i="1"/>
  <c r="Q2020" i="1"/>
  <c r="Q3015" i="1"/>
  <c r="Q1495" i="1"/>
  <c r="Q4046" i="1"/>
  <c r="Q755" i="1"/>
  <c r="Q3262" i="1"/>
  <c r="Q4025" i="1"/>
  <c r="Q749" i="1"/>
  <c r="Q4093" i="1"/>
  <c r="Q3761" i="1"/>
  <c r="Q824" i="1"/>
  <c r="Q2617" i="1"/>
  <c r="Q2565" i="1"/>
  <c r="Q3846" i="1"/>
  <c r="Q583" i="1"/>
  <c r="Q3826" i="1"/>
  <c r="Q1270" i="1"/>
  <c r="Q3611" i="1"/>
  <c r="Q2843" i="1"/>
  <c r="Q3992" i="1"/>
  <c r="Q3314" i="1"/>
  <c r="Q3835" i="1"/>
  <c r="Q3418" i="1"/>
  <c r="Q2311" i="1"/>
  <c r="Q3887" i="1"/>
  <c r="Q857" i="1"/>
  <c r="Q4011" i="1"/>
  <c r="Q1533" i="1"/>
  <c r="Q1805" i="1"/>
  <c r="Q3390" i="1"/>
  <c r="Q3854" i="1"/>
  <c r="Q3319" i="1"/>
  <c r="Q1689" i="1"/>
  <c r="Q4053" i="1"/>
  <c r="Q4054" i="1"/>
  <c r="Q3941" i="1"/>
  <c r="Q3840" i="1"/>
  <c r="Q2888" i="1"/>
  <c r="Q4064" i="1"/>
  <c r="Q829" i="1"/>
  <c r="Q1685" i="1"/>
  <c r="Q794" i="1"/>
  <c r="Q271" i="1"/>
  <c r="Q2955" i="1"/>
  <c r="Q1833" i="1"/>
  <c r="Q2657" i="1"/>
  <c r="Q135" i="1"/>
  <c r="Q2911" i="1"/>
  <c r="Q311" i="1"/>
  <c r="Q94" i="1"/>
  <c r="Q388" i="1"/>
  <c r="Q692" i="1"/>
  <c r="Q1037" i="1"/>
  <c r="Q391" i="1"/>
  <c r="Q752" i="1"/>
  <c r="Q7" i="1"/>
  <c r="Q323" i="1"/>
  <c r="Q318" i="1"/>
  <c r="Q458" i="1"/>
  <c r="Q529" i="1"/>
  <c r="Q532" i="1"/>
  <c r="Q265" i="1"/>
  <c r="Q284" i="1"/>
  <c r="Q856" i="1"/>
  <c r="Q88" i="1"/>
  <c r="Q398" i="1"/>
  <c r="Q645" i="1"/>
  <c r="Q786" i="1"/>
  <c r="Q219" i="1"/>
  <c r="Q70" i="1"/>
  <c r="Q1208" i="1"/>
  <c r="Q286" i="1"/>
  <c r="Q342" i="1"/>
  <c r="Q1292" i="1"/>
  <c r="Q556" i="1"/>
  <c r="Q574" i="1"/>
  <c r="Q896" i="1"/>
  <c r="Q868" i="1"/>
  <c r="Q337" i="1"/>
  <c r="Q372" i="1"/>
  <c r="Q341" i="1"/>
  <c r="Q10" i="1"/>
  <c r="Q16" i="1"/>
  <c r="Q5" i="1"/>
  <c r="Q774" i="1"/>
  <c r="Q858" i="1"/>
  <c r="Q4091" i="1"/>
  <c r="Q4106" i="1"/>
  <c r="Q4110" i="1"/>
  <c r="Q4078" i="1"/>
  <c r="Q4083" i="1"/>
  <c r="Q4104" i="1"/>
  <c r="Q1255" i="1"/>
  <c r="Q2322" i="1"/>
  <c r="Q1090" i="1"/>
  <c r="Q2940" i="1"/>
  <c r="Q1237" i="1"/>
  <c r="Q1798" i="1"/>
  <c r="Q953" i="1"/>
  <c r="Q1504" i="1"/>
  <c r="Q957" i="1"/>
  <c r="Q834" i="1"/>
  <c r="Q1012" i="1"/>
  <c r="Q1029" i="1"/>
  <c r="Q3865" i="1"/>
  <c r="Q3753" i="1"/>
  <c r="Q2427" i="1"/>
  <c r="Q1444" i="1"/>
  <c r="Q2929" i="1"/>
  <c r="Q3455" i="1"/>
  <c r="Q2009" i="1"/>
  <c r="Q3699" i="1"/>
  <c r="Q3618" i="1"/>
  <c r="Q3001" i="1"/>
  <c r="Q2553" i="1"/>
  <c r="Q3907" i="1"/>
  <c r="Q2137" i="1"/>
  <c r="Q2165" i="1"/>
  <c r="Q2182" i="1"/>
  <c r="Q1650" i="1"/>
  <c r="Q2150" i="1"/>
  <c r="Q2287" i="1"/>
  <c r="Q2742" i="1"/>
  <c r="Q1729" i="1"/>
  <c r="Q2394" i="1"/>
  <c r="Q3033" i="1"/>
  <c r="Q3309" i="1"/>
  <c r="Q1649" i="1"/>
  <c r="Q2908" i="1"/>
  <c r="Q2702" i="1"/>
  <c r="Q2982" i="1"/>
  <c r="Q2751" i="1"/>
  <c r="Q3176" i="1"/>
  <c r="Q2024" i="1"/>
  <c r="Q3039" i="1"/>
  <c r="Q1668" i="1"/>
  <c r="Q2362" i="1"/>
  <c r="Q2115" i="1"/>
  <c r="Q2602" i="1"/>
  <c r="Q1815" i="1"/>
  <c r="Q3642" i="1"/>
  <c r="Q2898" i="1"/>
  <c r="Q3804" i="1"/>
  <c r="Q2597" i="1"/>
  <c r="Q2664" i="1"/>
  <c r="Q2700" i="1"/>
  <c r="Q2072" i="1"/>
  <c r="Q2541" i="1"/>
  <c r="Q1859" i="1"/>
  <c r="Q1538" i="1"/>
  <c r="Q2521" i="1"/>
  <c r="Q1651" i="1"/>
  <c r="Q3488" i="1"/>
  <c r="Q1755" i="1"/>
  <c r="Q2481" i="1"/>
  <c r="Q1687" i="1"/>
  <c r="Q2030" i="1"/>
  <c r="Q2774" i="1"/>
  <c r="Q2538" i="1"/>
  <c r="Q1872" i="1"/>
  <c r="Q3928" i="1"/>
  <c r="Q2737" i="1"/>
  <c r="Q1722" i="1"/>
  <c r="Q2389" i="1"/>
  <c r="Q1658" i="1"/>
  <c r="Q3232" i="1"/>
  <c r="Q3024" i="1"/>
  <c r="Q2192" i="1"/>
  <c r="Q3091" i="1"/>
  <c r="Q2972" i="1"/>
  <c r="Q3647" i="1"/>
  <c r="Q1741" i="1"/>
  <c r="Q2098" i="1"/>
  <c r="Q1508" i="1"/>
  <c r="Q2575" i="1"/>
  <c r="Q2626" i="1"/>
  <c r="Q2593" i="1"/>
  <c r="Q3776" i="1"/>
  <c r="Q934" i="1"/>
  <c r="Q2550" i="1"/>
  <c r="Q3518" i="1"/>
  <c r="Q1827" i="1"/>
  <c r="Q1197" i="1"/>
  <c r="Q1864" i="1"/>
  <c r="Q1768" i="1"/>
  <c r="Q1434" i="1"/>
  <c r="Q1855" i="1"/>
  <c r="Q1933" i="1"/>
  <c r="Q1705" i="1"/>
  <c r="Q1478" i="1"/>
  <c r="Q3408" i="1"/>
  <c r="Q2409" i="1"/>
  <c r="Q3128" i="1"/>
  <c r="Q1938" i="1"/>
  <c r="Q3958" i="1"/>
  <c r="Q3047" i="1"/>
  <c r="Q3361" i="1"/>
  <c r="Q1921" i="1"/>
  <c r="Q3087" i="1"/>
  <c r="Q2485" i="1"/>
  <c r="Q2708" i="1"/>
  <c r="Q2953" i="1"/>
  <c r="Q1881" i="1"/>
  <c r="Q2804" i="1"/>
  <c r="Q2747" i="1"/>
  <c r="Q3055" i="1"/>
  <c r="Q2508" i="1"/>
  <c r="Q1963" i="1"/>
  <c r="Q1224" i="1"/>
  <c r="Q3355" i="1"/>
  <c r="Q2681" i="1"/>
  <c r="Q3805" i="1"/>
  <c r="Q3772" i="1"/>
  <c r="Q3673" i="1"/>
  <c r="Q1604" i="1"/>
  <c r="Q1457" i="1"/>
  <c r="Q4058" i="1"/>
  <c r="Q2956" i="1"/>
  <c r="Q3965" i="1"/>
  <c r="Q4037" i="1"/>
  <c r="Q3260" i="1"/>
  <c r="Q4016" i="1"/>
  <c r="Q3166" i="1"/>
  <c r="Q3384" i="1"/>
  <c r="Q3113" i="1"/>
  <c r="Q3893" i="1"/>
  <c r="Q190" i="1"/>
  <c r="Q412" i="1"/>
  <c r="Q585" i="1"/>
  <c r="Q2701" i="1"/>
  <c r="Q452" i="1"/>
  <c r="Q609" i="1"/>
  <c r="Q359" i="1"/>
  <c r="Q471" i="1"/>
  <c r="Q84" i="1"/>
  <c r="Q355" i="1"/>
  <c r="Q245" i="1"/>
  <c r="Q48" i="1"/>
  <c r="Q485" i="1"/>
  <c r="Q56" i="1"/>
  <c r="Q34" i="1"/>
  <c r="Q1486" i="1"/>
  <c r="Q411" i="1"/>
  <c r="Q527" i="1"/>
  <c r="Q421" i="1"/>
  <c r="Q2636" i="1"/>
  <c r="Q336" i="1"/>
  <c r="Q151" i="1"/>
  <c r="Q301" i="1"/>
  <c r="Q185" i="1"/>
  <c r="Q195" i="1"/>
  <c r="Q327" i="1"/>
  <c r="Q360" i="1"/>
  <c r="Q211" i="1"/>
  <c r="Q611" i="1"/>
  <c r="Q356" i="1"/>
  <c r="Q80" i="1"/>
  <c r="Q358" i="1"/>
  <c r="Q590" i="1"/>
  <c r="Q354" i="1"/>
  <c r="Q371" i="1"/>
  <c r="Q578" i="1"/>
  <c r="Q158" i="1"/>
  <c r="Q1819" i="1"/>
  <c r="Q505" i="1"/>
  <c r="Q382" i="1"/>
  <c r="Q2685" i="1"/>
  <c r="Q1318" i="1"/>
  <c r="Q3397" i="1"/>
  <c r="Q1546" i="1"/>
  <c r="Q1944" i="1"/>
  <c r="Q2726" i="1"/>
  <c r="Q2186" i="1"/>
  <c r="Q1219" i="1"/>
  <c r="Q2001" i="1"/>
  <c r="Q2086" i="1"/>
  <c r="Q3014" i="1"/>
  <c r="Q1700" i="1"/>
  <c r="Q3949" i="1"/>
  <c r="Q1300" i="1"/>
  <c r="Q1863" i="1"/>
  <c r="Q1602" i="1"/>
  <c r="Q1965" i="1"/>
  <c r="Q1534" i="1"/>
  <c r="Q1100" i="1"/>
  <c r="Q3683" i="1"/>
  <c r="Q2755" i="1"/>
  <c r="Q3283" i="1"/>
  <c r="Q1555" i="1"/>
  <c r="Q1670" i="1"/>
  <c r="Q385" i="1"/>
  <c r="Q1641" i="1"/>
  <c r="Q726" i="1"/>
  <c r="Q2605" i="1"/>
  <c r="Q285" i="1"/>
  <c r="Q2095" i="1"/>
  <c r="Q2586" i="1"/>
  <c r="Q422" i="1"/>
  <c r="Q552" i="1"/>
  <c r="Q15" i="1"/>
  <c r="Q1608" i="1"/>
  <c r="Q674" i="1"/>
  <c r="Q142" i="1"/>
  <c r="Q545" i="1"/>
  <c r="Q1726" i="1"/>
  <c r="Q191" i="1"/>
  <c r="Q683" i="1"/>
  <c r="Q701" i="1"/>
  <c r="Q75" i="1"/>
  <c r="Q393" i="1"/>
  <c r="Q1860" i="1"/>
  <c r="Q708" i="1"/>
  <c r="Q307" i="1"/>
  <c r="Q3701" i="1"/>
  <c r="Q626" i="1"/>
  <c r="Q2640" i="1"/>
  <c r="Q296" i="1"/>
  <c r="Q4036" i="1"/>
  <c r="Q425" i="1"/>
  <c r="Q2263" i="1"/>
  <c r="Q361" i="1"/>
  <c r="Q502" i="1"/>
  <c r="Q908" i="1"/>
  <c r="Q2135" i="1"/>
  <c r="Q209" i="1"/>
  <c r="Q1916" i="1"/>
  <c r="Q2730" i="1"/>
  <c r="Q3646" i="1"/>
  <c r="Q2379" i="1"/>
  <c r="Q1138" i="1"/>
  <c r="Q3226" i="1"/>
  <c r="Q1256" i="1"/>
  <c r="Q2114" i="1"/>
  <c r="Q3626" i="1"/>
  <c r="Q2655" i="1"/>
  <c r="Q3975" i="1"/>
  <c r="Q3250" i="1"/>
  <c r="Q2079" i="1"/>
  <c r="Q1166" i="1"/>
  <c r="Q3359" i="1"/>
  <c r="Q1746" i="1"/>
  <c r="Q2010" i="1"/>
  <c r="Q1185" i="1"/>
  <c r="Q2666" i="1"/>
  <c r="Q1229" i="1"/>
  <c r="Q2207" i="1"/>
  <c r="Q2836" i="1"/>
  <c r="Q3751" i="1"/>
  <c r="Q1828" i="1"/>
  <c r="Q2324" i="1"/>
  <c r="Q1052" i="1"/>
  <c r="Q2942" i="1"/>
  <c r="Q2954" i="1"/>
  <c r="Q1927" i="1"/>
  <c r="Q3161" i="1"/>
  <c r="Q3065" i="1"/>
  <c r="Q3053" i="1"/>
  <c r="Q1419" i="1"/>
  <c r="Q2123" i="1"/>
  <c r="Q1163" i="1"/>
  <c r="Q4012" i="1"/>
  <c r="Q1159" i="1"/>
  <c r="Q3435" i="1"/>
  <c r="Q2672" i="1"/>
  <c r="Q1104" i="1"/>
  <c r="Q3077" i="1"/>
  <c r="Q457" i="1"/>
  <c r="Q1498" i="1"/>
  <c r="Q796" i="1"/>
  <c r="Q335" i="1"/>
  <c r="Q3430" i="1"/>
  <c r="Q884" i="1"/>
  <c r="Q2499" i="1"/>
  <c r="Q4030" i="1"/>
  <c r="Q400" i="1"/>
  <c r="Q3587" i="1"/>
  <c r="Q3894" i="1"/>
  <c r="Q1734" i="1"/>
  <c r="Q448" i="1"/>
  <c r="Q889" i="1"/>
  <c r="Q3267" i="1"/>
  <c r="Q2595" i="1"/>
  <c r="Q1460" i="1"/>
  <c r="Q2787" i="1"/>
  <c r="Q2767" i="1"/>
  <c r="Q2707" i="1"/>
  <c r="Q2231" i="1"/>
  <c r="Q3853" i="1"/>
  <c r="Q3862" i="1"/>
  <c r="Q449" i="1"/>
  <c r="Q3783" i="1"/>
  <c r="Q2276" i="1"/>
  <c r="Q2864" i="1"/>
  <c r="Q1646" i="1"/>
  <c r="Q2198" i="1"/>
  <c r="Q3473" i="1"/>
  <c r="Q2606" i="1"/>
  <c r="Q3378" i="1"/>
  <c r="Q836" i="1"/>
  <c r="Q3686" i="1"/>
  <c r="Q1909" i="1"/>
  <c r="Q3741" i="1"/>
  <c r="Q3747" i="1"/>
  <c r="Q1757" i="1"/>
  <c r="Q1847" i="1"/>
  <c r="Q2178" i="1"/>
  <c r="Q1398" i="1"/>
  <c r="Q3515" i="1"/>
  <c r="Q3852" i="1"/>
  <c r="Q4047" i="1"/>
  <c r="Q1517" i="1"/>
  <c r="Q2630" i="1"/>
  <c r="Q2561" i="1"/>
  <c r="Q3114" i="1"/>
  <c r="Q2971" i="1"/>
  <c r="Q3872" i="1"/>
  <c r="Q2928" i="1"/>
  <c r="Q1642" i="1"/>
  <c r="Q958" i="1"/>
  <c r="Q1984" i="1"/>
  <c r="Q3046" i="1"/>
  <c r="Q4029" i="1"/>
  <c r="Q3552" i="1"/>
  <c r="Q3551" i="1"/>
  <c r="Q2097" i="1"/>
  <c r="Q2764" i="1"/>
  <c r="Q722" i="1"/>
  <c r="Q2583" i="1"/>
  <c r="Q2619" i="1"/>
  <c r="Q2885" i="1"/>
  <c r="Q2104" i="1"/>
  <c r="Q2660" i="1"/>
  <c r="Q3041" i="1"/>
  <c r="Q2768" i="1"/>
  <c r="Q2900" i="1"/>
  <c r="Q1134" i="1"/>
  <c r="Q1675" i="1"/>
  <c r="Q2978" i="1"/>
  <c r="Q1482" i="1"/>
  <c r="Q3492" i="1"/>
  <c r="Q1526" i="1"/>
  <c r="Q3347" i="1"/>
  <c r="Q1039" i="1"/>
  <c r="Q2677" i="1"/>
  <c r="Q1888" i="1"/>
  <c r="Q3210" i="1"/>
  <c r="Q1081" i="1"/>
  <c r="Q1563" i="1"/>
  <c r="Q1896" i="1"/>
  <c r="Q1132" i="1"/>
  <c r="Q2018" i="1"/>
  <c r="Q1433" i="1"/>
  <c r="Q2374" i="1"/>
  <c r="Q1865" i="1"/>
  <c r="Q3553" i="1"/>
  <c r="Q2216" i="1"/>
  <c r="Q2120" i="1"/>
  <c r="Q1997" i="1"/>
  <c r="Q1206" i="1"/>
  <c r="Q1382" i="1"/>
  <c r="Q1952" i="1"/>
  <c r="Q1684" i="1"/>
  <c r="Q2511" i="1"/>
  <c r="Q1018" i="1"/>
  <c r="Q1174" i="1"/>
  <c r="Q1359" i="1"/>
  <c r="Q4098" i="1"/>
  <c r="Q4095" i="1"/>
  <c r="Q4003" i="1"/>
  <c r="Q4072" i="1"/>
  <c r="Q4043" i="1"/>
  <c r="Q1447" i="1"/>
  <c r="Q627" i="1"/>
  <c r="Q3444" i="1"/>
  <c r="Q3682" i="1"/>
  <c r="Q1154" i="1"/>
  <c r="Q994" i="1"/>
  <c r="Q654" i="1"/>
  <c r="Q2910" i="1"/>
  <c r="Q3728" i="1"/>
  <c r="Q3060" i="1"/>
  <c r="Q2715" i="1"/>
  <c r="Q1570" i="1"/>
  <c r="Q3304" i="1"/>
  <c r="Q3149" i="1"/>
  <c r="Q3775" i="1"/>
  <c r="Q691" i="1"/>
  <c r="Q3895" i="1"/>
  <c r="Q1610" i="1"/>
  <c r="Q2554" i="1"/>
  <c r="Q3979" i="1"/>
  <c r="Q3258" i="1"/>
  <c r="Q2549" i="1"/>
  <c r="Q2944" i="1"/>
  <c r="Q2142" i="1"/>
  <c r="Q592" i="1"/>
  <c r="Q1365" i="1"/>
  <c r="Q625" i="1"/>
  <c r="Q1931" i="1"/>
  <c r="Q3716" i="1"/>
  <c r="Q567" i="1"/>
  <c r="Q877" i="1"/>
  <c r="Q789" i="1"/>
  <c r="Q3707" i="1"/>
  <c r="Q876" i="1"/>
  <c r="Q1936" i="1"/>
  <c r="Q1480" i="1"/>
  <c r="Q366" i="1"/>
  <c r="Q3731" i="1"/>
  <c r="Q273" i="1"/>
  <c r="Q379" i="1"/>
  <c r="Q1284" i="1"/>
  <c r="Q378" i="1"/>
  <c r="Q3631" i="1"/>
  <c r="Q2053" i="1"/>
  <c r="Q403" i="1"/>
  <c r="Q916" i="1"/>
  <c r="Q222" i="1"/>
  <c r="Q432" i="1"/>
  <c r="Q1334" i="1"/>
  <c r="Q2066" i="1"/>
  <c r="Q799" i="1"/>
  <c r="Q3612" i="1"/>
  <c r="Q3746" i="1"/>
  <c r="Q3475" i="1"/>
  <c r="Q644" i="1"/>
  <c r="Q520" i="1"/>
  <c r="Q263" i="1"/>
  <c r="Q610" i="1"/>
  <c r="Q365" i="1"/>
  <c r="Q487" i="1"/>
  <c r="Q164" i="1"/>
  <c r="Q2456" i="1"/>
  <c r="Q299" i="1"/>
  <c r="Q910" i="1"/>
  <c r="Q850" i="1"/>
  <c r="Q526" i="1"/>
  <c r="Q720" i="1"/>
  <c r="Q3329" i="1"/>
  <c r="Q559" i="1"/>
  <c r="Q227" i="1"/>
  <c r="Q2307" i="1"/>
  <c r="Q2451" i="1"/>
  <c r="Q1272" i="1"/>
  <c r="Q2856" i="1"/>
  <c r="Q4045" i="1"/>
  <c r="Q1823" i="1"/>
  <c r="Q1858" i="1"/>
  <c r="Q2180" i="1"/>
  <c r="Q1511" i="1"/>
  <c r="Q3574" i="1"/>
  <c r="Q1117" i="1"/>
  <c r="Q1094" i="1"/>
  <c r="Q3549" i="1"/>
  <c r="Q1988" i="1"/>
  <c r="Q1812" i="1"/>
  <c r="Q3639" i="1"/>
  <c r="Q2492" i="1"/>
  <c r="Q2468" i="1"/>
  <c r="Q3141" i="1"/>
  <c r="Q992" i="1"/>
  <c r="Q1050" i="1"/>
  <c r="Q1056" i="1"/>
  <c r="Q2569" i="1"/>
  <c r="Q3424" i="1"/>
  <c r="Q1626" i="1"/>
  <c r="Q1452" i="1"/>
  <c r="Q2525" i="1"/>
  <c r="Q2391" i="1"/>
  <c r="Q1400" i="1"/>
  <c r="Q2598" i="1"/>
  <c r="Q2501" i="1"/>
  <c r="Q2377" i="1"/>
  <c r="Q2587" i="1"/>
  <c r="Q3254" i="1"/>
  <c r="Q930" i="1"/>
  <c r="Q1866" i="1"/>
  <c r="Q1981" i="1"/>
  <c r="Q3868" i="1"/>
  <c r="Q2179" i="1"/>
  <c r="Q3580" i="1"/>
  <c r="Q2514" i="1"/>
  <c r="Q1844" i="1"/>
  <c r="Q2705" i="1"/>
  <c r="Q2320" i="1"/>
  <c r="Q3097" i="1"/>
  <c r="Q1371" i="1"/>
  <c r="Q2013" i="1"/>
  <c r="Q2042" i="1"/>
  <c r="Q2306" i="1"/>
  <c r="Q2883" i="1"/>
  <c r="Q2438" i="1"/>
  <c r="Q3381" i="1"/>
  <c r="Q2714" i="1"/>
  <c r="Q3382" i="1"/>
  <c r="Q929" i="1"/>
  <c r="Q2446" i="1"/>
  <c r="Q1579" i="1"/>
  <c r="Q2750" i="1"/>
  <c r="Q1829" i="1"/>
  <c r="Q2886" i="1"/>
  <c r="Q3983" i="1"/>
  <c r="Q2872" i="1"/>
  <c r="Q1253" i="1"/>
  <c r="Q1298" i="1"/>
  <c r="Q2011" i="1"/>
  <c r="Q2821" i="1"/>
  <c r="Q1006" i="1"/>
  <c r="Q3370" i="1"/>
  <c r="Q3910" i="1"/>
  <c r="Q2175" i="1"/>
  <c r="Q2199" i="1"/>
  <c r="Q3268" i="1"/>
  <c r="Q2256" i="1"/>
  <c r="Q3266" i="1"/>
  <c r="Q1314" i="1"/>
  <c r="Q3068" i="1"/>
  <c r="Q997" i="1"/>
  <c r="Q1221" i="1"/>
  <c r="Q2211" i="1"/>
  <c r="Q3009" i="1"/>
  <c r="Q2415" i="1"/>
  <c r="Q3944" i="1"/>
  <c r="Q1648" i="1"/>
  <c r="Q2650" i="1"/>
  <c r="Q3343" i="1"/>
  <c r="Q2724" i="1"/>
  <c r="Q1005" i="1"/>
  <c r="Q1189" i="1"/>
  <c r="Q2450" i="1"/>
  <c r="Q1632" i="1"/>
  <c r="Q3721" i="1"/>
  <c r="Q3497" i="1"/>
  <c r="Q3702" i="1"/>
  <c r="Q3526" i="1"/>
  <c r="Q913" i="1"/>
  <c r="Q1707" i="1"/>
  <c r="Q2227" i="1"/>
  <c r="Q1779" i="1"/>
  <c r="Q3936" i="1"/>
  <c r="Q3300" i="1"/>
  <c r="Q2442" i="1"/>
  <c r="Q3807" i="1"/>
  <c r="Q2274" i="1"/>
  <c r="Q2994" i="1"/>
  <c r="Q2528" i="1"/>
  <c r="Q1501" i="1"/>
  <c r="Q3290" i="1"/>
  <c r="Q3012" i="1"/>
  <c r="Q1628" i="1"/>
  <c r="Q1945" i="1"/>
  <c r="Q2732" i="1"/>
  <c r="Q1745" i="1"/>
  <c r="Q1518" i="1"/>
  <c r="Q1285" i="1"/>
  <c r="Q1194" i="1"/>
  <c r="Q3139" i="1"/>
  <c r="Q1354" i="1"/>
  <c r="Q1643" i="1"/>
  <c r="Q1910" i="1"/>
  <c r="Q1108" i="1"/>
  <c r="Q3884" i="1"/>
  <c r="Q2727" i="1"/>
  <c r="Q2783" i="1"/>
  <c r="Q3452" i="1"/>
  <c r="Q1180" i="1"/>
  <c r="Q1740" i="1"/>
  <c r="Q2591" i="1"/>
  <c r="Q2545" i="1"/>
  <c r="Q1593" i="1"/>
  <c r="Q3670" i="1"/>
  <c r="Q2558" i="1"/>
  <c r="Q3234" i="1"/>
  <c r="Q3400" i="1"/>
  <c r="Q1553" i="1"/>
  <c r="Q2195" i="1"/>
  <c r="Q2335" i="1"/>
  <c r="Q2990" i="1"/>
  <c r="Q1162" i="1"/>
  <c r="Q1817" i="1"/>
  <c r="Q3137" i="1"/>
  <c r="Q926" i="1"/>
  <c r="Q2687" i="1"/>
  <c r="Q2781" i="1"/>
  <c r="Q1146" i="1"/>
  <c r="Q2000" i="1"/>
  <c r="Q1379" i="1"/>
  <c r="Q2155" i="1"/>
  <c r="Q1802" i="1"/>
  <c r="Q2181" i="1"/>
  <c r="Q1333" i="1"/>
  <c r="Q1934" i="1"/>
  <c r="Q1086" i="1"/>
  <c r="Q3107" i="1"/>
  <c r="Q923" i="1"/>
  <c r="Q2164" i="1"/>
  <c r="Q1364" i="1"/>
  <c r="Q1849" i="1"/>
  <c r="Q3385" i="1"/>
  <c r="Q971" i="1"/>
  <c r="Q3558" i="1"/>
  <c r="Q1483" i="1"/>
  <c r="Q1077" i="1"/>
  <c r="Q1783" i="1"/>
  <c r="Q1267" i="1"/>
  <c r="Q1737" i="1"/>
  <c r="Q1899" i="1"/>
  <c r="Q2950" i="1"/>
  <c r="Q2080" i="1"/>
  <c r="Q2294" i="1"/>
  <c r="Q2239" i="1"/>
  <c r="Q3596" i="1"/>
  <c r="Q3764" i="1"/>
  <c r="Q2151" i="1"/>
  <c r="Q2851" i="1"/>
  <c r="Q3004" i="1"/>
  <c r="Q1366" i="1"/>
  <c r="Q3725" i="1"/>
  <c r="Q2718" i="1"/>
  <c r="Q4077" i="1"/>
  <c r="Q2330" i="1"/>
  <c r="Q3299" i="1"/>
  <c r="Q1870" i="1"/>
  <c r="Q3219" i="1"/>
  <c r="Q3395" i="1"/>
  <c r="Q1336" i="1"/>
  <c r="Q2017" i="1"/>
  <c r="Q1901" i="1"/>
  <c r="Q2385" i="1"/>
  <c r="Q1151" i="1"/>
  <c r="Q2402" i="1"/>
  <c r="Q2652" i="1"/>
  <c r="Q1925" i="1"/>
  <c r="Q3629" i="1"/>
  <c r="Q2154" i="1"/>
  <c r="Q1096" i="1"/>
  <c r="Q1295" i="1"/>
  <c r="Q3869" i="1"/>
  <c r="Q2969" i="1"/>
  <c r="Q1393" i="1"/>
  <c r="Q1599" i="1"/>
  <c r="Q3172" i="1"/>
  <c r="Q1856" i="1"/>
  <c r="Q1519" i="1"/>
  <c r="Q1769" i="1"/>
  <c r="Q2612" i="1"/>
  <c r="Q2629" i="1"/>
  <c r="Q3044" i="1"/>
  <c r="Q1437" i="1"/>
  <c r="Q3615" i="1"/>
  <c r="Q3774" i="1"/>
  <c r="Q3197" i="1"/>
  <c r="Q3719" i="1"/>
  <c r="Q3439" i="1"/>
  <c r="Q2951" i="1"/>
  <c r="Q2967" i="1"/>
  <c r="Q3967" i="1"/>
  <c r="Q3712" i="1"/>
  <c r="Q3070" i="1"/>
  <c r="Q1410" i="1"/>
  <c r="Q3939" i="1"/>
  <c r="Q2128" i="1"/>
  <c r="Q4051" i="1"/>
  <c r="Q977" i="1"/>
  <c r="Q4061" i="1"/>
  <c r="Q3993" i="1"/>
  <c r="Q3507" i="1"/>
  <c r="Q515" i="1"/>
  <c r="Q3089" i="1"/>
  <c r="Q1549" i="1"/>
  <c r="Q1420" i="1"/>
  <c r="Q1660" i="1"/>
  <c r="Q2156" i="1"/>
  <c r="Q2997" i="1"/>
  <c r="Q1584" i="1"/>
  <c r="Q1773" i="1"/>
  <c r="Q2949" i="1"/>
  <c r="Q1846" i="1"/>
  <c r="Q2351" i="1"/>
  <c r="Q1510" i="1"/>
  <c r="Q1009" i="1"/>
  <c r="Q978" i="1"/>
  <c r="Q1249" i="1"/>
  <c r="Q2403" i="1"/>
  <c r="Q928" i="1"/>
  <c r="Q2435" i="1"/>
  <c r="Q3785" i="1"/>
  <c r="Q3588" i="1"/>
  <c r="Q2247" i="1"/>
  <c r="Q464" i="1"/>
  <c r="Q939" i="1"/>
  <c r="Q4066" i="1"/>
  <c r="Q1975" i="1"/>
  <c r="Q3595" i="1"/>
  <c r="Q1560" i="1"/>
  <c r="Q2653" i="1"/>
  <c r="Q3651" i="1"/>
  <c r="Q2637" i="1"/>
  <c r="Q3601" i="1"/>
  <c r="Q3754" i="1"/>
  <c r="Q604" i="1"/>
  <c r="Q679" i="1"/>
  <c r="Q51" i="1"/>
  <c r="Q3019" i="1"/>
  <c r="Q788" i="1"/>
  <c r="Q2473" i="1"/>
  <c r="Q2996" i="1"/>
  <c r="Q2712" i="1"/>
  <c r="Q2103" i="1"/>
  <c r="Q3062" i="1"/>
  <c r="Q1257" i="1"/>
  <c r="Q1325" i="1"/>
  <c r="Q3231" i="1"/>
  <c r="Q1719" i="1"/>
  <c r="Q2319" i="1"/>
  <c r="Q3301" i="1"/>
  <c r="Q3974" i="1"/>
  <c r="Q2252" i="1"/>
  <c r="Q1324" i="1"/>
  <c r="Q1862" i="1"/>
  <c r="Q1645" i="1"/>
  <c r="Q1288" i="1"/>
  <c r="Q3202" i="1"/>
  <c r="Q3282" i="1"/>
  <c r="Q1176" i="1"/>
  <c r="Q2688" i="1"/>
  <c r="Q1209" i="1"/>
  <c r="Q2694" i="1"/>
  <c r="Q3729" i="1"/>
  <c r="Q2853" i="1"/>
  <c r="Q1143" i="1"/>
  <c r="Q3498" i="1"/>
  <c r="Q2633" i="1"/>
  <c r="Q2739" i="1"/>
  <c r="Q1661" i="1"/>
  <c r="Q3858" i="1"/>
  <c r="Q2152" i="1"/>
  <c r="Q3782" i="1"/>
  <c r="Q2209" i="1"/>
  <c r="Q3119" i="1"/>
  <c r="Q3550" i="1"/>
  <c r="Q2631" i="1"/>
  <c r="Q4026" i="1"/>
  <c r="Q1871" i="1"/>
  <c r="Q1985" i="1"/>
  <c r="Q1587" i="1"/>
  <c r="Q2665" i="1"/>
  <c r="Q2834" i="1"/>
  <c r="Q1299" i="1"/>
  <c r="Q2160" i="1"/>
  <c r="Q2690" i="1"/>
  <c r="Q2459" i="1"/>
  <c r="Q3796" i="1"/>
  <c r="Q1732" i="1"/>
  <c r="Q3487" i="1"/>
  <c r="Q2036" i="1"/>
  <c r="Q3593" i="1"/>
  <c r="Q2716" i="1"/>
  <c r="Q937" i="1"/>
  <c r="Q2584" i="1"/>
  <c r="Q3469" i="1"/>
  <c r="Q2223" i="1"/>
  <c r="Q3727" i="1"/>
  <c r="Q2995" i="1"/>
  <c r="Q3048" i="1"/>
  <c r="Q1459" i="1"/>
  <c r="Q2440" i="1"/>
  <c r="Q3563" i="1"/>
  <c r="Q2190" i="1"/>
  <c r="Q1786" i="1"/>
  <c r="Q1375" i="1"/>
  <c r="Q2675" i="1"/>
  <c r="Q2278" i="1"/>
  <c r="Q2022" i="1"/>
  <c r="Q1263" i="1"/>
  <c r="Q3976" i="1"/>
  <c r="Q1412" i="1"/>
  <c r="Q3695" i="1"/>
  <c r="Q2093" i="1"/>
  <c r="Q1258" i="1"/>
  <c r="Q3388" i="1"/>
  <c r="Q2092" i="1"/>
  <c r="Q3432" i="1"/>
  <c r="Q3505" i="1"/>
  <c r="Q2012" i="1"/>
  <c r="Q3209" i="1"/>
  <c r="Q1275" i="1"/>
  <c r="Q3831" i="1"/>
  <c r="Q3496" i="1"/>
  <c r="Q1725" i="1"/>
  <c r="Q2981" i="1"/>
  <c r="Q3180" i="1"/>
  <c r="Q1897" i="1"/>
  <c r="Q4062" i="1"/>
  <c r="Q4102" i="1"/>
  <c r="Q4113" i="1"/>
  <c r="Q4101" i="1"/>
  <c r="Q4071" i="1"/>
  <c r="Q4075" i="1"/>
  <c r="Q4092" i="1"/>
  <c r="Q4109" i="1"/>
  <c r="Q4076" i="1"/>
  <c r="Q4111" i="1"/>
  <c r="Q4115" i="1"/>
  <c r="Q4069" i="1"/>
  <c r="Q4100" i="1"/>
  <c r="Q4094" i="1"/>
  <c r="Q4067" i="1"/>
  <c r="Q4112" i="1"/>
  <c r="Q4089" i="1"/>
  <c r="Q4017" i="1"/>
  <c r="Q4090" i="1"/>
  <c r="Q1479" i="1"/>
  <c r="Q1427" i="1"/>
  <c r="Q504" i="1"/>
  <c r="Q67" i="1"/>
  <c r="Q1326" i="1"/>
  <c r="Q734" i="1"/>
  <c r="Q109" i="1"/>
  <c r="Q302" i="1"/>
  <c r="Q513" i="1"/>
  <c r="Q362" i="1"/>
  <c r="Q1171" i="1"/>
  <c r="Q663" i="1"/>
  <c r="Q242" i="1"/>
  <c r="Q1242" i="1"/>
  <c r="Q1441" i="1"/>
  <c r="Q1059" i="1"/>
  <c r="Q973" i="1"/>
  <c r="Q950" i="1"/>
  <c r="Q117" i="1"/>
  <c r="Q1591" i="1"/>
  <c r="Q1238" i="1"/>
  <c r="Q960" i="1"/>
  <c r="Q772" i="1"/>
  <c r="Q1024" i="1"/>
  <c r="Q3307" i="1"/>
  <c r="Q258" i="1"/>
  <c r="Q1385" i="1"/>
  <c r="Q1327" i="1"/>
  <c r="Q78" i="1"/>
  <c r="Q681" i="1"/>
  <c r="Q999" i="1"/>
  <c r="Q1084" i="1"/>
  <c r="Q613" i="1"/>
  <c r="Q991" i="1"/>
  <c r="Q983" i="1"/>
  <c r="Q240" i="1"/>
  <c r="Q690" i="1"/>
  <c r="Q1033" i="1"/>
  <c r="Q1178" i="1"/>
  <c r="Q1350" i="1"/>
  <c r="Q1216" i="1"/>
  <c r="Q2343" i="1"/>
  <c r="Q2240" i="1"/>
  <c r="Q3838" i="1"/>
  <c r="Q3521" i="1"/>
  <c r="Q1822" i="1"/>
  <c r="Q1795" i="1"/>
  <c r="Q2489" i="1"/>
  <c r="Q1814" i="1"/>
  <c r="Q2387" i="1"/>
  <c r="Q1789" i="1"/>
  <c r="Q1803" i="1"/>
  <c r="Q1317" i="1"/>
  <c r="Q3280" i="1"/>
  <c r="Q1323" i="1"/>
  <c r="Q2833" i="1"/>
  <c r="Q2680" i="1"/>
  <c r="Q2452" i="1"/>
  <c r="Q2143" i="1"/>
  <c r="Q2662" i="1"/>
  <c r="Q1993" i="1"/>
  <c r="Q1148" i="1"/>
  <c r="Q979" i="1"/>
  <c r="Q349" i="1"/>
  <c r="Q1207" i="1"/>
  <c r="Q1172" i="1"/>
  <c r="Q2444" i="1"/>
  <c r="Q2952" i="1"/>
  <c r="Q2611" i="1"/>
  <c r="Q2416" i="1"/>
  <c r="Q3762" i="1"/>
  <c r="Q1697" i="1"/>
  <c r="Q1960" i="1"/>
  <c r="Q4041" i="1"/>
  <c r="Q2381" i="1"/>
  <c r="Q2756" i="1"/>
  <c r="Q2580" i="1"/>
  <c r="Q3881" i="1"/>
  <c r="Q3411" i="1"/>
  <c r="Q2777" i="1"/>
  <c r="Q3937" i="1"/>
  <c r="Q2913" i="1"/>
  <c r="Q1564" i="1"/>
  <c r="Q1445" i="1"/>
  <c r="Q3243" i="1"/>
  <c r="Q3297" i="1"/>
  <c r="Q4024" i="1"/>
  <c r="Q3957" i="1"/>
  <c r="Q3466" i="1"/>
  <c r="Q3889" i="1"/>
  <c r="Q2709" i="1"/>
  <c r="Q2383" i="1"/>
  <c r="Q2778" i="1"/>
  <c r="Q3998" i="1"/>
  <c r="Q1435" i="1"/>
  <c r="Q1361" i="1"/>
  <c r="Q2734" i="1"/>
  <c r="Q3818" i="1"/>
  <c r="Q2299" i="1"/>
  <c r="Q2644" i="1"/>
  <c r="Q2424" i="1"/>
  <c r="Q2055" i="1"/>
  <c r="Q2346" i="1"/>
  <c r="Q1505" i="1"/>
  <c r="Q2350" i="1"/>
  <c r="Q3635" i="1"/>
  <c r="Q3660" i="1"/>
  <c r="Q2004" i="1"/>
  <c r="Q1422" i="1"/>
  <c r="Q2344" i="1"/>
  <c r="Q4006" i="1"/>
  <c r="Q1739" i="1"/>
  <c r="Q3694" i="1"/>
  <c r="Q2861" i="1"/>
  <c r="Q2441" i="1"/>
  <c r="Q1680" i="1"/>
  <c r="Q2800" i="1"/>
  <c r="Q1810" i="1"/>
  <c r="Q2880" i="1"/>
  <c r="Q2309" i="1"/>
  <c r="Q2453" i="1"/>
  <c r="Q3637" i="1"/>
  <c r="Q2313" i="1"/>
  <c r="Q2425" i="1"/>
  <c r="Q1497" i="1"/>
  <c r="Q2799" i="1"/>
  <c r="Q3680" i="1"/>
  <c r="Q3093" i="1"/>
  <c r="Q1816" i="1"/>
  <c r="Q3179" i="1"/>
  <c r="Q1556" i="1"/>
  <c r="Q2261" i="1"/>
  <c r="Q3195" i="1"/>
  <c r="Q2248" i="1"/>
  <c r="Q2608" i="1"/>
  <c r="Q3235" i="1"/>
  <c r="Q3035" i="1"/>
  <c r="Q3040" i="1"/>
  <c r="Q4019" i="1"/>
  <c r="Q3597" i="1"/>
  <c r="Q2881" i="1"/>
  <c r="Q3417" i="1"/>
  <c r="Q4005" i="1"/>
  <c r="Q4050" i="1"/>
  <c r="Q2649" i="1"/>
  <c r="Q2794" i="1"/>
  <c r="Q4032" i="1"/>
  <c r="Q2329" i="1"/>
  <c r="Q3676" i="1"/>
  <c r="Q2875" i="1"/>
  <c r="Q2533" i="1"/>
  <c r="Q2671" i="1"/>
  <c r="Q2733" i="1"/>
  <c r="Q2173" i="1"/>
  <c r="Q3519" i="1"/>
  <c r="Q3834" i="1"/>
  <c r="Q1991" i="1"/>
  <c r="Q3875" i="1"/>
  <c r="Q2507" i="1"/>
  <c r="Q3373" i="1"/>
  <c r="Q3330" i="1"/>
  <c r="Q3264" i="1"/>
  <c r="Q3724" i="1"/>
  <c r="Q2713" i="1"/>
  <c r="Q2741" i="1"/>
  <c r="Q3795" i="1"/>
  <c r="Q3049" i="1"/>
  <c r="Q2187" i="1"/>
  <c r="Q3305" i="1"/>
  <c r="Q1147" i="1"/>
  <c r="Q3398" i="1"/>
  <c r="Q3196" i="1"/>
  <c r="Q1761" i="1"/>
  <c r="Q3445" i="1"/>
  <c r="Q1491" i="1"/>
  <c r="Q3462" i="1"/>
  <c r="Q3674" i="1"/>
  <c r="Q3442" i="1"/>
  <c r="Q2029" i="1"/>
  <c r="Q1923" i="1"/>
  <c r="Q3315" i="1"/>
  <c r="Q1140" i="1"/>
  <c r="Q1227" i="1"/>
  <c r="Q2037" i="1"/>
  <c r="Q2698" i="1"/>
  <c r="Q1105" i="1"/>
  <c r="Q2355" i="1"/>
  <c r="Q2503" i="1"/>
  <c r="Q1149" i="1"/>
  <c r="Q3213" i="1"/>
  <c r="Q1454" i="1"/>
  <c r="Q4035" i="1"/>
  <c r="Q3545" i="1"/>
  <c r="Q3842" i="1"/>
  <c r="Q3437" i="1"/>
  <c r="Q2021" i="1"/>
  <c r="Q3265" i="1"/>
  <c r="Q1286" i="1"/>
  <c r="Q1971" i="1"/>
  <c r="Q1980" i="1"/>
  <c r="Q3351" i="1"/>
  <c r="Q3306" i="1"/>
  <c r="Q3446" i="1"/>
  <c r="Q2858" i="1"/>
  <c r="Q1083" i="1"/>
  <c r="Q3386" i="1"/>
  <c r="Q3336" i="1"/>
  <c r="Q2757" i="1"/>
  <c r="Q3362" i="1"/>
  <c r="Q3517" i="1"/>
  <c r="Q1139" i="1"/>
  <c r="Q1559" i="1"/>
  <c r="Q3981" i="1"/>
  <c r="Q3878" i="1"/>
  <c r="Q1344" i="1"/>
  <c r="Q1989" i="1"/>
  <c r="Q1291" i="1"/>
  <c r="Q3162" i="1"/>
  <c r="Q2904" i="1"/>
  <c r="Q2189" i="1"/>
  <c r="Q2529" i="1"/>
  <c r="Q1692" i="1"/>
  <c r="Q3855" i="1"/>
  <c r="Q3857" i="1"/>
  <c r="Q2884" i="1"/>
  <c r="Q1303" i="1"/>
  <c r="Q2482" i="1"/>
  <c r="Q2770" i="1"/>
  <c r="Q943" i="1"/>
  <c r="Q2007" i="1"/>
  <c r="Q1977" i="1"/>
  <c r="Q1316" i="1"/>
  <c r="Q2628" i="1"/>
  <c r="Q1578" i="1"/>
  <c r="Q1930" i="1"/>
  <c r="Q3577" i="1"/>
  <c r="Q3478" i="1"/>
  <c r="Q2825" i="1"/>
  <c r="Q1644" i="1"/>
  <c r="Q1616" i="1"/>
  <c r="Q1622" i="1"/>
  <c r="Q2337" i="1"/>
  <c r="Q3380" i="1"/>
  <c r="Q1118" i="1"/>
  <c r="Q1182" i="1"/>
  <c r="Q3242" i="1"/>
  <c r="Q1527" i="1"/>
  <c r="Q1123" i="1"/>
  <c r="Q2326" i="1"/>
  <c r="Q942" i="1"/>
  <c r="Q3034" i="1"/>
  <c r="Q1600" i="1"/>
  <c r="Q1857" i="1"/>
  <c r="Q1210" i="1"/>
  <c r="Q2532" i="1"/>
  <c r="Q2816" i="1"/>
  <c r="Q2358" i="1"/>
  <c r="Q2369" i="1"/>
  <c r="Q3121" i="1"/>
  <c r="Q1031" i="1"/>
  <c r="Q1053" i="1"/>
  <c r="Q1098" i="1"/>
  <c r="Q3533" i="1"/>
  <c r="Q3403" i="1"/>
  <c r="Q2744" i="1"/>
  <c r="Q1392" i="1"/>
  <c r="Q1978" i="1"/>
  <c r="Q3819" i="1"/>
  <c r="Q3310" i="1"/>
  <c r="Q2118" i="1"/>
  <c r="Q1439" i="1"/>
  <c r="Q917" i="1"/>
  <c r="Q3249" i="1"/>
  <c r="Q3109" i="1"/>
  <c r="Q1907" i="1"/>
  <c r="Q2912" i="1"/>
  <c r="Q2117" i="1"/>
  <c r="Q1821" i="1"/>
  <c r="Q1407" i="1"/>
  <c r="Q1405" i="1"/>
  <c r="Q1036" i="1"/>
  <c r="Q1911" i="1"/>
  <c r="Q3790" i="1"/>
  <c r="Q1133" i="1"/>
  <c r="Q1240" i="1"/>
  <c r="Q3036" i="1"/>
  <c r="Q975" i="1"/>
  <c r="Q1063" i="1"/>
  <c r="Q3609" i="1"/>
  <c r="Q1287" i="1"/>
  <c r="Q2577" i="1"/>
  <c r="Q2162" i="1"/>
  <c r="Q3025" i="1"/>
  <c r="Q1099" i="1"/>
  <c r="Q2835" i="1"/>
  <c r="Q2260" i="1"/>
  <c r="Q1322" i="1"/>
  <c r="Q3463" i="1"/>
  <c r="Q2763" i="1"/>
  <c r="Q1811" i="1"/>
  <c r="Q3102" i="1"/>
  <c r="Q1665" i="1"/>
  <c r="Q3500" i="1"/>
  <c r="Q1902" i="1"/>
  <c r="Q2116" i="1"/>
  <c r="Q1128" i="1"/>
  <c r="Q3514" i="1"/>
  <c r="Q1137" i="1"/>
  <c r="Q3717" i="1"/>
  <c r="Q1135" i="1"/>
  <c r="Q1809" i="1"/>
  <c r="Q1796" i="1"/>
  <c r="Q3341" i="1"/>
  <c r="Q1293" i="1"/>
  <c r="Q3752" i="1"/>
  <c r="Q2483" i="1"/>
  <c r="Q3688" i="1"/>
  <c r="Q3614" i="1"/>
  <c r="Q2564" i="1"/>
  <c r="Q3155" i="1"/>
  <c r="Q1973" i="1"/>
  <c r="Q3668" i="1"/>
  <c r="Q3275" i="1"/>
  <c r="Q3491" i="1"/>
  <c r="Q1248" i="1"/>
  <c r="Q1547" i="1"/>
  <c r="Q2023" i="1"/>
  <c r="Q3527" i="1"/>
  <c r="Q1507" i="1"/>
  <c r="Q1514" i="1"/>
  <c r="Q2277" i="1"/>
  <c r="Q1979" i="1"/>
  <c r="Q1002" i="1"/>
  <c r="Q2439" i="1"/>
  <c r="Q1752" i="1"/>
  <c r="Q1055" i="1"/>
  <c r="Q1043" i="1"/>
  <c r="Q3423" i="1"/>
  <c r="Q3018" i="1"/>
  <c r="Q2270" i="1"/>
  <c r="Q2357" i="1"/>
  <c r="Q2111" i="1"/>
  <c r="Q920" i="1"/>
  <c r="Q3230" i="1"/>
  <c r="Q2245" i="1"/>
  <c r="Q2749" i="1"/>
  <c r="Q1278" i="1"/>
  <c r="Q3849" i="1"/>
  <c r="Q1499" i="1"/>
  <c r="Q3627" i="1"/>
  <c r="Q3441" i="1"/>
  <c r="Q3277" i="1"/>
  <c r="Q2291" i="1"/>
  <c r="Q3154" i="1"/>
  <c r="Q2654" i="1"/>
  <c r="Q3194" i="1"/>
  <c r="Q3535" i="1"/>
  <c r="Q2848" i="1"/>
  <c r="Q938" i="1"/>
  <c r="Q1168" i="1"/>
  <c r="Q3368" i="1"/>
  <c r="Q3332" i="1"/>
  <c r="Q1635" i="1"/>
  <c r="Q1072" i="1"/>
  <c r="Q1544" i="1"/>
  <c r="Q1994" i="1"/>
  <c r="Q998" i="1"/>
  <c r="Q1834" i="1"/>
  <c r="Q2268" i="1"/>
  <c r="Q1308" i="1"/>
  <c r="Q1048" i="1"/>
  <c r="Q1436" i="1"/>
  <c r="Q1905" i="1"/>
  <c r="Q2635" i="1"/>
  <c r="Q1399" i="1"/>
  <c r="Q2658" i="1"/>
  <c r="Q3622" i="1"/>
  <c r="Q1396" i="1"/>
  <c r="Q2601" i="1"/>
  <c r="Q3281" i="1"/>
  <c r="Q2422" i="1"/>
  <c r="Q3953" i="1"/>
  <c r="Q2472" i="1"/>
  <c r="Q3228" i="1"/>
  <c r="Q3464" i="1"/>
  <c r="Q1406" i="1"/>
  <c r="Q2810" i="1"/>
  <c r="Q2682" i="1"/>
  <c r="Q2697" i="1"/>
  <c r="Q2932" i="1"/>
  <c r="Q1522" i="1"/>
  <c r="Q3607" i="1"/>
  <c r="Q3656" i="1"/>
  <c r="Q3458" i="1"/>
  <c r="Q2620" i="1"/>
  <c r="Q1167" i="1"/>
  <c r="Q2361" i="1"/>
  <c r="Q1919" i="1"/>
  <c r="Q2074" i="1"/>
  <c r="Q2067" i="1"/>
  <c r="Q3340" i="1"/>
  <c r="Q3126" i="1"/>
  <c r="Q2622" i="1"/>
  <c r="Q3296" i="1"/>
  <c r="Q918" i="1"/>
  <c r="Q1021" i="1"/>
  <c r="Q2544" i="1"/>
  <c r="Q1806" i="1"/>
  <c r="Q3789" i="1"/>
  <c r="Q1095" i="1"/>
  <c r="Q886" i="1"/>
  <c r="Q2323" i="1"/>
  <c r="Q2536" i="1"/>
  <c r="Q2233" i="1"/>
  <c r="Q2574" i="1"/>
  <c r="Q3206" i="1"/>
  <c r="Q3564" i="1"/>
  <c r="Q2663" i="1"/>
  <c r="Q1708" i="1"/>
  <c r="Q1774" i="1"/>
  <c r="Q2301" i="1"/>
  <c r="Q1355" i="1"/>
  <c r="Q1735" i="1"/>
  <c r="Q1721" i="1"/>
  <c r="Q1484" i="1"/>
  <c r="Q2349" i="1"/>
  <c r="Q1515" i="1"/>
  <c r="Q1537" i="1"/>
  <c r="Q3583" i="1"/>
  <c r="Q3763" i="1"/>
  <c r="Q2134" i="1"/>
  <c r="Q3285" i="1"/>
  <c r="Q3193" i="1"/>
  <c r="Q1852" i="1"/>
  <c r="Q1222" i="1"/>
  <c r="Q3253" i="1"/>
  <c r="Q3151" i="1"/>
  <c r="Q2429" i="1"/>
  <c r="Q1682" i="1"/>
  <c r="Q3617" i="1"/>
  <c r="Q3410" i="1"/>
  <c r="Q2169" i="1"/>
  <c r="Q2267" i="1"/>
  <c r="Q1458" i="1"/>
  <c r="Q1782" i="1"/>
  <c r="Q1750" i="1"/>
  <c r="Q1710" i="1"/>
  <c r="Q3640" i="1"/>
  <c r="Q1958" i="1"/>
  <c r="Q1310" i="1"/>
  <c r="Q3144" i="1"/>
  <c r="Q1346" i="1"/>
  <c r="Q2614" i="1"/>
  <c r="Q3726" i="1"/>
  <c r="Q1763" i="1"/>
  <c r="Q3246" i="1"/>
  <c r="Q2798" i="1"/>
  <c r="Q3348" i="1"/>
  <c r="Q3054" i="1"/>
  <c r="Q3592" i="1"/>
  <c r="Q2957" i="1"/>
  <c r="Q3421" i="1"/>
  <c r="Q3186" i="1"/>
  <c r="Q2572" i="1"/>
  <c r="Q2061" i="1"/>
  <c r="Q1027" i="1"/>
  <c r="Q1022" i="1"/>
  <c r="Q2341" i="1"/>
  <c r="Q2895" i="1"/>
  <c r="Q1968" i="1"/>
  <c r="Q4057" i="1"/>
  <c r="Q2275" i="1"/>
  <c r="Q3786" i="1"/>
  <c r="Q1908" i="1"/>
  <c r="Q3706" i="1"/>
  <c r="Q1377" i="1"/>
  <c r="Q1160" i="1"/>
  <c r="Q3537" i="1"/>
  <c r="Q2388" i="1"/>
  <c r="Q1271" i="1"/>
  <c r="Q3286" i="1"/>
  <c r="Q2822" i="1"/>
  <c r="Q3212" i="1"/>
  <c r="Q1603" i="1"/>
  <c r="Q1395" i="1"/>
  <c r="Q1619" i="1"/>
  <c r="Q3765" i="1"/>
  <c r="Q3883" i="1"/>
  <c r="Q3252" i="1"/>
  <c r="Q2632" i="1"/>
  <c r="Q1717" i="1"/>
  <c r="Q1974" i="1"/>
  <c r="Q3636" i="1"/>
  <c r="Q2184" i="1"/>
  <c r="Q1448" i="1"/>
  <c r="Q2850" i="1"/>
  <c r="Q2802" i="1"/>
  <c r="Q3118" i="1"/>
  <c r="Q3798" i="1"/>
  <c r="Q2325" i="1"/>
  <c r="Q3653" i="1"/>
  <c r="Q1414" i="1"/>
  <c r="Q993" i="1"/>
  <c r="Q3042" i="1"/>
  <c r="Q1157" i="1"/>
  <c r="Q3649" i="1"/>
  <c r="Q2520" i="1"/>
  <c r="Q3225" i="1"/>
  <c r="Q2461" i="1"/>
  <c r="Q3963" i="1"/>
  <c r="Q3399" i="1"/>
  <c r="Q974" i="1"/>
  <c r="Q1983" i="1"/>
  <c r="Q1701" i="1"/>
  <c r="Q3247" i="1"/>
  <c r="Q2027" i="1"/>
  <c r="Q3797" i="1"/>
  <c r="Q3470" i="1"/>
  <c r="Q2837" i="1"/>
  <c r="Q1141" i="1"/>
  <c r="Q2463" i="1"/>
  <c r="Q2504" i="1"/>
  <c r="Q2310" i="1"/>
  <c r="Q2333" i="1"/>
  <c r="Q1127" i="1"/>
  <c r="Q1387" i="1"/>
  <c r="Q1492" i="1"/>
  <c r="Q3572" i="1"/>
  <c r="Q3375" i="1"/>
  <c r="Q1376" i="1"/>
  <c r="Q1071" i="1"/>
  <c r="Q2243" i="1"/>
  <c r="Q1014" i="1"/>
  <c r="Q3720" i="1"/>
  <c r="Q3022" i="1"/>
  <c r="Q962" i="1"/>
  <c r="Q3735" i="1"/>
  <c r="Q2609" i="1"/>
  <c r="Q919" i="1"/>
  <c r="Q2646" i="1"/>
  <c r="Q1016" i="1"/>
  <c r="Q1170" i="1"/>
  <c r="Q2354" i="1"/>
  <c r="Q1589" i="1"/>
  <c r="Q1831" i="1"/>
  <c r="Q1430" i="1"/>
  <c r="Q2874" i="1"/>
  <c r="Q3365" i="1"/>
  <c r="Q1772" i="1"/>
  <c r="Q1749" i="1"/>
  <c r="Q3337" i="1"/>
  <c r="Q3099" i="1"/>
  <c r="Q1442" i="1"/>
  <c r="Q1401" i="1"/>
  <c r="Q2282" i="1"/>
  <c r="Q3476" i="1"/>
  <c r="Q3566" i="1"/>
  <c r="Q3292" i="1"/>
  <c r="Q1035" i="1"/>
  <c r="Q1391" i="1"/>
  <c r="Q3554" i="1"/>
  <c r="Q1106" i="1"/>
  <c r="Q1008" i="1"/>
  <c r="Q2063" i="1"/>
  <c r="Q988" i="1"/>
  <c r="Q2296" i="1"/>
  <c r="Q3416" i="1"/>
  <c r="Q2241" i="1"/>
  <c r="Q1903" i="1"/>
  <c r="Q3000" i="1"/>
  <c r="Q2174" i="1"/>
  <c r="Q1886" i="1"/>
  <c r="Q2352" i="1"/>
  <c r="Q2420" i="1"/>
  <c r="Q1545" i="1"/>
  <c r="Q3043" i="1"/>
  <c r="Q1607" i="1"/>
  <c r="Q3302" i="1"/>
  <c r="Q3100" i="1"/>
  <c r="Q3295" i="1"/>
  <c r="Q3732" i="1"/>
  <c r="Q2576" i="1"/>
  <c r="Q1920" i="1"/>
  <c r="Q2573" i="1"/>
  <c r="Q1742" i="1"/>
  <c r="Q1688" i="1"/>
  <c r="Q2176" i="1"/>
  <c r="Q2124" i="1"/>
  <c r="Q2253" i="1"/>
  <c r="Q1953" i="1"/>
  <c r="Q2846" i="1"/>
  <c r="Q1114" i="1"/>
  <c r="Q3541" i="1"/>
  <c r="Q1201" i="1"/>
  <c r="Q2923" i="1"/>
  <c r="Q1315" i="1"/>
  <c r="Q1044" i="1"/>
  <c r="Q1045" i="1"/>
  <c r="Q1190" i="1"/>
  <c r="Q3709" i="1"/>
  <c r="Q2410" i="1"/>
  <c r="Q3080" i="1"/>
  <c r="Q3274" i="1"/>
  <c r="Q1813" i="1"/>
  <c r="Q3104" i="1"/>
  <c r="Q3705" i="1"/>
  <c r="Q2280" i="1"/>
  <c r="Q1097" i="1"/>
  <c r="Q3239" i="1"/>
  <c r="Q959" i="1"/>
  <c r="Q1652" i="1"/>
  <c r="Q914" i="1"/>
  <c r="Q2490" i="1"/>
  <c r="Q902" i="1"/>
  <c r="Q2458" i="1"/>
  <c r="Q2534" i="1"/>
  <c r="Q2034" i="1"/>
  <c r="Q3401" i="1"/>
  <c r="Q1130" i="1"/>
  <c r="Q1019" i="1"/>
  <c r="Q1959" i="1"/>
  <c r="Q963" i="1"/>
  <c r="Q3236" i="1"/>
  <c r="Q2318" i="1"/>
  <c r="Q3377" i="1"/>
  <c r="Q3836" i="1"/>
  <c r="Q3777" i="1"/>
  <c r="Q2112" i="1"/>
  <c r="Q2075" i="1"/>
  <c r="Q1115" i="1"/>
  <c r="Q1413" i="1"/>
  <c r="Q1754" i="1"/>
  <c r="Q3173" i="1"/>
  <c r="Q2421" i="1"/>
  <c r="Q1343" i="1"/>
  <c r="Q3538" i="1"/>
  <c r="Q3156" i="1"/>
  <c r="Q3499" i="1"/>
  <c r="Q3542" i="1"/>
  <c r="Q3357" i="1"/>
  <c r="Q2426" i="1"/>
  <c r="Q2946" i="1"/>
  <c r="Q2317" i="1"/>
  <c r="Q3799" i="1"/>
  <c r="Q948" i="1"/>
  <c r="Q2433" i="1"/>
  <c r="Q1691" i="1"/>
  <c r="Q2292" i="1"/>
  <c r="Q2568" i="1"/>
  <c r="Q3847" i="1"/>
  <c r="Q2105" i="1"/>
  <c r="Q1193" i="1"/>
  <c r="Q3123" i="1"/>
  <c r="Q1736" i="1"/>
  <c r="Q1716" i="1"/>
  <c r="Q2754" i="1"/>
  <c r="Q3106" i="1"/>
  <c r="Q3484" i="1"/>
  <c r="Q1281" i="1"/>
  <c r="Q1057" i="1"/>
  <c r="Q2127" i="1"/>
  <c r="Q2006" i="1"/>
  <c r="Q1065" i="1"/>
  <c r="Q1982" i="1"/>
  <c r="Q3358" i="1"/>
  <c r="Q2202" i="1"/>
  <c r="Q3394" i="1"/>
  <c r="Q2002" i="1"/>
  <c r="Q2581" i="1"/>
  <c r="Q1091" i="1"/>
  <c r="Q2801" i="1"/>
  <c r="Q1939" i="1"/>
  <c r="Q2494" i="1"/>
  <c r="Q2396" i="1"/>
  <c r="Q2966" i="1"/>
  <c r="Q2935" i="1"/>
  <c r="Q2436" i="1"/>
  <c r="Q3608" i="1"/>
  <c r="Q2363" i="1"/>
  <c r="Q2163" i="1"/>
  <c r="Q1898" i="1"/>
  <c r="Q1609" i="1"/>
  <c r="Q3645" i="1"/>
  <c r="Q3413" i="1"/>
  <c r="Q1543" i="1"/>
  <c r="Q3027" i="1"/>
  <c r="Q1679" i="1"/>
  <c r="Q2336" i="1"/>
  <c r="Q3287" i="1"/>
  <c r="Q3560" i="1"/>
  <c r="Q2371" i="1"/>
  <c r="Q2237" i="1"/>
  <c r="Q2380" i="1"/>
  <c r="Q3200" i="1"/>
  <c r="Q995" i="1"/>
  <c r="Q904" i="1"/>
  <c r="Q946" i="1"/>
  <c r="Q947" i="1"/>
  <c r="Q2695" i="1"/>
  <c r="Q1409" i="1"/>
  <c r="Q2392" i="1"/>
  <c r="Q2746" i="1"/>
  <c r="Q2312" i="1"/>
  <c r="Q1712" i="1"/>
  <c r="Q2449" i="1"/>
  <c r="Q2033" i="1"/>
  <c r="Q1277" i="1"/>
  <c r="Q2183" i="1"/>
  <c r="Q2008" i="1"/>
  <c r="Q1924" i="1"/>
  <c r="Q1169" i="1"/>
  <c r="Q2273" i="1"/>
  <c r="Q1028" i="1"/>
  <c r="Q1203" i="1"/>
  <c r="Q1493" i="1"/>
  <c r="Q3677" i="1"/>
  <c r="Q2711" i="1"/>
  <c r="Q2839" i="1"/>
  <c r="Q1245" i="1"/>
  <c r="Q3103" i="1"/>
  <c r="Q3434" i="1"/>
  <c r="Q1341" i="1"/>
  <c r="Q1948" i="1"/>
  <c r="Q1040" i="1"/>
  <c r="Q4021" i="1"/>
  <c r="Q2484" i="1"/>
  <c r="Q2717" i="1"/>
  <c r="Q1787" i="1"/>
  <c r="Q3697" i="1"/>
  <c r="Q3017" i="1"/>
  <c r="Q3837" i="1"/>
  <c r="Q2376" i="1"/>
  <c r="Q1776" i="1"/>
  <c r="Q1119" i="1"/>
  <c r="Q4001" i="1"/>
  <c r="Q3021" i="1"/>
  <c r="Q1301" i="1"/>
  <c r="Q2035" i="1"/>
  <c r="Q3320" i="1"/>
  <c r="Q1647" i="1"/>
  <c r="Q2089" i="1"/>
  <c r="Q4018" i="1"/>
  <c r="Q1723" i="1"/>
  <c r="Q2443" i="1"/>
  <c r="Q1990" i="1"/>
  <c r="Q1349" i="1"/>
  <c r="Q986" i="1"/>
  <c r="Q3832" i="1"/>
  <c r="Q1883" i="1"/>
  <c r="Q1041" i="1"/>
  <c r="Q1738" i="1"/>
  <c r="Q2530" i="1"/>
  <c r="Q1262" i="1"/>
  <c r="Q2303" i="1"/>
  <c r="Q2891" i="1"/>
  <c r="Q3793" i="1"/>
  <c r="Q2505" i="1"/>
  <c r="Q2141" i="1"/>
  <c r="Q2259" i="1"/>
  <c r="Q2340" i="1"/>
  <c r="Q1475" i="1"/>
  <c r="Q1205" i="1"/>
  <c r="Q1329" i="1"/>
  <c r="Q2627" i="1"/>
  <c r="Q1586" i="1"/>
  <c r="Q2005" i="1"/>
  <c r="Q2873" i="1"/>
  <c r="Q2222" i="1"/>
  <c r="Q3371" i="1"/>
  <c r="Q3379" i="1"/>
  <c r="Q1332" i="1"/>
  <c r="Q1260" i="1"/>
  <c r="Q2993" i="1"/>
  <c r="Q3781" i="1"/>
  <c r="Q1532" i="1"/>
  <c r="Q1832" i="1"/>
  <c r="Q2076" i="1"/>
  <c r="Q1015" i="1"/>
  <c r="Q1131" i="1"/>
  <c r="Q1695" i="1"/>
  <c r="Q1181" i="1"/>
  <c r="Q2745" i="1"/>
  <c r="Q3657" i="1"/>
  <c r="Q3201" i="1"/>
  <c r="Q2638" i="1"/>
  <c r="Q3135" i="1"/>
  <c r="Q3524" i="1"/>
  <c r="Q2651" i="1"/>
  <c r="Q2615" i="1"/>
  <c r="Q3813" i="1"/>
  <c r="Q3504" i="1"/>
  <c r="Q2367" i="1"/>
  <c r="Q1496" i="1"/>
  <c r="Q1669" i="1"/>
  <c r="Q1588" i="1"/>
  <c r="Q2213" i="1"/>
  <c r="Q2786" i="1"/>
  <c r="Q2599" i="1"/>
  <c r="Q2203" i="1"/>
  <c r="Q1877" i="1"/>
  <c r="Q3696" i="1"/>
  <c r="Q1164" i="1"/>
  <c r="Q1807" i="1"/>
  <c r="Q3223" i="1"/>
  <c r="Q3207" i="1"/>
  <c r="Q2683" i="1"/>
  <c r="Q3548" i="1"/>
  <c r="Q969" i="1"/>
  <c r="Q2868" i="1"/>
  <c r="Q3273" i="1"/>
  <c r="Q3447" i="1"/>
  <c r="Q1122" i="1"/>
  <c r="Q1397" i="1"/>
  <c r="Q2974" i="1"/>
  <c r="Q912" i="1"/>
  <c r="Q2878" i="1"/>
  <c r="Q2840" i="1"/>
  <c r="Q1976" i="1"/>
  <c r="Q3133" i="1"/>
  <c r="Q1070" i="1"/>
  <c r="Q4038" i="1"/>
  <c r="Q3261" i="1"/>
  <c r="Q3659" i="1"/>
  <c r="Q3245" i="1"/>
  <c r="Q1107" i="1"/>
  <c r="Q1731" i="1"/>
  <c r="Q3318" i="1"/>
  <c r="Q3374" i="1"/>
  <c r="Q3506" i="1"/>
  <c r="Q1186" i="1"/>
  <c r="Q3531" i="1"/>
  <c r="Q1715" i="1"/>
  <c r="Q2058" i="1"/>
  <c r="Q1051" i="1"/>
  <c r="Q3429" i="1"/>
  <c r="Q2293" i="1"/>
  <c r="Q915" i="1"/>
  <c r="Q1512" i="1"/>
  <c r="Q3090" i="1"/>
  <c r="Q3311" i="1"/>
  <c r="Q944" i="1"/>
  <c r="Q2642" i="1"/>
  <c r="Q2806" i="1"/>
  <c r="Q3098" i="1"/>
  <c r="Q2266" i="1"/>
  <c r="Q2812" i="1"/>
  <c r="Q2196" i="1"/>
  <c r="Q1102" i="1"/>
  <c r="Q1826" i="1"/>
  <c r="Q1633" i="1"/>
  <c r="Q2057" i="1"/>
  <c r="Q2019" i="1"/>
  <c r="Q1254" i="1"/>
  <c r="Q3215" i="1"/>
  <c r="Q4052" i="1"/>
  <c r="Q1388" i="1"/>
  <c r="Q1830" i="1"/>
  <c r="Q1424" i="1"/>
  <c r="Q1367" i="1"/>
  <c r="Q3073" i="1"/>
  <c r="Q1276" i="1"/>
  <c r="Q2474" i="1"/>
  <c r="Q1290" i="1"/>
  <c r="Q1516" i="1"/>
  <c r="Q1778" i="1"/>
  <c r="Q2146" i="1"/>
  <c r="Q1837" i="1"/>
  <c r="Q3152" i="1"/>
  <c r="Q2464" i="1"/>
  <c r="Q1357" i="1"/>
  <c r="Q1309" i="1"/>
  <c r="Q3708" i="1"/>
  <c r="Q3146" i="1"/>
  <c r="Q1992" i="1"/>
  <c r="Q1386" i="1"/>
  <c r="Q1760" i="1"/>
  <c r="Q3115" i="1"/>
  <c r="Q2604" i="1"/>
  <c r="Q2365" i="1"/>
  <c r="Q2790" i="1"/>
  <c r="Q4034" i="1"/>
  <c r="Q945" i="1"/>
  <c r="Q2909" i="1"/>
  <c r="Q3023" i="1"/>
  <c r="Q1597" i="1"/>
  <c r="Q2832" i="1"/>
  <c r="Q3690" i="1"/>
  <c r="Q2048" i="1"/>
  <c r="Q1461" i="1"/>
  <c r="Q1080" i="1"/>
  <c r="Q3393" i="1"/>
  <c r="Q1356" i="1"/>
  <c r="Q2867" i="1"/>
  <c r="Q2342" i="1"/>
  <c r="Q3578" i="1"/>
  <c r="Q1770" i="1"/>
  <c r="Q1630" i="1"/>
  <c r="Q2071" i="1"/>
  <c r="Q1251" i="1"/>
  <c r="Q1464" i="1"/>
  <c r="Q1764" i="1"/>
  <c r="Q3211" i="1"/>
  <c r="Q2432" i="1"/>
  <c r="Q1469" i="1"/>
  <c r="Q940" i="1"/>
  <c r="Q1342" i="1"/>
  <c r="Q1548" i="1"/>
  <c r="Q3689" i="1"/>
  <c r="Q984" i="1"/>
  <c r="Q3508" i="1"/>
  <c r="Q2876" i="1"/>
  <c r="Q3240" i="1"/>
  <c r="Q1345" i="1"/>
  <c r="Q987" i="1"/>
  <c r="Q3158" i="1"/>
  <c r="Q3472" i="1"/>
  <c r="Q1017" i="1"/>
  <c r="Q2132" i="1"/>
  <c r="Q1204" i="1"/>
  <c r="Q3333" i="1"/>
  <c r="Q2659" i="1"/>
  <c r="Q3929" i="1"/>
  <c r="Q1842" i="1"/>
  <c r="Q1875" i="1"/>
  <c r="Q3882" i="1"/>
  <c r="Q1110" i="1"/>
  <c r="Q2083" i="1"/>
  <c r="Q2796" i="1"/>
  <c r="Q982" i="1"/>
  <c r="Q1471" i="1"/>
  <c r="Q3873" i="1"/>
  <c r="Q3951" i="1"/>
  <c r="Q3438" i="1"/>
  <c r="Q3440" i="1"/>
  <c r="Q1922" i="1"/>
  <c r="Q2870" i="1"/>
  <c r="Q2989" i="1"/>
  <c r="Q3710" i="1"/>
  <c r="Q1998" i="1"/>
  <c r="Q2865" i="1"/>
  <c r="Q3520" i="1"/>
  <c r="Q1762" i="1"/>
  <c r="Q2254" i="1"/>
  <c r="Q2590" i="1"/>
  <c r="Q1759" i="1"/>
  <c r="Q1913" i="1"/>
  <c r="Q2477" i="1"/>
  <c r="Q1423" i="1"/>
  <c r="Q3867" i="1"/>
  <c r="Q3989" i="1"/>
  <c r="Q2977" i="1"/>
  <c r="Q3383" i="1"/>
  <c r="Q3603" i="1"/>
  <c r="Q1539" i="1"/>
  <c r="Q3947" i="1"/>
  <c r="Q3331" i="1"/>
  <c r="Q2516" i="1"/>
  <c r="Q3749" i="1"/>
  <c r="Q3877" i="1"/>
  <c r="Q1969" i="1"/>
  <c r="Q1404" i="1"/>
  <c r="Q4027" i="1"/>
  <c r="Q2871" i="1"/>
  <c r="Q3443" i="1"/>
  <c r="Q1868" i="1"/>
  <c r="Q3095" i="1"/>
  <c r="Q2992" i="1"/>
  <c r="Q2469" i="1"/>
</calcChain>
</file>

<file path=xl/sharedStrings.xml><?xml version="1.0" encoding="utf-8"?>
<sst xmlns="http://schemas.openxmlformats.org/spreadsheetml/2006/main" count="24866" uniqueCount="8408">
  <si>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</si>
  <si>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</si>
  <si>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</si>
  <si>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</si>
  <si>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</si>
  <si>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</si>
  <si>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</si>
  <si>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</si>
  <si>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</si>
  <si>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</si>
  <si>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</si>
  <si>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</si>
  <si>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</si>
  <si>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</si>
  <si>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</si>
  <si>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</si>
  <si>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</si>
  <si>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</si>
  <si>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</si>
  <si>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</si>
  <si>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</si>
  <si>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</si>
  <si>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</si>
  <si>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</si>
  <si>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</si>
  <si>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</si>
  <si>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</si>
  <si>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</si>
  <si>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</si>
  <si>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</si>
  <si>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</si>
  <si>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</si>
  <si>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</si>
  <si>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</si>
  <si>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</si>
  <si>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</si>
  <si>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</si>
  <si>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</si>
  <si>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</si>
  <si>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</si>
  <si>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</si>
  <si>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</si>
  <si>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</si>
  <si>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</si>
  <si>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</si>
  <si>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</si>
  <si>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</si>
  <si>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</si>
  <si>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</si>
  <si>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</si>
  <si>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</si>
  <si>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</si>
  <si>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</si>
  <si>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</si>
  <si>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</si>
  <si>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</si>
  <si>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</si>
  <si>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</si>
  <si>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</si>
  <si>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</si>
  <si>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</si>
  <si>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</si>
  <si>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</si>
  <si>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</si>
  <si>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</si>
  <si>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</si>
  <si>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</si>
  <si>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</si>
  <si>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</si>
  <si>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</si>
  <si>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</si>
  <si>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</si>
  <si>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</si>
  <si>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</si>
  <si>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</si>
  <si>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</si>
  <si>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</si>
  <si>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</si>
  <si>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</si>
  <si>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</si>
  <si>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</si>
  <si>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</si>
  <si>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</si>
  <si>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</si>
  <si>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</si>
  <si>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</si>
  <si>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</si>
  <si>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</si>
  <si>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</si>
  <si>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</si>
  <si>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</si>
  <si>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</si>
  <si>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</si>
  <si>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</si>
  <si>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</si>
  <si>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</si>
  <si>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</si>
  <si>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</si>
  <si>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</si>
  <si>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</si>
  <si>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</si>
  <si>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</si>
  <si>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</si>
  <si>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</si>
  <si>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</si>
  <si>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</si>
  <si>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</si>
  <si>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</si>
  <si>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</si>
  <si>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</si>
  <si>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</si>
  <si>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</si>
  <si>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</si>
  <si>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</si>
  <si>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</si>
  <si>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</si>
  <si>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</si>
  <si>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</si>
  <si>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</si>
  <si>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</si>
  <si>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</si>
  <si>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</si>
  <si>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</si>
  <si>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</si>
  <si>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</si>
  <si>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</si>
  <si>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</si>
  <si>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</si>
  <si>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</si>
  <si>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</si>
  <si>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</si>
  <si>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</si>
  <si>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</si>
  <si>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</si>
  <si>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</si>
  <si>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</si>
  <si>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</si>
  <si>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</si>
  <si>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</si>
  <si>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</si>
  <si>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</si>
  <si>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</si>
  <si>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</si>
  <si>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</si>
  <si>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</si>
  <si>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</si>
  <si>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</si>
  <si>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</si>
  <si>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</si>
  <si>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</si>
  <si>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</si>
  <si>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</si>
  <si>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</si>
  <si>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</si>
  <si>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</si>
  <si>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</si>
  <si>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</si>
  <si>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</si>
  <si>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</si>
  <si>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</si>
  <si>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</si>
  <si>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</si>
  <si>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</si>
  <si>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</si>
  <si>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</si>
  <si>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</si>
  <si>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</si>
  <si>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</si>
  <si>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</si>
  <si>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</si>
  <si>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</si>
  <si>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</si>
  <si>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</si>
  <si>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</si>
  <si>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</si>
  <si>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</si>
  <si>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</si>
  <si>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</si>
  <si>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</si>
  <si>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</si>
  <si>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</si>
  <si>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</si>
  <si>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</si>
  <si>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</si>
  <si>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</si>
  <si>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</si>
  <si>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</si>
  <si>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</si>
  <si>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</si>
  <si>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</si>
  <si>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</si>
  <si>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</si>
  <si>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</si>
  <si>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</si>
  <si>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</si>
  <si>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</si>
  <si>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</si>
  <si>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</si>
  <si>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</si>
  <si>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</si>
  <si>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</si>
  <si>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</si>
  <si>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</si>
  <si>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</si>
  <si>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</si>
  <si>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</si>
  <si>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</si>
  <si>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</si>
  <si>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</si>
  <si>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</si>
  <si>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</si>
  <si>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</si>
  <si>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</si>
  <si>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</si>
  <si>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</si>
  <si>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</si>
  <si>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</si>
  <si>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</si>
  <si>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</si>
  <si>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</si>
  <si>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</si>
  <si>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</si>
  <si>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</si>
  <si>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</si>
  <si>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</si>
  <si>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</si>
  <si>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</si>
  <si>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</si>
  <si>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</si>
  <si>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</si>
  <si>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</si>
  <si>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</si>
  <si>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</si>
  <si>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</si>
  <si>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</si>
  <si>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</si>
  <si>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</si>
  <si>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</si>
  <si>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</si>
  <si>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</si>
  <si>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</si>
  <si>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</si>
  <si>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</si>
  <si>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</si>
  <si>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</si>
  <si>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</si>
  <si>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</si>
  <si>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</si>
  <si>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</si>
  <si>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</si>
  <si>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</si>
  <si>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</si>
  <si>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</si>
  <si>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</si>
  <si>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</si>
  <si>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</si>
  <si>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</si>
  <si>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</si>
  <si>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</si>
  <si>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</si>
  <si>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</si>
  <si>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</si>
  <si>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</si>
  <si>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</si>
  <si>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</si>
  <si>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</si>
  <si>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</si>
  <si>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</si>
  <si>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</si>
  <si>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</si>
  <si>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</si>
  <si>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</si>
  <si>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</si>
  <si>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</si>
  <si>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</si>
  <si>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</si>
  <si>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</si>
  <si>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</si>
  <si>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</si>
  <si>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</si>
  <si>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</si>
  <si>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</si>
  <si>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</si>
  <si>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</si>
  <si>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</si>
  <si>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</si>
  <si>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</si>
  <si>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</si>
  <si>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</si>
  <si>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</si>
  <si>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</si>
  <si>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</si>
  <si>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</si>
  <si>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</si>
  <si>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</si>
  <si>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</si>
  <si>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</si>
  <si>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</si>
  <si>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</si>
  <si>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</si>
  <si>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</si>
  <si>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</si>
  <si>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</si>
  <si>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</si>
  <si>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</si>
  <si>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</si>
  <si>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</si>
  <si>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</si>
  <si>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</si>
  <si>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</si>
  <si>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</si>
  <si>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</si>
  <si>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</si>
  <si>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</si>
  <si>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</si>
  <si>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</si>
  <si>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</si>
  <si>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</si>
  <si>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</si>
  <si>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</si>
  <si>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</si>
  <si>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</si>
  <si>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</si>
  <si>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</si>
  <si>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</si>
  <si>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</si>
  <si>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</si>
  <si>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</si>
  <si>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</si>
  <si>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</si>
  <si>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</si>
  <si>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</si>
  <si>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</si>
  <si>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</si>
  <si>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</si>
  <si>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</si>
  <si>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</si>
  <si>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</si>
  <si>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</si>
  <si>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</si>
  <si>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</si>
  <si>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</si>
  <si>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</si>
  <si>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</si>
  <si>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</si>
  <si>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</si>
  <si>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</si>
  <si>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</si>
  <si>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</si>
  <si>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</si>
  <si>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</si>
  <si>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</si>
  <si>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</si>
  <si>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</si>
  <si>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</si>
  <si>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</si>
  <si>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</si>
  <si>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</si>
  <si>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</si>
  <si>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</si>
  <si>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</si>
  <si>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</si>
  <si>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</si>
  <si>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</si>
  <si>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</si>
  <si>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</si>
  <si>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</si>
  <si>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</si>
  <si>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</si>
  <si>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</si>
  <si>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</si>
  <si>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</si>
  <si>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</si>
  <si>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</si>
  <si>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</si>
  <si>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</si>
  <si>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</si>
  <si>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</si>
  <si>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</si>
  <si>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</si>
  <si>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</si>
  <si>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</si>
  <si>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</si>
  <si>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</si>
  <si>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</si>
  <si>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</si>
  <si>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</si>
  <si>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</si>
  <si>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</si>
  <si>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</si>
  <si>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</si>
  <si>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</si>
  <si>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</si>
  <si>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</si>
  <si>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</si>
  <si>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</si>
  <si>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</si>
  <si>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</si>
  <si>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</si>
  <si>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</si>
  <si>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</si>
  <si>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</si>
  <si>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</si>
  <si>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</si>
  <si>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</si>
  <si>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</si>
  <si>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</si>
  <si>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</si>
  <si>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</si>
  <si>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</si>
  <si>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</si>
  <si>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</si>
  <si>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</si>
  <si>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</si>
  <si>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</si>
  <si>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</si>
  <si>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</si>
  <si>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</si>
  <si>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</si>
  <si>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</si>
  <si>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</si>
  <si>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</si>
  <si>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</si>
  <si>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</si>
  <si>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</si>
  <si>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</si>
  <si>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</si>
  <si>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</si>
  <si>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</si>
  <si>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</si>
  <si>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</si>
  <si>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</si>
  <si>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</si>
  <si>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</si>
  <si>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</si>
  <si>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</si>
  <si>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</si>
  <si>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</si>
  <si>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</si>
  <si>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</si>
  <si>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</si>
  <si>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</si>
  <si>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</si>
  <si>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</si>
  <si>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</si>
  <si>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</si>
  <si>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</si>
  <si>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</si>
  <si>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</si>
  <si>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</si>
  <si>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</si>
  <si>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</si>
  <si>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</si>
  <si>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</si>
  <si>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</si>
  <si>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</si>
  <si>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</si>
  <si>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</si>
  <si>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</si>
  <si>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</si>
  <si>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</si>
  <si>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</si>
  <si>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</si>
  <si>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</si>
  <si>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</si>
  <si>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</si>
  <si>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</si>
  <si>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</si>
  <si>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</si>
  <si>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</si>
  <si>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</si>
  <si>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</si>
  <si>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</si>
  <si>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</si>
  <si>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</si>
  <si>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</si>
  <si>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</si>
  <si>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</si>
  <si>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</si>
  <si>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</si>
  <si>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</si>
  <si>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</si>
  <si>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</si>
  <si>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</si>
  <si>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</si>
  <si>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</si>
  <si>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</si>
  <si>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</si>
  <si>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</si>
  <si>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</si>
  <si>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</si>
  <si>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</si>
  <si>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</si>
  <si>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</si>
  <si>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</si>
  <si>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</si>
  <si>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</si>
  <si>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</si>
  <si>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</si>
  <si>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</si>
  <si>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</si>
  <si>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</si>
  <si>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</si>
  <si>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</si>
  <si>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</si>
  <si>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</si>
  <si>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</si>
  <si>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</si>
  <si>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</si>
  <si>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</si>
  <si>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</si>
  <si>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</si>
  <si>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</si>
  <si>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</si>
  <si>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</si>
  <si>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</si>
  <si>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</si>
  <si>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</si>
  <si>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</si>
  <si>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</si>
  <si>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</si>
  <si>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</si>
  <si>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</si>
  <si>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</si>
  <si>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</si>
  <si>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</si>
  <si>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</si>
  <si>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</si>
  <si>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</si>
  <si>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</si>
  <si>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</si>
  <si>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</si>
  <si>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</si>
  <si>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</si>
  <si>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</si>
  <si>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</si>
  <si>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</si>
  <si>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</si>
  <si>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</si>
  <si>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</si>
  <si>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</si>
  <si>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</si>
  <si>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</si>
  <si>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</si>
  <si>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</si>
  <si>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</si>
  <si>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</si>
  <si>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</si>
  <si>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</si>
  <si>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</si>
  <si>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</si>
  <si>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</si>
  <si>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</si>
  <si>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</si>
  <si>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</si>
  <si>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</si>
  <si>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</si>
  <si>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</si>
  <si>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</si>
  <si>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</si>
  <si>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</si>
  <si>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</si>
  <si>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</si>
  <si>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</si>
  <si>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</si>
  <si>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</si>
  <si>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</si>
  <si>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</si>
  <si>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</si>
  <si>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</si>
  <si>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</si>
  <si>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</si>
  <si>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</si>
  <si>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</si>
  <si>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</si>
  <si>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</si>
  <si>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</si>
  <si>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</si>
  <si>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</si>
  <si>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</si>
  <si>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</si>
  <si>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</si>
  <si>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</si>
  <si>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</si>
  <si>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</si>
  <si>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</si>
  <si>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</si>
  <si>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</si>
  <si>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</si>
  <si>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</si>
  <si>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</si>
  <si>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</si>
  <si>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</si>
  <si>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</si>
  <si>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</si>
  <si>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</si>
  <si>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</si>
  <si>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</si>
  <si>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</si>
  <si>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</si>
  <si>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</si>
  <si>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</si>
  <si>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</si>
  <si>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</si>
  <si>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</si>
  <si>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</si>
  <si>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</si>
  <si>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</si>
  <si>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</si>
  <si>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</si>
  <si>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</si>
  <si>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</si>
  <si>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</si>
  <si>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</si>
  <si>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</si>
  <si>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</si>
  <si>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</si>
  <si>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</si>
  <si>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</si>
  <si>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</si>
  <si>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</si>
  <si>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</si>
  <si>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</si>
  <si>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</si>
  <si>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</si>
  <si>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</si>
  <si>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</si>
  <si>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</si>
  <si>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</si>
  <si>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</si>
  <si>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</si>
  <si>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</si>
  <si>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</si>
  <si>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</si>
  <si>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</si>
  <si>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</si>
  <si>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</si>
  <si>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</si>
  <si>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</si>
  <si>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</si>
  <si>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</si>
  <si>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</si>
  <si>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</si>
  <si>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</si>
  <si>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</si>
  <si>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</si>
  <si>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</si>
  <si>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</si>
  <si>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</si>
  <si>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</si>
  <si>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</si>
  <si>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</si>
  <si>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</si>
  <si>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</si>
  <si>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</si>
  <si>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</si>
  <si>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</si>
  <si>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</si>
  <si>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</si>
  <si>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</si>
  <si>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</si>
  <si>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</si>
  <si>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</si>
  <si>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</si>
  <si>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</si>
  <si>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</si>
  <si>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</si>
  <si>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</si>
  <si>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</si>
  <si>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</si>
  <si>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</si>
  <si>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</si>
  <si>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</si>
  <si>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</si>
  <si>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</si>
  <si>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</si>
  <si>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</si>
  <si>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</si>
  <si>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</si>
  <si>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</si>
  <si>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</si>
  <si>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</si>
  <si>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</si>
  <si>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</si>
  <si>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</si>
  <si>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</si>
  <si>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</si>
  <si>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</si>
  <si>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</si>
  <si>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</si>
  <si>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</si>
  <si>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</si>
  <si>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</si>
  <si>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</si>
  <si>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</si>
  <si>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</si>
  <si>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</si>
  <si>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</si>
  <si>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</si>
  <si>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</si>
  <si>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</si>
  <si>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</si>
  <si>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</si>
  <si>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</si>
  <si>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</si>
  <si>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</si>
  <si>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</si>
  <si>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</si>
  <si>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</si>
  <si>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</si>
  <si>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</si>
  <si>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</si>
  <si>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</si>
  <si>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</si>
  <si>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</si>
  <si>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</si>
  <si>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</si>
  <si>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</si>
  <si>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</si>
  <si>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</si>
  <si>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</si>
  <si>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</si>
  <si>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</si>
  <si>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</si>
  <si>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</si>
  <si>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</si>
  <si>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</si>
  <si>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</si>
  <si>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</si>
  <si>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</si>
  <si>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</si>
  <si>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</si>
  <si>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</si>
  <si>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</si>
  <si>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</si>
  <si>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</si>
  <si>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</si>
  <si>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</si>
  <si>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</si>
  <si>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</si>
  <si>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</si>
  <si>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</si>
  <si>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</si>
  <si>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</si>
  <si>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</si>
  <si>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</si>
  <si>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</si>
  <si>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</si>
  <si>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</si>
  <si>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</si>
  <si>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</si>
  <si>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</si>
  <si>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</si>
  <si>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</si>
  <si>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</si>
  <si>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</si>
  <si>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</si>
  <si>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</si>
  <si>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</si>
  <si>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</si>
  <si>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</si>
  <si>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</si>
  <si>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</si>
  <si>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</si>
  <si>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</si>
  <si>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</si>
  <si>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</si>
  <si>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</si>
  <si>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</si>
  <si>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</si>
  <si>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</si>
  <si>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</si>
  <si>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</si>
  <si>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</si>
  <si>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</si>
  <si>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</si>
  <si>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</si>
  <si>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</si>
  <si>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</si>
  <si>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</si>
  <si>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</si>
  <si>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</si>
  <si>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</si>
  <si>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</si>
  <si>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</si>
  <si>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</si>
  <si>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</si>
  <si>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</si>
  <si>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</si>
  <si>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</si>
  <si>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</si>
  <si>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</si>
  <si>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</si>
  <si>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</si>
  <si>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</si>
  <si>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</si>
  <si>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</si>
  <si>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</si>
  <si>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</si>
  <si>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</si>
  <si>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</si>
  <si>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</si>
  <si>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</si>
  <si>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</si>
  <si>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</si>
  <si>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</si>
  <si>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</si>
  <si>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</si>
  <si>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</si>
  <si>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</si>
  <si>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</si>
  <si>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</si>
  <si>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</si>
  <si>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</si>
  <si>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</si>
  <si>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</si>
  <si>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</si>
  <si>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</si>
  <si>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</si>
  <si>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</si>
  <si>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</si>
  <si>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</si>
  <si>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</si>
  <si>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</si>
  <si>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</si>
  <si>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</si>
  <si>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</si>
  <si>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</si>
  <si>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</si>
  <si>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</si>
  <si>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</si>
  <si>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</si>
  <si>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</si>
  <si>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</si>
  <si>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</si>
  <si>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</si>
  <si>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</si>
  <si>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</si>
  <si>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</si>
  <si>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</si>
  <si>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</si>
  <si>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</si>
  <si>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</si>
  <si>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</si>
  <si>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</si>
  <si>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</si>
  <si>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</si>
  <si>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</si>
  <si>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</si>
  <si>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</si>
  <si>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</si>
  <si>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</si>
  <si>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</si>
  <si>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</si>
  <si>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</si>
  <si>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</si>
  <si>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</si>
  <si>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</si>
  <si>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</si>
  <si>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</si>
  <si>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</si>
  <si>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</si>
  <si>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</si>
  <si>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</si>
  <si>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</si>
  <si>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</si>
  <si>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</si>
  <si>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</si>
  <si>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</si>
  <si>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</si>
  <si>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</si>
  <si>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</si>
  <si>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</si>
  <si>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</si>
  <si>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</si>
  <si>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</si>
  <si>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</si>
  <si>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</si>
  <si>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</si>
  <si>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</si>
  <si>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</si>
  <si>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</si>
  <si>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</si>
  <si>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</si>
  <si>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</si>
  <si>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</si>
  <si>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</si>
  <si>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</si>
  <si>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</si>
  <si>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</si>
  <si>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</si>
  <si>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</si>
  <si>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</si>
  <si>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</si>
  <si>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</si>
  <si>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</si>
  <si>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</si>
  <si>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</si>
  <si>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</si>
  <si>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</si>
  <si>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</si>
  <si>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</si>
  <si>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</si>
  <si>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</si>
  <si>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</si>
  <si>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</si>
  <si>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</si>
  <si>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</si>
  <si>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</si>
  <si>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</si>
  <si>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</si>
  <si>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</si>
  <si>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</si>
  <si>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</si>
  <si>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</si>
  <si>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</si>
  <si>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</si>
  <si>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</si>
  <si>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</si>
  <si>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</si>
  <si>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</si>
  <si>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</si>
  <si>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</si>
  <si>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</si>
  <si>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</si>
  <si>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</si>
  <si>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</si>
  <si>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</si>
  <si>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</si>
  <si>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</si>
  <si>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</si>
  <si>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</si>
  <si>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</si>
  <si>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</si>
  <si>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</si>
  <si>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</si>
  <si>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</si>
  <si>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</si>
  <si>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</si>
  <si>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</si>
  <si>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</si>
  <si>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</si>
  <si>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</si>
  <si>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</si>
  <si>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</si>
  <si>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</si>
  <si>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</si>
  <si>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</si>
  <si>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</si>
  <si>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</si>
  <si>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</si>
  <si>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</si>
  <si>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</si>
  <si>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</si>
  <si>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</si>
  <si>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</si>
  <si>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</si>
  <si>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</si>
  <si>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</si>
  <si>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</si>
  <si>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</si>
  <si>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</si>
  <si>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</si>
  <si>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</si>
  <si>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</si>
  <si>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</si>
  <si>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</si>
  <si>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</si>
  <si>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</si>
  <si>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</si>
  <si>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</si>
  <si>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</si>
  <si>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</si>
  <si>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</si>
  <si>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</si>
  <si>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</si>
  <si>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</si>
  <si>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</si>
  <si>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</si>
  <si>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</si>
  <si>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</si>
  <si>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</si>
  <si>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</si>
  <si>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</si>
  <si>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</si>
  <si>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</si>
  <si>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</si>
  <si>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</si>
  <si>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</si>
  <si>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</si>
  <si>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</si>
  <si>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</si>
  <si>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</si>
  <si>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</si>
  <si>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</si>
  <si>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</si>
  <si>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</si>
  <si>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</si>
  <si>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</si>
  <si>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</si>
  <si>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</si>
  <si>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</si>
  <si>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</si>
  <si>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</si>
  <si>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</si>
  <si>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</si>
  <si>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</si>
  <si>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</si>
  <si>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</si>
  <si>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</si>
  <si>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</si>
  <si>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</si>
  <si>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</si>
  <si>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</si>
  <si>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</si>
  <si>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</si>
  <si>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</si>
  <si>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</si>
  <si>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</si>
  <si>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</si>
  <si>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</si>
  <si>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</si>
  <si>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</si>
  <si>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</si>
  <si>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</si>
  <si>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</si>
  <si>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</si>
  <si>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</si>
  <si>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</si>
  <si>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</si>
  <si>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</si>
  <si>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</si>
  <si>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</si>
  <si>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</si>
  <si>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</si>
  <si>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</si>
  <si>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</si>
  <si>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</si>
  <si>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</si>
  <si>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</si>
  <si>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</si>
  <si>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</si>
  <si>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</si>
  <si>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</si>
  <si>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</si>
  <si>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</si>
  <si>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</si>
  <si>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</si>
  <si>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</si>
  <si>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</si>
  <si>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</si>
  <si>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</si>
  <si>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</si>
  <si>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</si>
  <si>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</si>
  <si>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</si>
  <si>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</si>
  <si>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</si>
  <si>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</si>
  <si>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</si>
  <si>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</si>
  <si>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</si>
  <si>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</si>
  <si>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</si>
  <si>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</si>
  <si>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</si>
  <si>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</si>
  <si>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</si>
  <si>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</si>
  <si>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</si>
  <si>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</si>
  <si>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</si>
  <si>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</si>
  <si>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</si>
  <si>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</si>
  <si>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</si>
  <si>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</si>
  <si>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</si>
  <si>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</si>
  <si>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</si>
  <si>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</si>
  <si>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</si>
  <si>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</si>
  <si>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</si>
  <si>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</si>
  <si>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</si>
  <si>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</si>
  <si>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</si>
  <si>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</si>
  <si>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</si>
  <si>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</si>
  <si>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</si>
  <si>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</si>
  <si>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</si>
  <si>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</si>
  <si>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</si>
  <si>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</si>
  <si>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</si>
  <si>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</si>
  <si>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</si>
  <si>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</si>
  <si>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</si>
  <si>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</si>
  <si>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</si>
  <si>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</si>
  <si>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</si>
  <si>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</si>
  <si>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</si>
  <si>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</si>
  <si>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</si>
  <si>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</si>
  <si>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</si>
  <si>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</si>
  <si>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</si>
  <si>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</si>
  <si>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</si>
  <si>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</si>
  <si>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</si>
  <si>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</si>
  <si>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</si>
  <si>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</si>
  <si>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</si>
  <si>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</si>
  <si>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</si>
  <si>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</si>
  <si>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</si>
  <si>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</si>
  <si>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</si>
  <si>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</si>
  <si>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</si>
  <si>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</si>
  <si>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</si>
  <si>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</si>
  <si>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</si>
  <si>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</si>
  <si>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</si>
  <si>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</si>
  <si>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</si>
  <si>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</si>
  <si>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</si>
  <si>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</si>
  <si>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</si>
  <si>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</si>
  <si>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</si>
  <si>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</si>
  <si>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</si>
  <si>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</si>
  <si>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</si>
  <si>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</si>
  <si>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</si>
  <si>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</si>
  <si>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</si>
  <si>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</si>
  <si>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</si>
  <si>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</si>
  <si>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</si>
  <si>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</si>
  <si>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</si>
  <si>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</si>
  <si>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</si>
  <si>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</si>
  <si>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</si>
  <si>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</si>
  <si>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</si>
  <si>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</si>
  <si>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</si>
  <si>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</si>
  <si>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</si>
  <si>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</si>
  <si>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</si>
  <si>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</si>
  <si>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</si>
  <si>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</si>
  <si>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</si>
  <si>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</si>
  <si>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</si>
  <si>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</si>
  <si>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</si>
  <si>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</si>
  <si>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</si>
  <si>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</si>
  <si>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</si>
  <si>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</si>
  <si>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</si>
  <si>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</si>
  <si>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</si>
  <si>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</si>
  <si>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</si>
  <si>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</si>
  <si>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</si>
  <si>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</si>
  <si>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</si>
  <si>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</si>
  <si>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</si>
  <si>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</si>
  <si>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</si>
  <si>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</si>
  <si>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</si>
  <si>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</si>
  <si>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</si>
  <si>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</si>
  <si>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</si>
  <si>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</si>
  <si>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</si>
  <si>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</si>
  <si>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</si>
  <si>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</si>
  <si>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</si>
  <si>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</si>
  <si>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</si>
  <si>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</si>
  <si>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</si>
  <si>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</si>
  <si>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</si>
  <si>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</si>
  <si>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</si>
  <si>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</si>
  <si>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</si>
  <si>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</si>
  <si>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</si>
  <si>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</si>
  <si>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</si>
  <si>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</si>
  <si>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</si>
  <si>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</si>
  <si>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</si>
  <si>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</si>
  <si>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</si>
  <si>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</si>
  <si>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</si>
  <si>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</si>
  <si>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</si>
  <si>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</si>
  <si>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</si>
  <si>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</si>
  <si>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</si>
  <si>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</si>
  <si>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</si>
  <si>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</si>
  <si>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</si>
  <si>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</si>
  <si>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</si>
  <si>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</si>
  <si>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</si>
  <si>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</si>
  <si>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</si>
  <si>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</si>
  <si>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</si>
  <si>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</si>
  <si>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</si>
  <si>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</si>
  <si>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</si>
  <si>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</si>
  <si>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</si>
  <si>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</si>
  <si>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</si>
  <si>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</si>
  <si>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</si>
  <si>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</si>
  <si>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</si>
  <si>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</si>
  <si>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</si>
  <si>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</si>
  <si>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</si>
  <si>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</si>
  <si>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</si>
  <si>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</si>
  <si>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</si>
  <si>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</si>
  <si>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</si>
  <si>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</si>
  <si>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</si>
  <si>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</si>
  <si>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</si>
  <si>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</si>
  <si>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</si>
  <si>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</si>
  <si>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</si>
  <si>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</si>
  <si>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</si>
  <si>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</si>
  <si>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</si>
  <si>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</si>
  <si>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</si>
  <si>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</si>
  <si>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</si>
  <si>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</si>
  <si>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</si>
  <si>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</si>
  <si>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</si>
  <si>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</si>
  <si>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</si>
  <si>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</si>
  <si>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</si>
  <si>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</si>
  <si>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</si>
  <si>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</si>
  <si>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</si>
  <si>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</si>
  <si>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</si>
  <si>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</si>
  <si>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</si>
  <si>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</si>
  <si>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</si>
  <si>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</si>
  <si>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</si>
  <si>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</si>
  <si>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</si>
  <si>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</si>
  <si>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</si>
  <si>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</si>
  <si>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</si>
  <si>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</si>
  <si>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</si>
  <si>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</si>
  <si>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</si>
  <si>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</si>
  <si>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</si>
  <si>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</si>
  <si>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</si>
  <si>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</si>
  <si>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</si>
  <si>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</si>
  <si>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</si>
  <si>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</si>
  <si>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</si>
  <si>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</si>
  <si>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</si>
  <si>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</si>
  <si>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</si>
  <si>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</si>
  <si>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</si>
  <si>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</si>
  <si>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</si>
  <si>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</si>
  <si>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</si>
  <si>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</si>
  <si>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</si>
  <si>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</si>
  <si>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</si>
  <si>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</si>
  <si>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</si>
  <si>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</si>
  <si>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</si>
  <si>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</si>
  <si>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</si>
  <si>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</si>
  <si>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</si>
  <si>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</si>
  <si>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</si>
  <si>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</si>
  <si>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</si>
  <si>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</si>
  <si>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</si>
  <si>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</si>
  <si>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</si>
  <si>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</si>
  <si>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</si>
  <si>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</si>
  <si>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</si>
  <si>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</si>
  <si>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</si>
  <si>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</si>
  <si>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</si>
  <si>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</si>
  <si>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</si>
  <si>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</si>
  <si>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</si>
  <si>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</si>
  <si>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</si>
  <si>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</si>
  <si>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</si>
  <si>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</si>
  <si>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</si>
  <si>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</si>
  <si>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</si>
  <si>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</si>
  <si>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</si>
  <si>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</si>
  <si>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</si>
  <si>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</si>
  <si>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</si>
  <si>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</si>
  <si>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</si>
  <si>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</si>
  <si>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</si>
  <si>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</si>
  <si>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</si>
  <si>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</si>
  <si>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</si>
  <si>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</si>
  <si>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</si>
  <si>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</si>
  <si>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</si>
  <si>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</si>
  <si>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</si>
  <si>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</si>
  <si>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</si>
  <si>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</si>
  <si>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</si>
  <si>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</si>
  <si>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</si>
  <si>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</si>
  <si>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</si>
  <si>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</si>
  <si>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</si>
  <si>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</si>
  <si>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</si>
  <si>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</si>
  <si>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</si>
  <si>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</si>
  <si>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</si>
  <si>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</si>
  <si>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</si>
  <si>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</si>
  <si>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</si>
  <si>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</si>
  <si>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</si>
  <si>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</si>
  <si>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</si>
  <si>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</si>
  <si>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</si>
  <si>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</si>
  <si>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</si>
  <si>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</si>
  <si>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</si>
  <si>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</si>
  <si>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</si>
  <si>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</si>
  <si>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</si>
  <si>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</si>
  <si>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</si>
  <si>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</si>
  <si>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</si>
  <si>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</si>
  <si>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</si>
  <si>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</si>
  <si>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</si>
  <si>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</si>
  <si>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</si>
  <si>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</si>
  <si>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</si>
  <si>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</si>
  <si>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</si>
  <si>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</si>
  <si>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</si>
  <si>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</si>
  <si>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</si>
  <si>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</si>
  <si>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</si>
  <si>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</si>
  <si>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</si>
  <si>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</si>
  <si>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</si>
  <si>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</si>
  <si>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</si>
  <si>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</si>
  <si>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</si>
  <si>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</si>
  <si>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</si>
  <si>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</si>
  <si>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</si>
  <si>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</si>
  <si>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</si>
  <si>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</si>
  <si>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</si>
  <si>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</si>
  <si>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</si>
  <si>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</si>
  <si>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</si>
  <si>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</si>
  <si>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</si>
  <si>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</si>
  <si>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</si>
  <si>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</si>
  <si>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</si>
  <si>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</si>
  <si>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</si>
  <si>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</si>
  <si>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</si>
  <si>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</si>
  <si>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</si>
  <si>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</si>
  <si>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</si>
  <si>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</si>
  <si>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</si>
  <si>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</si>
  <si>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</si>
  <si>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</si>
  <si>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</si>
  <si>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</si>
  <si>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</si>
  <si>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</si>
  <si>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</si>
  <si>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</si>
  <si>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</si>
  <si>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</si>
  <si>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</si>
  <si>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</si>
  <si>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</si>
  <si>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</si>
  <si>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</si>
  <si>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</si>
  <si>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</si>
  <si>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</si>
  <si>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</si>
  <si>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</si>
  <si>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</si>
  <si>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</si>
  <si>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</si>
  <si>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</si>
  <si>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</si>
  <si>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</si>
  <si>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</si>
  <si>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</si>
  <si>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</si>
  <si>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</si>
  <si>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</si>
  <si>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</si>
  <si>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</si>
  <si>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</si>
  <si>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</si>
  <si>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</si>
  <si>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</si>
  <si>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</si>
  <si>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</si>
  <si>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</si>
  <si>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</si>
  <si>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</si>
  <si>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</si>
  <si>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</si>
  <si>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</si>
  <si>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</si>
  <si>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</si>
  <si>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</si>
  <si>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</si>
  <si>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</si>
  <si>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</si>
  <si>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</si>
  <si>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</si>
  <si>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</si>
  <si>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</si>
  <si>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</si>
  <si>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</si>
  <si>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</si>
  <si>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</si>
  <si>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</si>
  <si>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</si>
  <si>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</si>
  <si>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</si>
  <si>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</si>
  <si>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</si>
  <si>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</si>
  <si>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</si>
  <si>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</si>
  <si>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</si>
  <si>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</si>
  <si>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</si>
  <si>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</si>
  <si>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</si>
  <si>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</si>
  <si>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</si>
  <si>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</si>
  <si>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</si>
  <si>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</si>
  <si>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</si>
  <si>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</si>
  <si>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</si>
  <si>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</si>
  <si>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</si>
  <si>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</si>
  <si>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</si>
  <si>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</si>
  <si>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</si>
  <si>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</si>
  <si>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</si>
  <si>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</si>
  <si>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</si>
  <si>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</si>
  <si>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</si>
  <si>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</si>
  <si>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</si>
  <si>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</si>
  <si>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</si>
  <si>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</si>
  <si>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</si>
  <si>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</si>
  <si>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</si>
  <si>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</si>
  <si>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</si>
  <si>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</si>
  <si>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</si>
  <si>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</si>
  <si>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</si>
  <si>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</si>
  <si>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</si>
  <si>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</si>
  <si>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</si>
  <si>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</si>
  <si>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</si>
  <si>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</si>
  <si>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</si>
  <si>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</si>
  <si>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</si>
  <si>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</si>
  <si>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</si>
  <si>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</si>
  <si>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</si>
  <si>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</si>
  <si>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</si>
  <si>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</si>
  <si>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</si>
  <si>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</si>
  <si>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</si>
  <si>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</si>
  <si>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</si>
  <si>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</si>
  <si>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</si>
  <si>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</si>
  <si>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</si>
  <si>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</si>
  <si>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</si>
  <si>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</si>
  <si>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</si>
  <si>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</si>
  <si>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</si>
  <si>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</si>
  <si>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</si>
  <si>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</si>
  <si>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</si>
  <si>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</si>
  <si>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</si>
  <si>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</si>
  <si>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</si>
  <si>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</si>
  <si>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</si>
  <si>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</si>
  <si>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</si>
  <si>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</si>
  <si>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</si>
  <si>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</si>
  <si>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</si>
  <si>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</si>
  <si>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</si>
  <si>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</si>
  <si>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</si>
  <si>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</si>
  <si>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</si>
  <si>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</si>
  <si>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</si>
  <si>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</si>
  <si>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</si>
  <si>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</si>
  <si>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</si>
  <si>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</si>
  <si>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</si>
  <si>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</si>
  <si>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</si>
  <si>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</si>
  <si>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</si>
  <si>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</si>
  <si>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</si>
  <si>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</si>
  <si>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</si>
  <si>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</si>
  <si>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</si>
  <si>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</si>
  <si>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</si>
  <si>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</si>
  <si>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</si>
  <si>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</si>
  <si>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</si>
  <si>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</si>
  <si>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</si>
  <si>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</si>
  <si>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</si>
  <si>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</si>
  <si>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</si>
  <si>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</si>
  <si>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</si>
  <si>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</si>
  <si>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</si>
  <si>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</si>
  <si>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</si>
  <si>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</si>
  <si>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</si>
  <si>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</si>
  <si>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</si>
  <si>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</si>
  <si>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</si>
  <si>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</si>
  <si>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</si>
  <si>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</si>
  <si>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</si>
  <si>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</si>
  <si>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</si>
  <si>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</si>
  <si>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</si>
  <si>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</si>
  <si>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</si>
  <si>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</si>
  <si>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</si>
  <si>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</si>
  <si>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</si>
  <si>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</si>
  <si>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</si>
  <si>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</si>
  <si>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</si>
  <si>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</si>
  <si>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</si>
  <si>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</si>
  <si>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</si>
  <si>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</si>
  <si>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</si>
  <si>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</si>
  <si>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</si>
  <si>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</si>
  <si>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</si>
  <si>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</si>
  <si>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</si>
  <si>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</si>
  <si>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</si>
  <si>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</si>
  <si>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</si>
  <si>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</si>
  <si>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</si>
  <si>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</si>
  <si>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</si>
  <si>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</si>
  <si>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</si>
  <si>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</si>
  <si>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</si>
  <si>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</si>
  <si>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</si>
  <si>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</si>
  <si>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</si>
  <si>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</si>
  <si>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</si>
  <si>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</si>
  <si>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</si>
  <si>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</si>
  <si>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</si>
  <si>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</si>
  <si>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</si>
  <si>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</si>
  <si>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</si>
  <si>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</si>
  <si>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</si>
  <si>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</si>
  <si>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</si>
  <si>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</si>
  <si>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</si>
  <si>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</si>
  <si>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</si>
  <si>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</si>
  <si>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</si>
  <si>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</si>
  <si>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</si>
  <si>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</si>
  <si>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</si>
  <si>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</si>
  <si>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</si>
  <si>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</si>
  <si>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</si>
  <si>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</si>
  <si>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</si>
  <si>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</si>
  <si>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</si>
  <si>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</si>
  <si>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</si>
  <si>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</si>
  <si>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</si>
  <si>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</si>
  <si>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</si>
  <si>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</si>
  <si>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</si>
  <si>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</si>
  <si>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</si>
  <si>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</si>
  <si>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</si>
  <si>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</si>
  <si>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</si>
  <si>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</si>
  <si>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</si>
  <si>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</si>
  <si>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</si>
  <si>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</si>
  <si>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</si>
  <si>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</si>
  <si>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</si>
  <si>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</si>
  <si>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</si>
  <si>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</si>
  <si>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</si>
  <si>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</si>
  <si>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</si>
  <si>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</si>
  <si>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</si>
  <si>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</si>
  <si>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</si>
  <si>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</si>
  <si>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</si>
  <si>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</si>
  <si>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</si>
  <si>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</si>
  <si>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</si>
  <si>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</si>
  <si>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</si>
  <si>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</si>
  <si>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</si>
  <si>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</si>
  <si>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</si>
  <si>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</si>
  <si>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</si>
  <si>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</si>
  <si>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</si>
  <si>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</si>
  <si>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</si>
  <si>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</si>
  <si>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</si>
  <si>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</si>
  <si>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</si>
  <si>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</si>
  <si>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</si>
  <si>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</si>
  <si>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</si>
  <si>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</si>
  <si>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</si>
  <si>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</si>
  <si>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</si>
  <si>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</si>
  <si>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</si>
  <si>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</si>
  <si>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</si>
  <si>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</si>
  <si>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</si>
  <si>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</si>
  <si>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</si>
  <si>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</si>
  <si>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</si>
  <si>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</si>
  <si>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</si>
  <si>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</si>
  <si>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</si>
  <si>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</si>
  <si>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</si>
  <si>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</si>
  <si>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</si>
  <si>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</si>
  <si>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</si>
  <si>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</si>
  <si>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</si>
  <si>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</si>
  <si>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</si>
  <si>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</si>
  <si>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</si>
  <si>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</si>
  <si>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</si>
  <si>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</si>
  <si>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</si>
  <si>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</si>
  <si>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</si>
  <si>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</si>
  <si>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</si>
  <si>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</si>
  <si>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</si>
  <si>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</si>
  <si>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</si>
  <si>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</si>
  <si>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</si>
  <si>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</si>
  <si>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</si>
  <si>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</si>
  <si>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</si>
  <si>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</si>
  <si>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</si>
  <si>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</si>
  <si>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</si>
  <si>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</si>
  <si>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</si>
  <si>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</si>
  <si>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</si>
  <si>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</si>
  <si>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</si>
  <si>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</si>
  <si>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</si>
  <si>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</si>
  <si>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</si>
  <si>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</si>
  <si>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</si>
  <si>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</si>
  <si>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</si>
  <si>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</si>
  <si>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</si>
  <si>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</si>
  <si>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</si>
  <si>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</si>
  <si>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</si>
  <si>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</si>
  <si>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</si>
  <si>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</si>
  <si>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</si>
  <si>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</si>
  <si>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</si>
  <si>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</si>
  <si>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</si>
  <si>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</si>
  <si>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</si>
  <si>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</si>
  <si>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</si>
  <si>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</si>
  <si>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</si>
  <si>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</si>
  <si>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</si>
  <si>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</si>
  <si>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</si>
  <si>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</si>
  <si>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</si>
  <si>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</si>
  <si>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</si>
  <si>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</si>
  <si>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</si>
  <si>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</si>
  <si>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</si>
  <si>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</si>
  <si>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</si>
  <si>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</si>
  <si>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</si>
  <si>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</si>
  <si>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</si>
  <si>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</si>
  <si>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</si>
  <si>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</si>
  <si>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</si>
  <si>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</si>
  <si>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</si>
  <si>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</si>
  <si>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</si>
  <si>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</si>
  <si>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</si>
  <si>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</si>
  <si>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</si>
  <si>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</si>
  <si>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</si>
  <si>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</si>
  <si>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</si>
  <si>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</si>
  <si>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</si>
  <si>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</si>
  <si>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</si>
  <si>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</si>
  <si>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</si>
  <si>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</si>
  <si>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</si>
  <si>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</si>
  <si>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</si>
  <si>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</si>
  <si>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</si>
  <si>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</si>
  <si>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</si>
  <si>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</si>
  <si>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</si>
  <si>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</si>
  <si>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</si>
  <si>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</si>
  <si>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</si>
  <si>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</si>
  <si>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</si>
  <si>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</si>
  <si>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</si>
  <si>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</si>
  <si>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</si>
  <si>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</si>
  <si>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</si>
  <si>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</si>
  <si>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</si>
  <si>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</si>
  <si>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</si>
  <si>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</si>
  <si>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</si>
  <si>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</si>
  <si>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</si>
  <si>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</si>
  <si>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</si>
  <si>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</si>
  <si>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</si>
  <si>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</si>
  <si>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</si>
  <si>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</si>
  <si>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</si>
  <si>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</si>
  <si>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</si>
  <si>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</si>
  <si>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</si>
  <si>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</si>
  <si>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</si>
  <si>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</si>
  <si>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</si>
  <si>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</si>
  <si>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</si>
  <si>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</si>
  <si>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</si>
  <si>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</si>
  <si>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</si>
  <si>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</si>
  <si>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</si>
  <si>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</si>
  <si>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</si>
  <si>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</si>
  <si>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</si>
  <si>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</si>
  <si>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</si>
  <si>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</si>
  <si>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</si>
  <si>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</si>
  <si>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</si>
  <si>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</si>
  <si>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</si>
  <si>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</si>
  <si>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</si>
  <si>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</si>
  <si>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</si>
  <si>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</si>
  <si>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</si>
  <si>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</si>
  <si>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</si>
  <si>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</si>
  <si>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</si>
  <si>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</si>
  <si>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</si>
  <si>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</si>
  <si>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</si>
  <si>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</si>
  <si>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</si>
  <si>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</si>
  <si>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</si>
  <si>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</si>
  <si>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</si>
  <si>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</si>
  <si>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</si>
  <si>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</si>
  <si>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</si>
  <si>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</si>
  <si>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</si>
  <si>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</si>
  <si>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</si>
  <si>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</si>
  <si>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</si>
  <si>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</si>
  <si>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</si>
  <si>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</si>
  <si>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</si>
  <si>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</si>
  <si>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</si>
  <si>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</si>
  <si>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</si>
  <si>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</si>
  <si>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</si>
  <si>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</si>
  <si>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</si>
  <si>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</si>
  <si>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</si>
  <si>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</si>
  <si>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</si>
  <si>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</si>
  <si>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</si>
  <si>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</si>
  <si>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</si>
  <si>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</si>
  <si>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</si>
  <si>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</si>
  <si>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</si>
  <si>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</si>
  <si>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</si>
  <si>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</si>
  <si>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</si>
  <si>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</si>
  <si>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</si>
  <si>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</si>
  <si>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</si>
  <si>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</si>
  <si>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</si>
  <si>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</si>
  <si>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</si>
  <si>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</si>
  <si>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</si>
  <si>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</si>
  <si>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</si>
  <si>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</si>
  <si>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</si>
  <si>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</si>
  <si>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</si>
  <si>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</si>
  <si>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</si>
  <si>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</si>
  <si>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</si>
  <si>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</si>
  <si>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</si>
  <si>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</si>
  <si>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</si>
  <si>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</si>
  <si>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</si>
  <si>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</si>
  <si>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</si>
  <si>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</si>
  <si>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</si>
  <si>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</si>
  <si>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</si>
  <si>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</si>
  <si>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</si>
  <si>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</si>
  <si>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</si>
  <si>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</si>
  <si>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</si>
  <si>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</si>
  <si>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</si>
  <si>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</si>
  <si>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</si>
  <si>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</si>
  <si>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</si>
  <si>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</si>
  <si>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</si>
  <si>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</si>
  <si>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</si>
  <si>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</si>
  <si>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</si>
  <si>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</si>
  <si>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</si>
  <si>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</si>
  <si>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</si>
  <si>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</si>
  <si>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</si>
  <si>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</si>
  <si>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</si>
  <si>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</si>
  <si>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</si>
  <si>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</si>
  <si>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</si>
  <si>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</si>
  <si>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</si>
  <si>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</si>
  <si>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</si>
  <si>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</si>
  <si>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</si>
  <si>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</si>
  <si>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</si>
  <si>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</si>
  <si>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</si>
  <si>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</si>
  <si>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</si>
  <si>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</si>
  <si>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</si>
  <si>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</si>
  <si>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</si>
  <si>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</si>
  <si>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</si>
  <si>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</si>
  <si>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</si>
  <si>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</si>
  <si>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</si>
  <si>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</si>
  <si>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</si>
  <si>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</si>
  <si>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</si>
  <si>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</si>
  <si>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</si>
  <si>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</si>
  <si>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</si>
  <si>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</si>
  <si>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</si>
  <si>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</si>
  <si>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</si>
  <si>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</si>
  <si>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</si>
  <si>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</si>
  <si>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</si>
  <si>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</si>
  <si>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</si>
  <si>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</si>
  <si>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</si>
  <si>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</si>
  <si>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</si>
  <si>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</si>
  <si>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</si>
  <si>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</si>
  <si>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</si>
  <si>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</si>
  <si>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</si>
  <si>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</si>
  <si>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</si>
  <si>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</si>
  <si>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</si>
  <si>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</si>
  <si>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</si>
  <si>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</si>
  <si>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</si>
  <si>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</si>
  <si>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</si>
  <si>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</si>
  <si>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</si>
  <si>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</si>
  <si>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</si>
  <si>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</si>
  <si>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</si>
  <si>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</si>
  <si>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</si>
  <si>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</si>
  <si>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</si>
  <si>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</si>
  <si>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</si>
  <si>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</si>
  <si>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</si>
  <si>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</si>
  <si>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</si>
  <si>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</si>
  <si>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</si>
  <si>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</si>
  <si>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</si>
  <si>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</si>
  <si>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</si>
  <si>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</si>
  <si>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</si>
  <si>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</si>
  <si>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</si>
  <si>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</si>
  <si>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</si>
  <si>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</si>
  <si>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</si>
  <si>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</si>
  <si>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</si>
  <si>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</si>
  <si>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</si>
  <si>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</si>
  <si>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</si>
  <si>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</si>
  <si>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</si>
  <si>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</si>
  <si>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</si>
  <si>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</si>
  <si>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</si>
  <si>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</si>
  <si>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</si>
  <si>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</si>
  <si>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</si>
  <si>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</si>
  <si>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</si>
  <si>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</si>
  <si>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</si>
  <si>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</si>
  <si>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</si>
  <si>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</si>
  <si>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</si>
  <si>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</si>
  <si>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</si>
  <si>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</si>
  <si>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</si>
  <si>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</si>
  <si>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</si>
  <si>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</si>
  <si>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</si>
  <si>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</si>
  <si>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</si>
  <si>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</si>
  <si>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</si>
  <si>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</si>
  <si>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</si>
  <si>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</si>
  <si>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</si>
  <si>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</si>
  <si>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</si>
  <si>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</si>
  <si>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</si>
  <si>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</si>
  <si>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</si>
  <si>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</si>
  <si>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</si>
  <si>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</si>
  <si>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</si>
  <si>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</si>
  <si>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</si>
  <si>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</si>
  <si>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</si>
  <si>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</si>
  <si>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</si>
  <si>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</si>
  <si>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</si>
  <si>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</si>
  <si>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</si>
  <si>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</si>
  <si>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</si>
  <si>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</si>
  <si>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</si>
  <si>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</si>
  <si>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</si>
  <si>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</si>
  <si>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</si>
  <si>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</si>
  <si>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</si>
  <si>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</si>
  <si>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</si>
  <si>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</si>
  <si>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</si>
  <si>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</si>
  <si>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</si>
  <si>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</si>
  <si>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</si>
  <si>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</si>
  <si>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</si>
  <si>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</si>
  <si>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</si>
  <si>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</si>
  <si>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</si>
  <si>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</si>
  <si>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</si>
  <si>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</si>
  <si>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</si>
  <si>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</si>
  <si>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</si>
  <si>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</si>
  <si>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</si>
  <si>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</si>
  <si>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</si>
  <si>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</si>
  <si>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</si>
  <si>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</si>
  <si>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</si>
  <si>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</si>
  <si>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</si>
  <si>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</si>
  <si>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</si>
  <si>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</si>
  <si>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</si>
  <si>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</si>
  <si>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</si>
  <si>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</si>
  <si>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</si>
  <si>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</si>
  <si>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</si>
  <si>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</si>
  <si>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</si>
  <si>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</si>
  <si>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</si>
  <si>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</si>
  <si>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</si>
  <si>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</si>
  <si>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</si>
  <si>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</si>
  <si>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</si>
  <si>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</si>
  <si>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</si>
  <si>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</si>
  <si>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</si>
  <si>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</si>
  <si>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</si>
  <si>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</si>
  <si>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</si>
  <si>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</si>
  <si>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</si>
  <si>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</si>
  <si>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</si>
  <si>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</si>
  <si>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</si>
  <si>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</si>
  <si>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</si>
  <si>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</si>
  <si>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</si>
  <si>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</si>
  <si>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</si>
  <si>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</si>
  <si>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</si>
  <si>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</si>
  <si>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</si>
  <si>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</si>
  <si>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</si>
  <si>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</si>
  <si>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</si>
  <si>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</si>
  <si>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</si>
  <si>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</si>
  <si>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</si>
  <si>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</si>
  <si>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</si>
  <si>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</si>
  <si>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</si>
  <si>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</si>
  <si>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</si>
  <si>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</si>
  <si>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</si>
  <si>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</si>
  <si>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</si>
  <si>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</si>
  <si>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</si>
  <si>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</si>
  <si>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</si>
  <si>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</si>
  <si>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</si>
  <si>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</si>
  <si>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</si>
  <si>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</si>
  <si>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</si>
  <si>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</si>
  <si>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</si>
  <si>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</si>
  <si>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</si>
  <si>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</si>
  <si>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</si>
  <si>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</si>
  <si>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</si>
  <si>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</si>
  <si>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</si>
  <si>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</si>
  <si>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</si>
  <si>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</si>
  <si>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</si>
  <si>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</si>
  <si>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</si>
  <si>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</si>
  <si>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</si>
  <si>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</si>
  <si>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</si>
  <si>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</si>
  <si>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</si>
  <si>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</si>
  <si>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</si>
  <si>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</si>
  <si>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</si>
  <si>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</si>
  <si>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</si>
  <si>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</si>
  <si>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</si>
  <si>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</si>
  <si>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</si>
  <si>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</si>
  <si>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</si>
  <si>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</si>
  <si>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</si>
  <si>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</si>
  <si>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</si>
  <si>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</si>
  <si>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</si>
  <si>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</si>
  <si>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</si>
  <si>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</si>
  <si>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</si>
  <si>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</si>
  <si>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</si>
  <si>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</si>
  <si>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</si>
  <si>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</si>
  <si>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</si>
  <si>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</si>
  <si>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</si>
  <si>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</si>
  <si>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</si>
  <si>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</si>
  <si>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</si>
  <si>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</si>
  <si>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</si>
  <si>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</si>
  <si>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</si>
  <si>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</si>
  <si>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</si>
  <si>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</si>
  <si>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</si>
  <si>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</si>
  <si>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</si>
  <si>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</si>
  <si>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</si>
  <si>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</si>
  <si>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</si>
  <si>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</si>
  <si>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</si>
  <si>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</si>
  <si>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</si>
  <si>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</si>
  <si>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</si>
  <si>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</si>
  <si>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</si>
  <si>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</si>
  <si>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</si>
  <si>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</si>
  <si>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</si>
  <si>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</si>
  <si>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</si>
  <si>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</si>
  <si>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</si>
  <si>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</si>
  <si>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</si>
  <si>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</si>
  <si>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</si>
  <si>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</si>
  <si>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</si>
  <si>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</si>
  <si>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</si>
  <si>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</si>
  <si>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</si>
  <si>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</si>
  <si>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</si>
  <si>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</si>
  <si>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</si>
  <si>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</si>
  <si>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</si>
  <si>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</si>
  <si>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</si>
  <si>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</si>
  <si>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</si>
  <si>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</si>
  <si>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</si>
  <si>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</si>
  <si>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</si>
  <si>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</si>
  <si>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</si>
  <si>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</si>
  <si>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</si>
  <si>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</si>
  <si>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</si>
  <si>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</si>
  <si>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</si>
  <si>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</si>
  <si>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</si>
  <si>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</si>
  <si>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</si>
  <si>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</si>
  <si>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</si>
  <si>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</si>
  <si>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</si>
  <si>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</si>
  <si>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</si>
  <si>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</si>
  <si>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</si>
  <si>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</si>
  <si>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</si>
  <si>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</si>
  <si>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</si>
  <si>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</si>
  <si>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</si>
  <si>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</si>
  <si>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</si>
  <si>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</si>
  <si>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</si>
  <si>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</si>
  <si>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</si>
  <si>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</si>
  <si>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</si>
  <si>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</si>
  <si>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</si>
  <si>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</si>
  <si>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</si>
  <si>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</si>
  <si>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</si>
  <si>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</si>
  <si>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</si>
  <si>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</si>
  <si>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</si>
  <si>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</si>
  <si>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</si>
  <si>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</si>
  <si>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</si>
  <si>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</si>
  <si>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</si>
  <si>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</si>
  <si>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</si>
  <si>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</si>
  <si>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</si>
  <si>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</si>
  <si>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</si>
  <si>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</si>
  <si>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</si>
  <si>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</si>
  <si>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</si>
  <si>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</si>
  <si>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</si>
  <si>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</si>
  <si>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</si>
  <si>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</si>
  <si>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</si>
  <si>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</si>
  <si>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</si>
  <si>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</si>
  <si>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</si>
  <si>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</si>
  <si>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</si>
  <si>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</si>
  <si>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</si>
  <si>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</si>
  <si>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</si>
  <si>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</si>
  <si>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</si>
  <si>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</si>
  <si>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</si>
  <si>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</si>
  <si>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</si>
  <si>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</si>
  <si>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</si>
  <si>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</si>
  <si>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</si>
  <si>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</si>
  <si>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</si>
  <si>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</si>
  <si>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</si>
  <si>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</si>
  <si>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</si>
  <si>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</si>
  <si>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</si>
  <si>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</si>
  <si>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</si>
  <si>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</si>
  <si>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</si>
  <si>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</si>
  <si>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</si>
  <si>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</si>
  <si>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</si>
  <si>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</si>
  <si>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</si>
  <si>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</si>
  <si>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</si>
  <si>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</si>
  <si>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</si>
  <si>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</si>
  <si>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</si>
  <si>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</si>
  <si>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</si>
  <si>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</si>
  <si>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</si>
  <si>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</si>
  <si>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</si>
  <si>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</si>
  <si>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</si>
  <si>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</si>
  <si>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</si>
  <si>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</si>
  <si>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</si>
  <si>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</si>
  <si>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</si>
  <si>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</si>
  <si>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</si>
  <si>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</si>
  <si>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</si>
  <si>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</si>
  <si>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</si>
  <si>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</si>
  <si>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</si>
  <si>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</si>
  <si>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</si>
  <si>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</si>
  <si>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</si>
  <si>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</si>
  <si>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</si>
  <si>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</si>
  <si>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</si>
  <si>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</si>
  <si>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</si>
  <si>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</si>
  <si>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</si>
  <si>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</si>
  <si>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</si>
  <si>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</si>
  <si>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</si>
  <si>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</si>
  <si>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</si>
  <si>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</si>
  <si>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</si>
  <si>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</si>
  <si>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</si>
  <si>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</si>
  <si>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</si>
  <si>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</si>
  <si>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</si>
  <si>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</si>
  <si>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</si>
  <si>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</si>
  <si>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</si>
  <si>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</si>
  <si>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</si>
  <si>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</si>
  <si>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</si>
  <si>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</si>
  <si>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</si>
  <si>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</si>
  <si>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</si>
  <si>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</si>
  <si>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</si>
  <si>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</si>
  <si>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</si>
  <si>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</si>
  <si>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</si>
  <si>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</si>
  <si>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</si>
  <si>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</si>
  <si>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</si>
  <si>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</si>
  <si>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</si>
  <si>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</si>
  <si>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</si>
  <si>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</si>
  <si>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</si>
  <si>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</si>
  <si>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</si>
  <si>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</si>
  <si>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</si>
  <si>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</si>
  <si>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</si>
  <si>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</si>
  <si>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</si>
  <si>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</si>
  <si>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</si>
  <si>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</si>
  <si>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</si>
  <si>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</si>
  <si>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</si>
  <si>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</si>
  <si>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</si>
  <si>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</si>
  <si>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</si>
  <si>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</si>
  <si>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</si>
  <si>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</si>
  <si>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</si>
  <si>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</si>
  <si>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</si>
  <si>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</si>
  <si>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</si>
  <si>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</si>
  <si>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</si>
  <si>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</si>
  <si>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</si>
  <si>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</si>
  <si>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</si>
  <si>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</si>
  <si>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</si>
  <si>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</si>
  <si>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</si>
  <si>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</si>
  <si>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</si>
  <si>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</si>
  <si>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</si>
  <si>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</si>
  <si>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</si>
  <si>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</si>
  <si>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</si>
  <si>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</si>
  <si>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</si>
  <si>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</si>
  <si>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</si>
  <si>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</si>
  <si>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</si>
  <si>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</si>
  <si>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</si>
  <si>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</si>
  <si>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</si>
  <si>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</si>
  <si>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</si>
  <si>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</si>
  <si>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</si>
  <si>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</si>
  <si>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</si>
  <si>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</si>
  <si>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</si>
  <si>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</si>
  <si>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</si>
  <si>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</si>
  <si>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</si>
  <si>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</si>
  <si>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</si>
  <si>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</si>
  <si>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</si>
  <si>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</si>
  <si>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</si>
  <si>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</si>
  <si>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</si>
  <si>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</si>
  <si>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</si>
  <si>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</si>
  <si>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</si>
  <si>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</si>
  <si>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</si>
  <si>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</si>
  <si>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</si>
  <si>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</si>
  <si>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</si>
  <si>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</si>
  <si>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</si>
  <si>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</si>
  <si>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</si>
  <si>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</si>
  <si>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</si>
  <si>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</si>
  <si>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</si>
  <si>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</si>
  <si>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</si>
  <si>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</si>
  <si>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</si>
  <si>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</si>
  <si>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</si>
  <si>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</si>
  <si>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</si>
  <si>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</si>
  <si>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</si>
  <si>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</si>
  <si>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</si>
  <si>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</si>
  <si>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</si>
  <si>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</si>
  <si>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</si>
  <si>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</si>
  <si>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</si>
  <si>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</si>
  <si>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</si>
  <si>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</si>
  <si>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</si>
  <si>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</si>
  <si>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</si>
  <si>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</si>
  <si>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</si>
  <si>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</si>
  <si>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</si>
  <si>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</si>
  <si>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</si>
  <si>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</si>
  <si>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</si>
  <si>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</si>
  <si>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</si>
  <si>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</si>
  <si>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</si>
  <si>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</si>
  <si>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</si>
  <si>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</si>
  <si>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</si>
  <si>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</si>
  <si>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</si>
  <si>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</si>
  <si>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</si>
  <si>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</si>
  <si>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</si>
  <si>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</si>
  <si>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</si>
  <si>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</si>
  <si>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</si>
  <si>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</si>
  <si>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</si>
  <si>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</si>
  <si>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</si>
  <si>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</si>
  <si>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</si>
  <si>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</si>
  <si>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</si>
  <si>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</si>
  <si>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</si>
  <si>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</si>
  <si>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</si>
  <si>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</si>
  <si>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</si>
  <si>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</si>
  <si>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</si>
  <si>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</si>
  <si>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</si>
  <si>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</si>
  <si>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</si>
  <si>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</si>
  <si>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</si>
  <si>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</si>
  <si>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</si>
  <si>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</si>
  <si>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</si>
  <si>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</si>
  <si>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</si>
  <si>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</si>
  <si>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</si>
  <si>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</si>
  <si>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</si>
  <si>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</si>
  <si>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</si>
  <si>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</si>
  <si>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</si>
  <si>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</si>
  <si>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</si>
  <si>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</si>
  <si>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</si>
  <si>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</si>
  <si>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</si>
  <si>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</si>
  <si>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</si>
  <si>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</si>
  <si>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</si>
  <si>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</si>
  <si>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</si>
  <si>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</si>
  <si>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</si>
  <si>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</si>
  <si>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</si>
  <si>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</si>
  <si>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</si>
  <si>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</si>
  <si>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</si>
  <si>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</si>
  <si>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</si>
  <si>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</si>
  <si>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</si>
  <si>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</si>
  <si>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</si>
  <si>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</si>
  <si>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</si>
  <si>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</si>
  <si>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</si>
  <si>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</si>
  <si>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</si>
  <si>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</si>
  <si>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</si>
  <si>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</si>
  <si>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</si>
  <si>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</si>
  <si>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</si>
  <si>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</si>
  <si>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</si>
  <si>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</si>
  <si>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</si>
  <si>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</si>
  <si>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</si>
  <si>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</si>
  <si>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</si>
  <si>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</si>
  <si>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</si>
  <si>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</si>
  <si>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</si>
  <si>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</si>
  <si>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</si>
  <si>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</si>
  <si>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</si>
  <si>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</si>
  <si>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</si>
  <si>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</si>
  <si>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</si>
  <si>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</si>
  <si>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</si>
  <si>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</si>
  <si>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</si>
  <si>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</si>
  <si>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</si>
  <si>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</si>
  <si>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</si>
  <si>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</si>
  <si>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</si>
  <si>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</si>
  <si>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</si>
  <si>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</si>
  <si>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</si>
  <si>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</si>
  <si>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</si>
  <si>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</si>
  <si>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</si>
  <si>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</si>
  <si>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</si>
  <si>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</si>
  <si>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</si>
  <si>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</si>
  <si>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</si>
  <si>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</si>
  <si>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</si>
  <si>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</si>
  <si>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</si>
  <si>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</si>
  <si>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</si>
  <si>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</si>
  <si>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</si>
  <si>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</si>
  <si>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</si>
  <si>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</si>
  <si>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</si>
  <si>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</si>
  <si>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</si>
  <si>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</si>
  <si>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</si>
  <si>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</si>
  <si>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</si>
  <si>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</si>
  <si>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</si>
  <si>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</si>
  <si>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</si>
  <si>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</si>
  <si>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</si>
  <si>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</si>
  <si>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</si>
  <si>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</si>
  <si>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</si>
  <si>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</si>
  <si>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</si>
  <si>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</si>
  <si>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</si>
  <si>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</si>
  <si>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</si>
  <si>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</si>
  <si>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</si>
  <si>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</si>
  <si>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</si>
  <si>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</si>
  <si>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</si>
  <si>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</si>
  <si>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</si>
  <si>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</si>
  <si>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</si>
  <si>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</si>
  <si>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</si>
  <si>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</si>
  <si>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</si>
  <si>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</si>
  <si>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</si>
  <si>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</si>
  <si>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</si>
  <si>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</si>
  <si>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</si>
  <si>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</si>
  <si>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</si>
  <si>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</si>
  <si>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</si>
  <si>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</si>
  <si>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</si>
  <si>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</si>
  <si>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</si>
  <si>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</si>
  <si>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</si>
  <si>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</si>
  <si>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</si>
  <si>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</si>
  <si>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</si>
  <si>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</si>
  <si>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</si>
  <si>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</si>
  <si>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</si>
  <si>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</si>
  <si>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</si>
  <si>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</si>
  <si>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</si>
  <si>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</si>
  <si>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</si>
  <si>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</si>
  <si>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</si>
  <si>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</si>
  <si>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</si>
  <si>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</si>
  <si>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</si>
  <si>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</si>
  <si>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</si>
  <si>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</si>
  <si>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</si>
  <si>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</si>
  <si>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</si>
  <si>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</si>
  <si>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</si>
  <si>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</si>
  <si>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</si>
  <si>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</si>
  <si>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</si>
  <si>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</si>
  <si>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</si>
  <si>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</si>
  <si>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</si>
  <si>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</si>
  <si>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</si>
  <si>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</si>
  <si>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</si>
  <si>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</si>
  <si>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</si>
  <si>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</si>
  <si>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</si>
  <si>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</si>
  <si>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</si>
  <si>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</si>
  <si>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</si>
  <si>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</si>
  <si>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</si>
  <si>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</si>
  <si>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</si>
  <si>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</si>
  <si>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</si>
  <si>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</si>
  <si>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</si>
  <si>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</si>
  <si>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</si>
  <si>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</si>
  <si>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</si>
  <si>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</si>
  <si>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</si>
  <si>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</si>
  <si>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</si>
  <si>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</si>
  <si>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</si>
  <si>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</si>
  <si>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</si>
  <si>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</si>
  <si>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</si>
  <si>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</si>
  <si>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</si>
  <si>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</si>
  <si>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</si>
  <si>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</si>
  <si>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</si>
  <si>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</si>
  <si>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</si>
  <si>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</si>
  <si>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</si>
  <si>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</si>
  <si>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</si>
  <si>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</si>
  <si>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</si>
  <si>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</si>
  <si>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</si>
  <si>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</si>
  <si>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</si>
  <si>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</si>
  <si>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</si>
  <si>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</si>
  <si>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</si>
  <si>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</si>
  <si>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</si>
  <si>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</si>
  <si>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</si>
  <si>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</si>
  <si>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</si>
  <si>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</si>
  <si>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</si>
  <si>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</si>
  <si>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</si>
  <si>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</si>
  <si>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</si>
  <si>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</si>
  <si>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</si>
  <si>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</si>
  <si>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</si>
  <si>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</si>
  <si>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</si>
  <si>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</si>
  <si>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</si>
  <si>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</si>
  <si>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</si>
  <si>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</si>
  <si>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</si>
  <si>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</si>
  <si>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</si>
  <si>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</si>
  <si>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</si>
  <si>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</si>
  <si>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</si>
  <si>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</si>
  <si>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</si>
  <si>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</si>
  <si>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</si>
  <si>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</si>
  <si>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</si>
  <si>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</si>
  <si>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</si>
  <si>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</si>
  <si>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</si>
  <si>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</si>
  <si>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</si>
  <si>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</si>
  <si>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</si>
  <si>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</si>
  <si>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</si>
  <si>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</si>
  <si>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</si>
  <si>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</si>
  <si>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</si>
  <si>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</si>
  <si>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</si>
  <si>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</si>
  <si>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</si>
  <si>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</si>
  <si>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</si>
  <si>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</si>
  <si>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</si>
  <si>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</si>
  <si>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</si>
  <si>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</si>
  <si>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</si>
  <si>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</si>
  <si>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</si>
  <si>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</si>
  <si>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</si>
  <si>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</si>
  <si>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</si>
  <si>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</si>
  <si>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</si>
  <si>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</si>
  <si>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</si>
  <si>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</si>
  <si>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</si>
  <si>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</si>
  <si>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</si>
  <si>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</si>
  <si>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</si>
  <si>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</si>
  <si>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</si>
  <si>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</si>
  <si>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</si>
  <si>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</si>
  <si>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</si>
  <si>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</si>
  <si>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</si>
  <si>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</si>
  <si>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</si>
  <si>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</si>
  <si>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</si>
  <si>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</si>
  <si>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</si>
  <si>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</si>
  <si>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</si>
  <si>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</si>
  <si>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</si>
  <si>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</si>
  <si>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</si>
  <si>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</si>
  <si>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</si>
  <si>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</si>
  <si>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</si>
  <si>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</si>
  <si>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</si>
  <si>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</si>
  <si>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</si>
  <si>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</si>
  <si>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</si>
  <si>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</si>
  <si>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</si>
  <si>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</si>
  <si>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</si>
  <si>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</si>
  <si>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</si>
  <si>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</si>
  <si>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</si>
  <si>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</si>
  <si>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</si>
  <si>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</si>
  <si>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</si>
  <si>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</si>
  <si>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</si>
  <si>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</si>
  <si>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</si>
  <si>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</si>
  <si>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</si>
  <si>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</si>
  <si>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</si>
  <si>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</si>
  <si>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</si>
  <si>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</si>
  <si>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</si>
  <si>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</si>
  <si>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</si>
  <si>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</si>
  <si>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</si>
  <si>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</si>
  <si>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</si>
  <si>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</si>
  <si>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</si>
  <si>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</si>
  <si>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</si>
  <si>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</si>
  <si>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</si>
  <si>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</si>
  <si>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</si>
  <si>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</si>
  <si>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</si>
  <si>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</si>
  <si>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</si>
  <si>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</si>
  <si>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</si>
  <si>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</si>
  <si>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</si>
  <si>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</si>
  <si>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</si>
  <si>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</si>
  <si>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</si>
  <si>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</si>
  <si>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</si>
  <si>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</si>
  <si>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</si>
  <si>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</si>
  <si>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</si>
  <si>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</si>
  <si>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</si>
  <si>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</si>
  <si>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</si>
  <si>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</si>
  <si>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</si>
  <si>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</si>
  <si>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</si>
  <si>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</si>
  <si>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</si>
  <si>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</si>
  <si>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</si>
  <si>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</si>
  <si>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</si>
  <si>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</si>
  <si>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</si>
  <si>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</si>
  <si>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</si>
  <si>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</si>
  <si>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</si>
  <si>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</si>
  <si>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</si>
  <si>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</si>
  <si>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</si>
  <si>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</si>
  <si>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</si>
  <si>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</si>
  <si>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</si>
  <si>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</si>
  <si>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</si>
  <si>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</si>
  <si>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</si>
  <si>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</si>
  <si>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</si>
  <si>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</si>
  <si>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</si>
  <si>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</si>
  <si>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</si>
  <si>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</si>
  <si>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</si>
  <si>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</si>
  <si>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</si>
  <si>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</si>
  <si>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</si>
  <si>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</si>
  <si>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</si>
  <si>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</si>
  <si>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</si>
  <si>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</si>
  <si>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</si>
  <si>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</si>
  <si>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</si>
  <si>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</si>
  <si>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</si>
  <si>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</si>
  <si>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</si>
  <si>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</si>
  <si>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</si>
  <si>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</si>
  <si>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</si>
  <si>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</si>
  <si>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</si>
  <si>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</si>
  <si>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</si>
  <si>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</si>
  <si>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</si>
  <si>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</si>
  <si>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</si>
  <si>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</si>
  <si>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</si>
  <si>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</si>
  <si>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</si>
  <si>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</si>
  <si>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</si>
  <si>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</si>
  <si>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</si>
  <si>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</si>
  <si>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</si>
  <si>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</si>
  <si>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</si>
  <si>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</si>
  <si>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</si>
  <si>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</si>
  <si>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</si>
  <si>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</si>
  <si>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</si>
  <si>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</si>
  <si>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</si>
  <si>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</si>
  <si>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</si>
  <si>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</si>
  <si>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</si>
  <si>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</si>
  <si>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</si>
  <si>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</si>
  <si>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</si>
  <si>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</si>
  <si>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</si>
  <si>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</si>
  <si>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</si>
  <si>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</si>
  <si>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</si>
  <si>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</si>
  <si>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</si>
  <si>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</si>
  <si>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</si>
  <si>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</si>
  <si>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</si>
  <si>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</si>
  <si>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</si>
  <si>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</si>
  <si>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</si>
  <si>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</si>
  <si>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</si>
  <si>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</si>
  <si>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</si>
  <si>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</si>
  <si>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</si>
  <si>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</si>
  <si>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</si>
  <si>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</si>
  <si>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</si>
  <si>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</si>
  <si>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</si>
  <si>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</si>
  <si>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</si>
  <si>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</si>
  <si>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</si>
  <si>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</si>
  <si>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</si>
  <si>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</si>
  <si>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</si>
  <si>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</si>
  <si>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</si>
  <si>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</si>
  <si>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</si>
  <si>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</si>
  <si>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</si>
  <si>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</si>
  <si>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</si>
  <si>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</si>
  <si>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</si>
  <si>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</si>
  <si>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</si>
  <si>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</si>
  <si>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</si>
  <si>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</si>
  <si>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</si>
  <si>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</si>
  <si>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</si>
  <si>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</si>
  <si>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</si>
  <si>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</si>
  <si>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</si>
  <si>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</si>
  <si>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</si>
  <si>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</si>
  <si>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</si>
  <si>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</si>
  <si>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</si>
  <si>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</si>
  <si>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</si>
  <si>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</si>
  <si>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</si>
  <si>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</si>
  <si>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</si>
  <si>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</si>
  <si>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</si>
  <si>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</si>
  <si>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</si>
  <si>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</si>
  <si>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</si>
  <si>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</si>
  <si>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</si>
  <si>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</si>
  <si>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</si>
  <si>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</si>
  <si>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</si>
  <si>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</si>
  <si>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</si>
  <si>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</si>
  <si>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</si>
  <si>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</si>
  <si>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</si>
  <si>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</si>
  <si>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</si>
  <si>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</si>
  <si>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</si>
  <si>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</si>
  <si>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</si>
  <si>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</si>
  <si>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</si>
  <si>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</si>
  <si>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</si>
  <si>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</si>
  <si>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</si>
  <si>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</si>
  <si>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</si>
  <si>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</si>
  <si>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</si>
  <si>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</si>
  <si>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</si>
  <si>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</si>
  <si>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</si>
  <si>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</si>
  <si>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</si>
  <si>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</si>
  <si>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</si>
  <si>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</si>
  <si>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</si>
  <si>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</si>
  <si>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</si>
  <si>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</si>
  <si>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</si>
  <si>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</si>
  <si>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</si>
  <si>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</si>
  <si>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</si>
  <si>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</si>
  <si>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</si>
  <si>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</si>
  <si>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</si>
  <si>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</si>
  <si>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</si>
  <si>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</si>
  <si>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</si>
  <si>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</si>
  <si>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</si>
  <si>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</si>
  <si>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</si>
  <si>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</si>
  <si>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</si>
  <si>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</si>
  <si>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</si>
  <si>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</si>
  <si>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</si>
  <si>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</si>
  <si>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</si>
  <si>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</si>
  <si>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</si>
  <si>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</si>
  <si>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</si>
  <si>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</si>
  <si>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</si>
  <si>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</si>
  <si>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</si>
  <si>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</si>
  <si>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</si>
  <si>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</si>
  <si>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</si>
  <si>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</si>
  <si>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</si>
  <si>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</si>
  <si>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</si>
  <si>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</si>
  <si>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</si>
  <si>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</si>
  <si>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</si>
  <si>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</si>
  <si>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</si>
  <si>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</si>
  <si>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</si>
  <si>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</si>
  <si>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</si>
  <si>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</si>
  <si>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</si>
  <si>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</si>
  <si>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</si>
  <si>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</si>
  <si>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</si>
  <si>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</si>
  <si>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</si>
  <si>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</si>
  <si>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</si>
  <si>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</si>
  <si>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</si>
  <si>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</si>
  <si>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</si>
  <si>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</si>
  <si>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</si>
  <si>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</si>
  <si>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</si>
  <si>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</si>
  <si>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</si>
  <si>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</si>
  <si>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</si>
  <si>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</si>
  <si>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</si>
  <si>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</si>
  <si>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</si>
  <si>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</si>
  <si>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</si>
  <si>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</si>
  <si>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</si>
  <si>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</si>
  <si>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</si>
  <si>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</si>
  <si>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</si>
  <si>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</si>
  <si>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</si>
  <si>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</si>
  <si>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</si>
  <si>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</si>
  <si>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</si>
  <si>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</si>
  <si>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</si>
  <si>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</si>
  <si>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</si>
  <si>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</si>
  <si>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</si>
  <si>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</si>
  <si>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</si>
  <si>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</si>
  <si>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</si>
  <si>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</si>
  <si>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</si>
  <si>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</si>
  <si>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</si>
  <si>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</si>
  <si>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</si>
  <si>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</si>
  <si>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</si>
  <si>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</si>
  <si>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</si>
  <si>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</si>
  <si>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</si>
  <si>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</si>
  <si>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</si>
  <si>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</si>
  <si>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</si>
  <si>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</si>
  <si>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</si>
  <si>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</si>
  <si>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</si>
  <si>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</si>
  <si>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</si>
  <si>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</si>
  <si>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</si>
  <si>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</si>
  <si>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</si>
  <si>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</si>
  <si>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</si>
  <si>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</si>
  <si>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</si>
  <si>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</si>
  <si>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</si>
  <si>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</si>
  <si>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</si>
  <si>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</si>
  <si>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</si>
  <si>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</si>
  <si>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</si>
  <si>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</si>
  <si>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</si>
  <si>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</si>
  <si>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</si>
  <si>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</si>
  <si>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</si>
  <si>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</si>
  <si>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</si>
  <si>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</si>
  <si>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</si>
  <si>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</si>
  <si>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</si>
  <si>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</si>
  <si>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</si>
  <si>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</si>
  <si>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</si>
  <si>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</si>
  <si>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</si>
  <si>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</si>
  <si>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</si>
  <si>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</si>
  <si>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</si>
  <si>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</si>
  <si>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</si>
  <si>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</si>
  <si>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</si>
  <si>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</si>
  <si>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</si>
  <si>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</si>
  <si>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</si>
  <si>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</si>
  <si>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</si>
  <si>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</si>
  <si>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</si>
  <si>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</si>
  <si>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</si>
  <si>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</si>
  <si>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</si>
  <si>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</si>
  <si>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</si>
  <si>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</si>
  <si>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</si>
  <si>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</si>
  <si>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</si>
  <si>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</si>
  <si>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</si>
  <si>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</si>
  <si>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</si>
  <si>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</si>
  <si>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</si>
  <si>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</si>
  <si>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</si>
  <si>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</si>
  <si>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</si>
  <si>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</si>
  <si>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</si>
  <si>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</si>
  <si>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</si>
  <si>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</si>
  <si>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</si>
  <si>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</si>
  <si>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</si>
  <si>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</si>
  <si>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</si>
  <si>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</si>
  <si>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</si>
  <si>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</si>
  <si>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</si>
  <si>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</si>
  <si>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</si>
  <si>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</si>
  <si>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</si>
  <si>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</si>
  <si>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</si>
  <si>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</si>
  <si>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</si>
  <si>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</si>
  <si>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</si>
  <si>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</si>
  <si>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</si>
  <si>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</si>
  <si>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</si>
  <si>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</si>
  <si>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</si>
  <si>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</si>
  <si>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</si>
  <si>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</si>
  <si>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</si>
  <si>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</si>
  <si>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</si>
  <si>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</si>
  <si>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</si>
  <si>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</si>
  <si>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</si>
  <si>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</si>
  <si>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</si>
  <si>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</si>
  <si>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</si>
  <si>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</si>
  <si>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</si>
  <si>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</si>
  <si>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</si>
  <si>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</si>
  <si>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</si>
  <si>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</si>
  <si>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</si>
  <si>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</si>
  <si>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</si>
  <si>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</si>
  <si>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</si>
  <si>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</si>
  <si>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</si>
  <si>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</si>
  <si>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</si>
  <si>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</si>
  <si>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</si>
  <si>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</si>
  <si>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</si>
  <si>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</si>
  <si>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</si>
  <si>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</si>
  <si>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</si>
  <si>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</si>
  <si>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</si>
  <si>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</si>
  <si>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</si>
  <si>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</si>
  <si>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</si>
  <si>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</si>
  <si>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</si>
  <si>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</si>
  <si>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</si>
  <si>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</si>
  <si>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</si>
  <si>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</si>
  <si>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</si>
  <si>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</si>
  <si>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</si>
  <si>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</si>
  <si>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</si>
  <si>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</si>
  <si>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</si>
  <si>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</si>
  <si>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</si>
  <si>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</si>
  <si>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</si>
  <si>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</si>
  <si>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</si>
  <si>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</si>
  <si>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</si>
  <si>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</si>
  <si>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</si>
  <si>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</si>
  <si>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</si>
  <si>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</si>
  <si>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</si>
  <si>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</si>
  <si>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</si>
  <si>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</si>
  <si>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</si>
  <si>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</si>
  <si>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</si>
  <si>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</si>
  <si>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</si>
  <si>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</si>
  <si>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</si>
  <si>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</si>
  <si>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</si>
  <si>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</si>
  <si>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</si>
  <si>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</si>
  <si>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</si>
  <si>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</si>
  <si>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</si>
  <si>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</si>
  <si>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</si>
  <si>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</si>
  <si>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</si>
  <si>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</si>
  <si>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</si>
  <si>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</si>
  <si>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</si>
  <si>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</si>
  <si>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</si>
  <si>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</si>
  <si>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</si>
  <si>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</si>
  <si>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</si>
  <si>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</si>
  <si>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</si>
  <si>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</si>
  <si>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</si>
  <si>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</si>
  <si>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</si>
  <si>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</si>
  <si>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</si>
  <si>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</si>
  <si>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</si>
  <si>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</si>
  <si>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</si>
  <si>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</si>
  <si>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</si>
  <si>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</si>
  <si>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</si>
  <si>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</si>
  <si>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</si>
  <si>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</si>
  <si>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</si>
  <si>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</si>
  <si>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</si>
  <si>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</si>
  <si>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</si>
  <si>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</si>
  <si>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</si>
  <si>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</si>
  <si>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</si>
  <si>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</si>
  <si>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</si>
  <si>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</si>
  <si>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</si>
  <si>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</si>
  <si>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</si>
  <si>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</si>
  <si>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</si>
  <si>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</si>
  <si>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</si>
  <si>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</si>
  <si>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</si>
  <si>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</si>
  <si>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</si>
  <si>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</si>
  <si>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</si>
  <si>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</si>
  <si>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</si>
  <si>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</si>
  <si>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</si>
  <si>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</si>
  <si>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</si>
  <si>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</si>
  <si>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</si>
  <si>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</si>
  <si>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</si>
  <si>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</si>
  <si>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</si>
  <si>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</si>
  <si>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</si>
  <si>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</si>
  <si>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</si>
  <si>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</si>
  <si>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</si>
  <si>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</si>
  <si>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</si>
  <si>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</si>
  <si>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</si>
  <si>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</si>
  <si>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</si>
  <si>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</si>
  <si>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</si>
  <si>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</si>
  <si>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</si>
  <si>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</si>
  <si>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</si>
  <si>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</si>
  <si>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</si>
  <si>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</si>
  <si>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</si>
  <si>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</si>
  <si>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</si>
  <si>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</si>
  <si>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</si>
  <si>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</si>
  <si>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</si>
  <si>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</si>
  <si>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</si>
  <si>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</si>
  <si>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</si>
  <si>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</si>
  <si>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</si>
  <si>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</si>
  <si>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</si>
  <si>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</si>
  <si>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</si>
  <si>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</si>
  <si>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</si>
  <si>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</si>
  <si>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</si>
  <si>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</si>
  <si>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</si>
  <si>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</si>
  <si>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</si>
  <si>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</si>
  <si>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</si>
  <si>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</si>
  <si>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</si>
  <si>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</si>
  <si>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</si>
  <si>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</si>
  <si>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</si>
  <si>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</si>
  <si>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</si>
  <si>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</si>
  <si>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</si>
  <si>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</si>
  <si>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</si>
  <si>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</si>
  <si>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</si>
  <si>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</si>
  <si>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</si>
  <si>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</si>
  <si>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</si>
  <si>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</si>
  <si>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</si>
  <si>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</si>
  <si>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</si>
  <si>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</si>
  <si>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</si>
  <si>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</si>
  <si>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</si>
  <si>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</si>
  <si>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</si>
  <si>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</si>
  <si>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</si>
  <si>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</si>
  <si>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</si>
  <si>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</si>
  <si>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</si>
  <si>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</si>
  <si>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</si>
  <si>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</si>
  <si>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</si>
  <si>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</si>
  <si>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</si>
  <si>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</si>
  <si>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</si>
  <si>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</si>
  <si>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</si>
  <si>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</si>
  <si>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</si>
  <si>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</si>
  <si>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</si>
  <si>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</si>
  <si>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</si>
  <si>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</si>
  <si>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</si>
  <si>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</si>
  <si>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</si>
  <si>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</si>
  <si>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</si>
  <si>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</si>
  <si>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</si>
  <si>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</si>
  <si>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</si>
  <si>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</si>
  <si>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</si>
  <si>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</si>
  <si>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</si>
  <si>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</si>
  <si>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</si>
  <si>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</si>
  <si>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</si>
  <si>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</si>
  <si>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</si>
  <si>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</si>
  <si>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</si>
  <si>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</si>
  <si>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</si>
  <si>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</si>
  <si>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</si>
  <si>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</si>
  <si>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</si>
  <si>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</si>
  <si>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</si>
  <si>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</si>
  <si>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</si>
  <si>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</si>
  <si>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</si>
  <si>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</si>
  <si>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</si>
  <si>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</si>
  <si>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</si>
  <si>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</si>
  <si>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</si>
  <si>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</si>
  <si>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</si>
  <si>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</si>
  <si>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</si>
  <si>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</si>
  <si>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</si>
  <si>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</si>
  <si>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</si>
  <si>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</si>
  <si>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</si>
  <si>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</si>
  <si>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</si>
  <si>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</si>
  <si>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</si>
  <si>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</si>
  <si>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</si>
  <si>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</si>
  <si>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</si>
  <si>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</si>
  <si>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</si>
  <si>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</si>
  <si>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</si>
  <si>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</si>
  <si>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</si>
  <si>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</si>
  <si>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</si>
  <si>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</si>
  <si>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</si>
  <si>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</si>
  <si>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</si>
  <si>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</si>
  <si>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</si>
  <si>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</si>
  <si>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</si>
  <si>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</si>
  <si>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</si>
  <si>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</si>
  <si>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</si>
  <si>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</si>
  <si>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</si>
  <si>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</si>
  <si>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</si>
  <si>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</si>
  <si>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</si>
  <si>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</si>
  <si>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</si>
  <si>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</si>
  <si>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</si>
  <si>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</si>
  <si>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</si>
  <si>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</si>
  <si>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</si>
  <si>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</si>
  <si>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</si>
  <si>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</si>
  <si>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</si>
  <si>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</si>
  <si>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</si>
  <si>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</si>
  <si>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</si>
  <si>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</si>
  <si>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</si>
  <si>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</si>
  <si>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</si>
  <si>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</si>
  <si>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</si>
  <si>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</si>
  <si>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</si>
  <si>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</si>
  <si>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</si>
  <si>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</si>
  <si>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</si>
  <si>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</si>
  <si>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</si>
  <si>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</si>
  <si>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</si>
  <si>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</si>
  <si>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</si>
  <si>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</si>
  <si>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</si>
  <si>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</si>
  <si>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</si>
  <si>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</si>
  <si>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</si>
  <si>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</si>
  <si>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</si>
  <si>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</si>
  <si>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</si>
  <si>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</si>
  <si>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</si>
  <si>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</si>
  <si>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</si>
  <si>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</si>
  <si>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</si>
  <si>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</si>
  <si>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</si>
  <si>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</si>
  <si>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</si>
  <si>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</si>
  <si>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</si>
  <si>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</si>
  <si>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</si>
  <si>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</si>
  <si>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</si>
  <si>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</si>
  <si>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</si>
  <si>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</si>
  <si>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</si>
  <si>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</si>
  <si>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</si>
  <si>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</si>
  <si>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</si>
  <si>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</si>
  <si>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</si>
  <si>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</si>
  <si>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</si>
  <si>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</si>
  <si>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</si>
  <si>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</si>
  <si>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</si>
  <si>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</si>
  <si>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</si>
  <si>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</si>
  <si>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</si>
  <si>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</si>
  <si>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</si>
  <si>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</si>
  <si>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</si>
  <si>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</si>
  <si>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</si>
  <si>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</si>
  <si>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</si>
  <si>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</si>
  <si>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</si>
  <si>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</si>
  <si>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</si>
  <si>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</si>
  <si>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</si>
  <si>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</si>
  <si>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</si>
  <si>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</si>
  <si>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</si>
  <si>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</si>
  <si>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</si>
  <si>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</si>
  <si>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</si>
  <si>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</si>
  <si>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</si>
  <si>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</si>
  <si>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</si>
  <si>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</si>
  <si>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</si>
  <si>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</si>
  <si>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</si>
  <si>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</si>
  <si>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</si>
  <si>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</si>
  <si>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</si>
  <si>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</si>
  <si>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</si>
  <si>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</si>
  <si>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</si>
  <si>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</si>
  <si>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</si>
  <si>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</si>
  <si>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</si>
  <si>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</si>
  <si>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</si>
  <si>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</si>
  <si>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</si>
  <si>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</si>
  <si>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</si>
  <si>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</si>
  <si>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</si>
  <si>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</si>
  <si>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</si>
  <si>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</si>
  <si>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</si>
  <si>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</si>
  <si>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</si>
  <si>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</si>
  <si>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</si>
  <si>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</si>
  <si>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</si>
  <si>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</si>
  <si>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</si>
  <si>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</si>
  <si>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</si>
  <si>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</si>
  <si>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</si>
  <si>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</si>
  <si>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</si>
  <si>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</si>
  <si>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</si>
  <si>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</si>
  <si>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</si>
  <si>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</si>
  <si>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</si>
  <si>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</si>
  <si>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</si>
  <si>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</si>
  <si>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</si>
  <si>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</si>
  <si>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</si>
  <si>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</si>
  <si>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</si>
  <si>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</si>
  <si>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</si>
  <si>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</si>
  <si>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</si>
  <si>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</si>
  <si>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</si>
  <si>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</si>
  <si>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</si>
  <si>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</si>
  <si>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</si>
  <si>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</si>
  <si>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</si>
  <si>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</si>
  <si>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</si>
  <si>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</si>
  <si>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</si>
  <si>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</si>
  <si>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</si>
  <si>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</si>
  <si>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</si>
  <si>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</si>
  <si>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</si>
  <si>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</si>
  <si>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</si>
  <si>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</si>
  <si>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</si>
  <si>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</si>
  <si>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</si>
  <si>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</si>
  <si>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</si>
  <si>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</si>
  <si>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</si>
  <si>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</si>
  <si>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</si>
  <si>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</si>
  <si>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</si>
  <si>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</si>
  <si>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</si>
  <si>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</si>
  <si>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</si>
  <si>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</si>
  <si>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</si>
  <si>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</si>
  <si>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</si>
  <si>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</si>
  <si>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</si>
  <si>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</si>
  <si>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</si>
  <si>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</si>
  <si>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</si>
  <si>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</si>
  <si>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</si>
  <si>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</si>
  <si>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</si>
  <si>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</si>
  <si>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</si>
  <si>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</si>
  <si>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</si>
  <si>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</si>
  <si>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</si>
  <si>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</si>
  <si>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</si>
  <si>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</si>
  <si>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</si>
  <si>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</si>
  <si>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</si>
  <si>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</si>
  <si>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</si>
  <si>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</si>
  <si>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</si>
  <si>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</si>
  <si>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</si>
  <si>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</si>
  <si>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</si>
  <si>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</si>
  <si>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</si>
  <si>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</si>
  <si>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</si>
  <si>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</si>
  <si>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</si>
  <si>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</si>
  <si>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</si>
  <si>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</si>
  <si>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</si>
  <si>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</si>
  <si>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</si>
  <si>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</si>
  <si>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</si>
  <si>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</si>
  <si>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</si>
  <si>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</si>
  <si>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</si>
  <si>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</si>
  <si>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</si>
  <si>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</si>
  <si>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</si>
  <si>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</si>
  <si>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</si>
  <si>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</si>
  <si>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</si>
  <si>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</si>
  <si>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</si>
  <si>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</si>
  <si>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</si>
  <si>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</si>
  <si>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</si>
  <si>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</si>
  <si>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</si>
  <si>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</si>
  <si>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</si>
  <si>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</si>
  <si>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</si>
  <si>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</si>
  <si>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</si>
  <si>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</si>
  <si>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</si>
  <si>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</si>
  <si>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</si>
  <si>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</si>
  <si>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</si>
  <si>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</si>
  <si>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</si>
  <si>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</si>
  <si>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</si>
  <si>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</si>
  <si>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</si>
  <si>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</si>
  <si>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</si>
  <si>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</si>
  <si>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</si>
  <si>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</si>
  <si>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</si>
  <si>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</si>
  <si>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</si>
  <si>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</si>
  <si>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</si>
  <si>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</si>
  <si>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</si>
  <si>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</si>
  <si>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</si>
  <si>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</si>
  <si>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</si>
  <si>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</si>
  <si>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</si>
  <si>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</si>
  <si>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</si>
  <si>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</si>
  <si>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</si>
  <si>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</si>
  <si>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</si>
  <si>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</si>
  <si>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</si>
  <si>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</si>
  <si>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</si>
  <si>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</si>
  <si>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</si>
  <si>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</si>
  <si>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</si>
  <si>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</si>
  <si>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</si>
  <si>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</si>
  <si>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</si>
  <si>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</si>
  <si>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</si>
  <si>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</si>
  <si>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</si>
  <si>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</si>
  <si>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</si>
  <si>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</si>
  <si>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</si>
  <si>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</si>
  <si>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</si>
  <si>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</si>
  <si>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</si>
  <si>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</si>
  <si>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</si>
  <si>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</si>
  <si>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</si>
  <si>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</si>
  <si>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</si>
  <si>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</si>
  <si>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</si>
  <si>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</si>
  <si>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</si>
  <si>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</si>
  <si>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</si>
  <si>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</si>
  <si>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</si>
  <si>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</si>
  <si>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</si>
  <si>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</si>
  <si>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</si>
  <si>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</si>
  <si>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</si>
  <si>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</si>
  <si>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</si>
  <si>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</si>
  <si>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</si>
  <si>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</si>
  <si>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</si>
  <si>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</si>
  <si>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</si>
  <si>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</si>
  <si>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</si>
  <si>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</si>
  <si>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</si>
  <si>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</si>
  <si>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</si>
  <si>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</si>
  <si>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</si>
  <si>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</si>
  <si>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</si>
  <si>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</si>
  <si>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</si>
  <si>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</si>
  <si>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</si>
  <si>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</si>
  <si>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</si>
  <si>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</si>
  <si>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</si>
  <si>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</si>
  <si>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</si>
  <si>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</si>
  <si>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</si>
  <si>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</si>
  <si>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</si>
  <si>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</si>
  <si>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</si>
  <si>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</si>
  <si>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</si>
  <si>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</si>
  <si>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</si>
  <si>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</si>
  <si>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</si>
  <si>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</si>
  <si>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</si>
  <si>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</si>
  <si>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</si>
  <si>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</si>
  <si>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</si>
  <si>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</si>
  <si>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</si>
  <si>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</si>
  <si>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</si>
  <si>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</si>
  <si>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</si>
  <si>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</si>
  <si>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</si>
  <si>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</si>
  <si>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</si>
  <si>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</si>
  <si>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</si>
  <si>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</si>
  <si>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</si>
  <si>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</si>
  <si>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</si>
  <si>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</si>
  <si>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</si>
  <si>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</si>
  <si>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</si>
  <si>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</si>
  <si>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</si>
  <si>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</si>
  <si>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</si>
  <si>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</si>
  <si>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</si>
  <si>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</si>
  <si>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</si>
  <si>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</si>
  <si>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</si>
  <si>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</si>
  <si>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</si>
  <si>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</si>
  <si>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</si>
  <si>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</si>
  <si>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</si>
  <si>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</si>
  <si>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</si>
  <si>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</si>
  <si>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</si>
  <si>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</si>
  <si>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</si>
  <si>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</si>
  <si>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</si>
  <si>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</si>
  <si>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</si>
  <si>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</si>
  <si>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</si>
  <si>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</si>
  <si>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</si>
  <si>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</si>
  <si>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</si>
  <si>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</si>
  <si>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</si>
  <si>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</si>
  <si>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</si>
  <si>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</si>
  <si>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</si>
  <si>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</si>
  <si>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</si>
  <si>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</si>
  <si>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</si>
  <si>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</si>
  <si>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</si>
  <si>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</si>
  <si>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</si>
  <si>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</si>
  <si>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</si>
  <si>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</si>
  <si>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</si>
  <si>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</si>
  <si>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</si>
  <si>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</si>
  <si>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</si>
  <si>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</si>
  <si>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</si>
  <si>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</si>
  <si>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</si>
  <si>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</si>
  <si>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</si>
  <si>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</si>
  <si>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</si>
  <si>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</si>
  <si>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</si>
  <si>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</si>
  <si>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</si>
  <si>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</si>
  <si>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</si>
  <si>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</si>
  <si>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</si>
  <si>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</si>
  <si>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</si>
  <si>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</si>
  <si>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</si>
  <si>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</si>
  <si>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</si>
  <si>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</si>
  <si>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</si>
  <si>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</si>
  <si>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</si>
  <si>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</si>
  <si>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</si>
  <si>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</si>
  <si>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</si>
  <si>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</si>
  <si>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</si>
  <si>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</si>
  <si>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</si>
  <si>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</si>
  <si>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</si>
  <si>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</si>
  <si>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</si>
  <si>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</si>
  <si>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</si>
  <si>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</si>
  <si>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</si>
  <si>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</si>
  <si>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</si>
  <si>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</si>
  <si>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</si>
  <si>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</si>
  <si>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</si>
  <si>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</si>
  <si>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</si>
  <si>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</si>
  <si>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</si>
  <si>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</si>
  <si>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</si>
  <si>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</si>
  <si>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</si>
  <si>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</si>
  <si>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</si>
  <si>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</si>
  <si>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</si>
  <si>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</si>
  <si>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</si>
  <si>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</si>
  <si>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</si>
  <si>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</si>
  <si>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</si>
  <si>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</si>
  <si>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</si>
  <si>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</si>
  <si>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</si>
  <si>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</si>
  <si>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</si>
  <si>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</si>
  <si>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</si>
  <si>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</si>
  <si>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</si>
  <si>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</si>
  <si>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</si>
  <si>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</si>
  <si>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</si>
  <si>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</si>
  <si>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</si>
  <si>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</si>
  <si>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</si>
  <si>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</si>
  <si>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</si>
  <si>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</si>
  <si>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</si>
  <si>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</si>
  <si>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</si>
  <si>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</si>
  <si>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</si>
  <si>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</si>
  <si>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</si>
  <si>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</si>
  <si>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</si>
  <si>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</si>
  <si>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</si>
  <si>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</si>
  <si>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</si>
  <si>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</si>
  <si>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</si>
  <si>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</si>
  <si>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</si>
  <si>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</si>
  <si>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</si>
  <si>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</si>
  <si>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</si>
  <si>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</si>
  <si>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</si>
  <si>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</si>
  <si>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</si>
  <si>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</si>
  <si>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</si>
  <si>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</si>
  <si>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</si>
  <si>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</si>
  <si>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</si>
  <si>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</si>
  <si>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</si>
  <si>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</si>
  <si>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</si>
  <si>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</si>
  <si>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</si>
  <si>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</si>
  <si>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</si>
  <si>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</si>
  <si>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</si>
  <si>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</si>
  <si>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</si>
  <si>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</si>
  <si>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</si>
  <si>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</si>
  <si>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</si>
  <si>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</si>
  <si>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</si>
  <si>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</si>
  <si>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</si>
  <si>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</si>
  <si>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</si>
  <si>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</si>
  <si>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</si>
  <si>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</si>
  <si>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</si>
  <si>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</si>
  <si>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</si>
  <si>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</si>
  <si>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</si>
  <si>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</si>
  <si>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</si>
  <si>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</si>
  <si>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</si>
  <si>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</si>
  <si>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</si>
  <si>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</si>
  <si>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</si>
  <si>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</si>
  <si>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</si>
  <si>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</si>
  <si>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</si>
  <si>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</si>
  <si>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</si>
  <si>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</si>
  <si>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</si>
  <si>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</si>
  <si>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</si>
  <si>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</si>
  <si>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</si>
  <si>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</si>
  <si>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</si>
  <si>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</si>
  <si>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</si>
  <si>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</si>
  <si>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</si>
  <si>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</si>
  <si>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</si>
  <si>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</si>
  <si>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</si>
  <si>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</si>
  <si>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</si>
  <si>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</si>
  <si>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</si>
  <si>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</si>
  <si>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</si>
  <si>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</si>
  <si>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</si>
  <si>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</si>
  <si>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</si>
  <si>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</si>
  <si>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</si>
  <si>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</si>
  <si>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</si>
  <si>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</si>
  <si>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</si>
  <si>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</si>
  <si>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</si>
  <si>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</si>
  <si>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</si>
  <si>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</si>
  <si>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</si>
  <si>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</si>
  <si>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</si>
  <si>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</si>
  <si>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</si>
  <si>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</si>
  <si>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</si>
  <si>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</si>
  <si>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</si>
  <si>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</si>
  <si>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</si>
  <si>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</si>
  <si>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</si>
  <si>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</si>
  <si>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</si>
  <si>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</si>
  <si>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</si>
  <si>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</si>
  <si>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</si>
  <si>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</si>
  <si>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</si>
  <si>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</si>
  <si>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</si>
  <si>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</si>
  <si>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</si>
  <si>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</si>
  <si>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</si>
  <si>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</si>
  <si>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</si>
  <si>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</si>
  <si>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</si>
  <si>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</si>
  <si>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</si>
  <si>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</si>
  <si>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</si>
  <si>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</si>
  <si>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</si>
  <si>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</si>
  <si>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</si>
  <si>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</si>
  <si>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</si>
  <si>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</si>
  <si>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</si>
  <si>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</si>
  <si>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</si>
  <si>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</si>
  <si>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</si>
  <si>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</si>
  <si>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</si>
  <si>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</si>
  <si>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</si>
  <si>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</si>
  <si>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</si>
  <si>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</si>
  <si>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</si>
  <si>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</si>
  <si>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</si>
  <si>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</si>
  <si>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</si>
  <si>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</si>
  <si>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</si>
  <si>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</si>
  <si>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</si>
  <si>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</si>
  <si>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</si>
  <si>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</si>
  <si>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</si>
  <si>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</si>
  <si>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</si>
  <si>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</si>
  <si>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</si>
  <si>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</si>
  <si>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</si>
  <si>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</si>
  <si>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</si>
  <si>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</si>
  <si>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</si>
  <si>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</si>
  <si>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</si>
  <si>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</si>
  <si>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</si>
  <si>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</si>
  <si>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</si>
  <si>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</si>
  <si>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</si>
  <si>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</si>
  <si>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</si>
  <si>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</si>
  <si>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</si>
  <si>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</si>
  <si>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</si>
  <si>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</si>
  <si>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</si>
  <si>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</si>
  <si>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</si>
  <si>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</si>
  <si>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</si>
  <si>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</si>
  <si>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</si>
  <si>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</si>
  <si>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</si>
  <si>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</si>
  <si>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</si>
  <si>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</si>
  <si>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</si>
  <si>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</si>
  <si>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</si>
  <si>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</si>
  <si>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</si>
  <si>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</si>
  <si>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</si>
  <si>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</si>
  <si>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</si>
  <si>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</si>
  <si>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</si>
  <si>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</si>
  <si>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</si>
  <si>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</si>
  <si>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</si>
  <si>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</si>
  <si>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</si>
  <si>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</si>
  <si>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</si>
  <si>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</si>
  <si>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</si>
  <si>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</si>
  <si>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</si>
  <si>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</si>
  <si>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</si>
  <si>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</si>
  <si>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</si>
  <si>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</si>
  <si>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</si>
  <si>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</si>
  <si>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</si>
  <si>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</si>
  <si>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</si>
  <si>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</si>
  <si>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</si>
  <si>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</si>
  <si>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</si>
  <si>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</si>
  <si>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</si>
  <si>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</si>
  <si>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</si>
  <si>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</si>
  <si>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</si>
  <si>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</si>
  <si>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</si>
  <si>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</si>
  <si>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</si>
  <si>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</si>
  <si>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</si>
  <si>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</si>
  <si>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</si>
  <si>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</si>
  <si>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</si>
  <si>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</si>
  <si>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</si>
  <si>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</si>
  <si>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</si>
  <si>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</si>
  <si>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</si>
  <si>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</si>
  <si>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</si>
  <si>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</si>
  <si>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</si>
  <si>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</si>
  <si>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</si>
  <si>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</si>
  <si>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</si>
  <si>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</si>
  <si>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</si>
  <si>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</si>
  <si>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</si>
  <si>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</si>
  <si>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</si>
  <si>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</si>
  <si>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</si>
  <si>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</si>
  <si>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</si>
  <si>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</si>
  <si>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</si>
  <si>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</si>
  <si>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</si>
  <si>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</si>
  <si>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</si>
  <si>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</si>
  <si>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</si>
  <si>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</si>
  <si>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</si>
  <si>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</si>
  <si>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</si>
  <si>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</si>
  <si>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</si>
  <si>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</si>
  <si>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</si>
  <si>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</si>
  <si>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</si>
  <si>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</si>
  <si>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</si>
  <si>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</si>
  <si>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</si>
  <si>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</si>
  <si>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</si>
  <si>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</si>
  <si>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</si>
  <si>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</si>
  <si>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</si>
  <si>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</si>
  <si>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</si>
  <si>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</si>
  <si>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</si>
  <si>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</si>
  <si>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</si>
  <si>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</si>
  <si>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</si>
  <si>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</si>
  <si>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</si>
  <si>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</si>
  <si>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</si>
  <si>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</si>
  <si>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</si>
  <si>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</si>
  <si>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</si>
  <si>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</si>
  <si>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</si>
  <si>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</si>
  <si>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</si>
  <si>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</si>
  <si>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</si>
  <si>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</si>
  <si>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</si>
  <si>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</si>
  <si>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</si>
  <si>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</si>
  <si>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</si>
  <si>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</si>
  <si>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</si>
  <si>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</si>
  <si>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</si>
  <si>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</si>
  <si>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</si>
  <si>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</si>
  <si>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</si>
  <si>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</si>
  <si>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</si>
  <si>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</si>
  <si>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</si>
  <si>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</si>
  <si>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</si>
  <si>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</si>
  <si>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</si>
  <si>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</si>
  <si>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</si>
  <si>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</si>
  <si>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</si>
  <si>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</si>
  <si>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</si>
  <si>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</si>
  <si>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</si>
  <si>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</si>
  <si>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</si>
  <si>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</si>
  <si>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</si>
  <si>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</si>
  <si>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</si>
  <si>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</si>
  <si>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</si>
  <si>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</si>
  <si>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</si>
  <si>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</si>
  <si>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</si>
  <si>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</si>
  <si>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</si>
  <si>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</si>
  <si>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</si>
  <si>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</si>
  <si>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</si>
  <si>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</si>
  <si>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</si>
  <si>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</si>
  <si>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</si>
  <si>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</si>
  <si>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</si>
  <si>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</si>
  <si>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</si>
  <si>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</si>
  <si>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</si>
  <si>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</si>
  <si>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</si>
  <si>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</si>
  <si>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</si>
  <si>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</si>
  <si>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</si>
  <si>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</si>
  <si>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</si>
  <si>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</si>
  <si>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</si>
  <si>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</si>
  <si>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</si>
  <si>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</si>
  <si>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</si>
  <si>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</si>
  <si>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</si>
  <si>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</si>
  <si>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</si>
  <si>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</si>
  <si>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</si>
  <si>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</si>
  <si>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</si>
  <si>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</si>
  <si>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</si>
  <si>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</si>
  <si>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</si>
  <si>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</si>
  <si>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</si>
  <si>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</si>
  <si>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</si>
  <si>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</si>
  <si>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</si>
  <si>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</si>
  <si>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</si>
  <si>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</si>
  <si>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</si>
  <si>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</si>
  <si>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</si>
  <si>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</si>
  <si>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</si>
  <si>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</si>
  <si>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</si>
  <si>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</si>
  <si>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</si>
  <si>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</si>
  <si>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</si>
  <si>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</si>
  <si>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</si>
  <si>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</si>
  <si>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</si>
  <si>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</si>
  <si>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</si>
  <si>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</si>
  <si>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</si>
  <si>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</si>
  <si>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</si>
  <si>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</si>
  <si>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</si>
  <si>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</si>
  <si>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</si>
  <si>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</si>
  <si>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</si>
  <si>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</si>
  <si>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</si>
  <si>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</si>
  <si>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</si>
  <si>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</si>
  <si>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</si>
  <si>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</si>
  <si>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</si>
  <si>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</si>
  <si>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</si>
  <si>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</si>
  <si>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</si>
  <si>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</si>
  <si>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</si>
  <si>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</si>
  <si>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</si>
  <si>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</si>
  <si>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</si>
  <si>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</si>
  <si>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</si>
  <si>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</si>
  <si>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</si>
  <si>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</si>
  <si>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</si>
  <si>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</si>
  <si>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</si>
  <si>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</si>
  <si>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</si>
  <si>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</si>
  <si>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</si>
  <si>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</si>
  <si>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</si>
  <si>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</si>
  <si>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</si>
  <si>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</si>
  <si>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</si>
  <si>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</si>
  <si>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</si>
  <si>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</si>
  <si>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</si>
  <si>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</si>
  <si>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</si>
  <si>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</si>
  <si>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</si>
  <si>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</si>
  <si>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</si>
  <si>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</si>
  <si>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</si>
  <si>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</si>
  <si>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</si>
  <si>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</si>
  <si>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</si>
  <si>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</si>
  <si>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</si>
  <si>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</si>
  <si>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</si>
  <si>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</si>
  <si>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</si>
  <si>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</si>
  <si>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</si>
  <si>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</si>
  <si>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</si>
  <si>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</si>
  <si>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</si>
  <si>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</si>
  <si>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</si>
  <si>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</si>
  <si>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</si>
  <si>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</si>
  <si>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</si>
  <si>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</si>
  <si>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</si>
  <si>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</si>
  <si>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</si>
  <si>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</si>
  <si>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</si>
  <si>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</si>
  <si>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</si>
  <si>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</si>
  <si>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</si>
  <si>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</si>
  <si>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</si>
  <si>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</si>
  <si>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</si>
  <si>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</si>
  <si>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</si>
  <si>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</si>
  <si>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</si>
  <si>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</si>
  <si>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</si>
  <si>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</si>
  <si>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</si>
  <si>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</si>
  <si>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</si>
  <si>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</si>
  <si>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</si>
  <si>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</si>
  <si>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</si>
  <si>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</si>
  <si>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</si>
  <si>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</si>
  <si>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</si>
  <si>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</si>
  <si>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</si>
  <si>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</si>
  <si>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</si>
  <si>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</si>
  <si>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</si>
  <si>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</si>
  <si>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</si>
  <si>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</si>
  <si>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</si>
  <si>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</si>
  <si>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</si>
  <si>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</si>
  <si>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</si>
  <si>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</si>
  <si>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</si>
  <si>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</si>
  <si>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</si>
  <si>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</si>
  <si>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</si>
  <si>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</si>
  <si>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</si>
  <si>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</si>
  <si>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</si>
  <si>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</si>
  <si>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</si>
  <si>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</si>
  <si>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</si>
  <si>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</si>
  <si>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</si>
  <si>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</si>
  <si>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</si>
  <si>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</si>
  <si>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</si>
  <si>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</si>
  <si>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</si>
  <si>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</si>
  <si>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</si>
  <si>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</si>
  <si>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</si>
  <si>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</si>
  <si>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</si>
  <si>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</si>
  <si>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</si>
  <si>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</si>
  <si>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</si>
  <si>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</si>
  <si>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</si>
  <si>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</si>
  <si>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</si>
  <si>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</si>
  <si>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</si>
  <si>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</si>
  <si>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</si>
  <si>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</si>
  <si>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</si>
  <si>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</si>
  <si>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</si>
  <si>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</si>
  <si>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</si>
  <si>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</si>
  <si>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</si>
  <si>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</si>
  <si>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</si>
  <si>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</si>
  <si>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</si>
  <si>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</si>
  <si>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</si>
  <si>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</si>
  <si>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</si>
  <si>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</si>
  <si>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</si>
  <si>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</si>
  <si>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</si>
  <si>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</si>
  <si>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</si>
  <si>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</si>
  <si>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</si>
  <si>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</si>
  <si>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</si>
  <si>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</si>
  <si>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</si>
  <si>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</si>
  <si>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</si>
  <si>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</si>
  <si>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</si>
  <si>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</si>
  <si>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</si>
  <si>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</si>
  <si>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</si>
  <si>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</si>
  <si>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</si>
  <si>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</si>
  <si>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</si>
  <si>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</si>
  <si>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</si>
  <si>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</si>
  <si>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</si>
  <si>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</si>
  <si>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</si>
  <si>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</si>
  <si>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</si>
  <si>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</si>
  <si>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</si>
  <si>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</si>
  <si>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</si>
  <si>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</si>
  <si>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</si>
  <si>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</si>
  <si>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</si>
  <si>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</si>
  <si>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</si>
  <si>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</si>
  <si>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</si>
  <si>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</si>
  <si>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</si>
  <si>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</si>
  <si>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</si>
  <si>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</si>
  <si>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</si>
  <si>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</si>
  <si>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</si>
  <si>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</si>
  <si>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</si>
  <si>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</si>
  <si>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</si>
  <si>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</si>
  <si>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</si>
  <si>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</si>
  <si>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</si>
  <si>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</si>
  <si>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</si>
  <si>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</si>
  <si>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</si>
  <si>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</si>
  <si>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</si>
  <si>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</si>
  <si>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</si>
  <si>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</si>
  <si>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</si>
  <si>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</si>
  <si>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</si>
  <si>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</si>
  <si>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</si>
  <si>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</si>
  <si>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</si>
  <si>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</si>
  <si>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</si>
  <si>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</si>
  <si>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</si>
  <si>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</si>
  <si>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</si>
  <si>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</si>
  <si>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</si>
  <si>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</si>
  <si>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</si>
  <si>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</si>
  <si>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</si>
  <si>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</si>
  <si>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</si>
  <si>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</si>
  <si>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</si>
  <si>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</si>
  <si>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</si>
  <si>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</si>
  <si>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</si>
  <si>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</si>
  <si>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</si>
  <si>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</si>
  <si>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</si>
  <si>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</si>
  <si>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</si>
  <si>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</si>
  <si>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</si>
  <si>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</si>
  <si>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</si>
  <si>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</si>
  <si>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</si>
  <si>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</si>
  <si>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</si>
  <si>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</si>
  <si>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</si>
  <si>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</si>
  <si>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</si>
  <si>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</si>
  <si>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</si>
  <si>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</si>
  <si>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</si>
  <si>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</si>
  <si>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</si>
  <si>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</si>
  <si>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</si>
  <si>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</si>
  <si>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</si>
  <si>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</si>
  <si>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</si>
  <si>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</si>
  <si>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</si>
  <si>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</si>
  <si>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</si>
  <si>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</si>
  <si>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</si>
  <si>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</si>
  <si>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</si>
  <si>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</si>
  <si>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</si>
  <si>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</si>
  <si>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</si>
  <si>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</si>
  <si>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</si>
  <si>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</si>
  <si>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</si>
  <si>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</si>
  <si>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</si>
  <si>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</si>
  <si>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</si>
  <si>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</si>
  <si>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</si>
  <si>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</si>
  <si>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</si>
  <si>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</si>
  <si>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</si>
  <si>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</si>
  <si>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</si>
  <si>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</si>
  <si>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</si>
  <si>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</si>
  <si>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</si>
  <si>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</si>
  <si>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</si>
  <si>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</si>
  <si>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</si>
  <si>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</si>
  <si>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</si>
  <si>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</si>
  <si>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</si>
  <si>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</si>
  <si>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</si>
  <si>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</si>
  <si>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</si>
  <si>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</si>
  <si>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</si>
  <si>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</si>
  <si>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</si>
  <si>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</si>
  <si>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</si>
  <si>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</si>
  <si>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</si>
  <si>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</si>
  <si>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</si>
  <si>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</si>
  <si>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</si>
  <si>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</si>
  <si>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</si>
  <si>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</si>
  <si>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</si>
  <si>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</si>
  <si>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</si>
  <si>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</si>
  <si>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</si>
  <si>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</si>
  <si>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</si>
  <si>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</si>
  <si>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</si>
  <si>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</si>
  <si>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</si>
  <si>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</si>
  <si>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</si>
  <si>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</si>
  <si>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</si>
  <si>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</si>
  <si>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</si>
  <si>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</si>
  <si>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</si>
  <si>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</si>
  <si>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</si>
  <si>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</si>
  <si>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</si>
  <si>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</si>
  <si>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</si>
  <si>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</si>
  <si>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</si>
  <si>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</si>
  <si>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</si>
  <si>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</si>
  <si>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</si>
  <si>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</si>
  <si>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</si>
  <si>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</si>
  <si>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</si>
  <si>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</si>
  <si>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</si>
  <si>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</si>
  <si>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</si>
  <si>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</si>
  <si>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</si>
  <si>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</si>
  <si>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</si>
  <si>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</si>
  <si>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</si>
  <si>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</si>
  <si>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</si>
  <si>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</si>
  <si>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</si>
  <si>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</si>
  <si>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</si>
  <si>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</si>
  <si>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</si>
  <si>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</si>
  <si>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</si>
  <si>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</si>
  <si>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</si>
  <si>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</si>
  <si>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</si>
  <si>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</si>
  <si>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</si>
  <si>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</si>
  <si>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</si>
  <si>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</si>
  <si>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</si>
  <si>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</si>
  <si>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</si>
  <si>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</si>
  <si>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</si>
  <si>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</si>
  <si>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</si>
  <si>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</si>
  <si>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</si>
  <si>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</si>
  <si>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</si>
  <si>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</si>
  <si>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</si>
  <si>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</si>
  <si>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</si>
  <si>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</si>
  <si>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</si>
  <si>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</si>
  <si>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</si>
  <si>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</si>
  <si>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</si>
  <si>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</si>
  <si>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</si>
  <si>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</si>
  <si>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</si>
  <si>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</si>
  <si>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</si>
  <si>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</si>
  <si>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</si>
  <si>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</si>
  <si>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</si>
  <si>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</si>
  <si>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</si>
  <si>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</si>
  <si>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</si>
  <si>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</si>
  <si>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</si>
  <si>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</si>
  <si>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</si>
  <si>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</si>
  <si>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</si>
  <si>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</si>
  <si>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</si>
  <si>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</si>
  <si>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</si>
  <si>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</si>
  <si>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</si>
  <si>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</si>
  <si>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</si>
  <si>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</si>
  <si>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</si>
  <si>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</si>
  <si>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</si>
  <si>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</si>
  <si>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</si>
  <si>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</si>
  <si>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</si>
  <si>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</si>
  <si>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</si>
  <si>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</si>
  <si>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</si>
  <si>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</si>
  <si>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</si>
  <si>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</si>
  <si>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</si>
  <si>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</si>
  <si>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</si>
  <si>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</si>
  <si>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</si>
  <si>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</si>
  <si>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</si>
  <si>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</si>
  <si>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</si>
  <si>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</si>
  <si>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</si>
  <si>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</si>
  <si>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</si>
  <si>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</si>
  <si>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</si>
  <si>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</si>
  <si>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</si>
  <si>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</si>
  <si>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</si>
  <si>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</si>
  <si>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</si>
  <si>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</si>
  <si>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</si>
  <si>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</si>
  <si>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</si>
  <si>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</si>
  <si>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</si>
  <si>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</si>
  <si>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</si>
  <si>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</si>
  <si>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</si>
  <si>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</si>
  <si>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</si>
  <si>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</si>
  <si>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</si>
  <si>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</si>
  <si>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</si>
  <si>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</si>
  <si>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</si>
  <si>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</si>
  <si>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</si>
  <si>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</si>
  <si>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</si>
  <si>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</si>
  <si>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</si>
  <si>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</si>
  <si>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</si>
  <si>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</si>
  <si>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</si>
  <si>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</si>
  <si>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</si>
  <si>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</si>
  <si>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</si>
  <si>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</si>
  <si>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</si>
  <si>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</si>
  <si>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</si>
  <si>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</si>
  <si>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</si>
  <si>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</si>
  <si>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</si>
  <si>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</si>
  <si>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</si>
  <si>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</si>
  <si>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</si>
  <si>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</si>
  <si>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</si>
  <si>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</si>
  <si>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</si>
  <si>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</si>
  <si>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</si>
  <si>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</si>
  <si>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</si>
  <si>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</si>
  <si>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</si>
  <si>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</si>
  <si>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</si>
  <si>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</si>
  <si>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</si>
  <si>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</si>
  <si>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</si>
  <si>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</si>
  <si>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</si>
  <si>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</si>
  <si>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</si>
  <si>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</si>
  <si>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</si>
  <si>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</si>
  <si>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</si>
  <si>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</si>
  <si>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</si>
  <si>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</si>
  <si>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</si>
  <si>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</si>
  <si>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</si>
  <si>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</si>
  <si>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</si>
  <si>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</si>
  <si>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</si>
  <si>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</si>
  <si>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</si>
  <si>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</si>
  <si>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</si>
  <si>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</si>
  <si>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</si>
  <si>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</si>
  <si>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</si>
  <si>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</si>
  <si>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</si>
  <si>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</si>
  <si>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</si>
  <si>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</si>
  <si>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</si>
  <si>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</si>
  <si>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</si>
  <si>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</si>
  <si>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</si>
  <si>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</si>
  <si>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</si>
  <si>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</si>
  <si>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</si>
  <si>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</si>
  <si>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</si>
  <si>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</si>
  <si>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</si>
  <si>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</si>
  <si>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</si>
  <si>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</si>
  <si>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</si>
  <si>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</si>
  <si>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</si>
  <si>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</si>
  <si>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</si>
  <si>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</si>
  <si>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</si>
  <si>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</si>
  <si>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</si>
  <si>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</si>
  <si>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</si>
  <si>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</si>
  <si>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</si>
  <si>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</si>
  <si>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</si>
  <si>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</si>
  <si>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</si>
  <si>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</si>
  <si>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</si>
  <si>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</si>
  <si>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</si>
  <si>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</si>
  <si>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</si>
  <si>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</si>
  <si>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</si>
  <si>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</si>
  <si>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</si>
  <si>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</si>
  <si>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</si>
  <si>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</si>
  <si>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</si>
  <si>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</si>
  <si>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</si>
  <si>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</si>
  <si>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</si>
  <si>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</si>
  <si>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</si>
  <si>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</si>
  <si>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</si>
  <si>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</si>
  <si>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</si>
  <si>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</si>
  <si>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</si>
  <si>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</si>
  <si>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</si>
  <si>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</si>
  <si>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</si>
  <si>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</si>
  <si>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</si>
  <si>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</si>
  <si>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</si>
  <si>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</si>
  <si>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</si>
  <si>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</si>
  <si>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</si>
  <si>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</si>
  <si>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</si>
  <si>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</si>
  <si>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</si>
  <si>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</si>
  <si>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</si>
  <si>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</si>
  <si>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</si>
  <si>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</si>
  <si>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</si>
  <si>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</si>
  <si>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</si>
  <si>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</si>
  <si>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</si>
  <si>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</si>
  <si>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</si>
  <si>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</si>
  <si>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</si>
  <si>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</si>
  <si>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</si>
  <si>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</si>
  <si>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</si>
  <si>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</si>
  <si>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</si>
  <si>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</si>
  <si>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</si>
  <si>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</si>
  <si>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</si>
  <si>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</si>
  <si>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</si>
  <si>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</si>
  <si>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</si>
  <si>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</si>
  <si>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</si>
  <si>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</si>
  <si>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</si>
  <si>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</si>
  <si>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</si>
  <si>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</si>
  <si>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</si>
  <si>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</si>
  <si>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</si>
  <si>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</si>
  <si>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</si>
  <si>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</si>
  <si>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</si>
  <si>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</si>
  <si>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</si>
  <si>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</si>
  <si>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</si>
  <si>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</si>
  <si>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</si>
  <si>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</si>
  <si>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</si>
  <si>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</si>
  <si>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</si>
  <si>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</si>
  <si>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</si>
  <si>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</si>
  <si>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</si>
  <si>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</si>
  <si>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</si>
  <si>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</si>
  <si>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</si>
  <si>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</si>
  <si>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</si>
  <si>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</si>
  <si>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</si>
  <si>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</si>
  <si>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</si>
  <si>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</si>
  <si>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</si>
  <si>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</si>
  <si>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</si>
  <si>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</si>
  <si>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</si>
  <si>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</si>
  <si>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</si>
  <si>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</si>
  <si>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</si>
  <si>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</si>
  <si>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</si>
  <si>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</si>
  <si>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</si>
  <si>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</si>
  <si>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</si>
  <si>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</si>
  <si>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</si>
  <si>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</si>
  <si>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</si>
  <si>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</si>
  <si>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</si>
  <si>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</si>
  <si>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</si>
  <si>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</si>
  <si>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</si>
  <si>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</si>
  <si>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</si>
  <si>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</si>
  <si>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</si>
  <si>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</si>
  <si>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</si>
  <si>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</si>
  <si>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</si>
  <si>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</si>
  <si>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</si>
  <si>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</si>
  <si>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</si>
  <si>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</si>
  <si>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</si>
  <si>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</si>
  <si>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</si>
  <si>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</si>
  <si>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</si>
  <si>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</si>
  <si>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</si>
  <si>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</si>
  <si>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</si>
  <si>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</si>
  <si>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</si>
  <si>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</si>
  <si>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</si>
  <si>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</si>
  <si>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</si>
  <si>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</si>
  <si>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</si>
  <si>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</si>
  <si>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</si>
  <si>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</si>
  <si>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</si>
  <si>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</si>
  <si>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</si>
  <si>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</si>
  <si>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</si>
  <si>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</si>
  <si>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</si>
  <si>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</si>
  <si>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</si>
  <si>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</si>
  <si>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</si>
  <si>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</si>
  <si>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</si>
  <si>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</si>
  <si>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</si>
  <si>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</si>
  <si>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</si>
  <si>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</si>
  <si>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</si>
  <si>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</si>
  <si>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</si>
  <si>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</si>
  <si>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</si>
  <si>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</si>
  <si>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</si>
  <si>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</si>
  <si>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</si>
  <si>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</si>
  <si>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</si>
  <si>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</si>
  <si>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</si>
  <si>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</si>
  <si>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</si>
  <si>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</si>
  <si>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</si>
  <si>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</si>
  <si>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</si>
  <si>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</si>
  <si>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</si>
  <si>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</si>
  <si>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</si>
  <si>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</si>
  <si>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</si>
  <si>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</si>
  <si>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</si>
  <si>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</si>
  <si>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</si>
  <si>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</si>
  <si>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</si>
  <si>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</si>
  <si>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</si>
  <si>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</si>
  <si>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</si>
  <si>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</si>
  <si>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</si>
  <si>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</si>
  <si>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</si>
  <si>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</si>
  <si>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</si>
  <si>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</si>
  <si>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</si>
  <si>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</si>
  <si>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</si>
  <si>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</si>
  <si>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</si>
  <si>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</si>
  <si>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</si>
  <si>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</si>
  <si>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</si>
  <si>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</si>
  <si>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</si>
  <si>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</si>
  <si>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</si>
  <si>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</si>
  <si>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</si>
  <si>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</si>
  <si>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</si>
  <si>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</si>
  <si>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</si>
  <si>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</si>
  <si>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</si>
  <si>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</si>
  <si>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</si>
  <si>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</si>
  <si>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</si>
  <si>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</si>
  <si>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</si>
  <si>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</si>
  <si>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</si>
  <si>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</si>
  <si>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</si>
  <si>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</si>
  <si>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</si>
  <si>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</si>
  <si>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</si>
  <si>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</si>
  <si>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</si>
  <si>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</si>
  <si>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</si>
  <si>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</si>
  <si>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</si>
  <si>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</si>
  <si>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</si>
  <si>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</si>
  <si>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</si>
  <si>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</si>
  <si>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</si>
  <si>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</si>
  <si>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</si>
  <si>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</si>
  <si>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</si>
  <si>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</si>
  <si>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</si>
  <si>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</si>
  <si>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</si>
  <si>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</si>
  <si>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</si>
  <si>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</si>
  <si>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</si>
  <si>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</si>
  <si>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</si>
  <si>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</si>
  <si>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</si>
  <si>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</si>
  <si>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</si>
  <si>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</si>
  <si>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</si>
  <si>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</si>
  <si>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</si>
  <si>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</si>
  <si>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</si>
  <si>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</si>
  <si>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</si>
  <si>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</si>
  <si>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</si>
  <si>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</si>
  <si>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</si>
  <si>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</si>
  <si>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</si>
  <si>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</si>
  <si>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</si>
  <si>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</si>
  <si>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</si>
  <si>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</si>
  <si>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</si>
  <si>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</si>
  <si>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</si>
  <si>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</si>
  <si>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</si>
  <si>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</si>
  <si>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</si>
  <si>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</si>
  <si>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</si>
  <si>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</si>
  <si>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</si>
  <si>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</si>
  <si>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</si>
  <si>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</si>
  <si>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</si>
  <si>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</si>
  <si>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</si>
  <si>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</si>
  <si>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</si>
  <si>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</si>
  <si>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</si>
  <si>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</si>
  <si>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</si>
  <si>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</si>
  <si>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</si>
  <si>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</si>
  <si>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</si>
  <si>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</si>
  <si>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</si>
  <si>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</si>
  <si>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</si>
  <si>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</si>
  <si>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</si>
  <si>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</si>
  <si>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</si>
  <si>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</si>
  <si>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</si>
  <si>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</si>
  <si>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</si>
  <si>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</si>
  <si>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</si>
  <si>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</si>
  <si>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</si>
  <si>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</si>
  <si>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</si>
  <si>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</si>
  <si>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</si>
  <si>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</si>
  <si>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</si>
  <si>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</si>
  <si>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</si>
  <si>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</si>
  <si>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</si>
  <si>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</si>
  <si>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</si>
  <si>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</si>
  <si>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</si>
  <si>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</si>
  <si>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</si>
  <si>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</si>
  <si>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</si>
  <si>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</si>
  <si>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</si>
  <si>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</si>
  <si>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</si>
  <si>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</si>
  <si>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</si>
  <si>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</si>
  <si>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</si>
  <si>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</si>
  <si>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</si>
  <si>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</si>
  <si>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</si>
  <si>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</si>
  <si>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</si>
  <si>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</si>
  <si>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</si>
  <si>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</si>
  <si>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</si>
  <si>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</si>
  <si>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</si>
  <si>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</si>
  <si>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</si>
  <si>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</si>
  <si>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</si>
  <si>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</si>
  <si>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</si>
  <si>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</si>
  <si>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</si>
  <si>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</si>
  <si>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</si>
  <si>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</si>
  <si>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</si>
  <si>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</si>
  <si>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</si>
  <si>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</si>
  <si>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</si>
  <si>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</si>
  <si>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</si>
  <si>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</si>
  <si>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</si>
  <si>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</si>
  <si>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</si>
  <si>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</si>
  <si>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</si>
  <si>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</si>
  <si>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</si>
  <si>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</si>
  <si>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</si>
  <si>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</si>
  <si>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</si>
  <si>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</si>
  <si>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</si>
  <si>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</si>
  <si>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</si>
  <si>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</si>
  <si>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</si>
  <si>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</si>
  <si>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</si>
  <si>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</si>
  <si>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</si>
  <si>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</si>
  <si>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</si>
  <si>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</si>
  <si>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</si>
  <si>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</si>
  <si>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</si>
  <si>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</si>
  <si>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</si>
  <si>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</si>
  <si>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</si>
  <si>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</si>
  <si>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</si>
  <si>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</si>
  <si>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</si>
  <si>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</si>
  <si>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</si>
  <si>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</si>
  <si>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</si>
  <si>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</si>
  <si>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</si>
  <si>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</si>
  <si>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</si>
  <si>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</si>
  <si>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</si>
  <si>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</si>
  <si>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</si>
  <si>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</si>
  <si>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</si>
  <si>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</si>
  <si>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</si>
  <si>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</si>
  <si>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</si>
  <si>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</si>
  <si>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</si>
  <si>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</si>
  <si>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</si>
  <si>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</si>
  <si>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</si>
  <si>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</si>
  <si>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</si>
  <si>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</si>
  <si>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</si>
  <si>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</si>
  <si>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</si>
  <si>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</si>
  <si>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</si>
  <si>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</si>
  <si>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</si>
  <si>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</si>
  <si>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</si>
  <si>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</si>
  <si>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</si>
  <si>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</si>
  <si>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</si>
  <si>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</si>
  <si>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</si>
  <si>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</si>
  <si>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</si>
  <si>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</si>
  <si>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</si>
  <si>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</si>
  <si>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</si>
  <si>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</si>
  <si>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</si>
  <si>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</si>
  <si>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</si>
  <si>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</si>
  <si>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</si>
  <si>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</si>
  <si>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</si>
  <si>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</si>
  <si>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</si>
  <si>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</si>
  <si>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</si>
  <si>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</si>
  <si>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</si>
  <si>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</si>
  <si>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</si>
  <si>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</si>
  <si>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</si>
  <si>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</si>
  <si>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</si>
  <si>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</si>
  <si>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</si>
  <si>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</si>
  <si>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</si>
  <si>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</si>
  <si>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</si>
  <si>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</si>
  <si>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</si>
  <si>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</si>
  <si>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</si>
  <si>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</si>
  <si>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</si>
  <si>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</si>
  <si>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</si>
  <si>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</si>
  <si>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</si>
  <si>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</si>
  <si>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</si>
  <si>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</si>
  <si>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</si>
  <si>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</si>
  <si>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</si>
  <si>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</si>
  <si>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</si>
  <si>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</si>
  <si>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</si>
  <si>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</si>
  <si>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</si>
  <si>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</si>
  <si>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</si>
  <si>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</si>
  <si>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</si>
  <si>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</si>
  <si>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</si>
  <si>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</si>
  <si>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</si>
  <si>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</si>
  <si>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</si>
  <si>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</si>
  <si>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</si>
  <si>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</si>
  <si>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</si>
  <si>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</si>
  <si>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</si>
  <si>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</si>
  <si>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</si>
  <si>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</si>
  <si>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</si>
  <si>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</si>
  <si>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</si>
  <si>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</si>
  <si>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</si>
  <si>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</si>
  <si>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</si>
  <si>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</si>
  <si>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</si>
  <si>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</si>
  <si>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</si>
  <si>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</si>
  <si>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</si>
  <si>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</si>
  <si>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</si>
  <si>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</si>
  <si>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</si>
  <si>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</si>
  <si>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</si>
  <si>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</si>
  <si>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</si>
  <si>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</si>
  <si>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</si>
  <si>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</si>
  <si>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</si>
  <si>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</si>
  <si>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</si>
  <si>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</si>
  <si>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</si>
  <si>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</si>
  <si>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</si>
  <si>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</si>
  <si>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</si>
  <si>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</si>
  <si>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</si>
  <si>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</si>
  <si>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</si>
  <si>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</si>
  <si>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</si>
  <si>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</si>
  <si>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</si>
  <si>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</si>
  <si>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</si>
  <si>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</si>
  <si>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</si>
  <si>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</si>
  <si>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</si>
  <si>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</si>
  <si>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</si>
  <si>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</si>
  <si>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</si>
  <si>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</si>
  <si>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</si>
  <si>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</si>
  <si>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</si>
  <si>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</si>
  <si>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</si>
  <si>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</si>
  <si>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</si>
  <si>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</si>
  <si>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</si>
  <si>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</si>
  <si>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</si>
  <si>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</si>
  <si>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</si>
  <si>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</si>
  <si>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</si>
  <si>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</si>
  <si>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</si>
  <si>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</si>
  <si>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</si>
  <si>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</si>
  <si>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</si>
  <si>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</si>
  <si>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</si>
  <si>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</si>
  <si>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</si>
  <si>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</si>
  <si>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</si>
  <si>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</si>
  <si>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</si>
  <si>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</si>
  <si>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</si>
  <si>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</si>
  <si>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</si>
  <si>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</si>
  <si>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</si>
  <si>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</si>
  <si>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</si>
  <si>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</si>
  <si>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</si>
  <si>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</si>
  <si>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</si>
  <si>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</si>
  <si>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</si>
  <si>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</si>
  <si>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</si>
  <si>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</si>
  <si>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</si>
  <si>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</si>
  <si>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</si>
  <si>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</si>
  <si>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</si>
  <si>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</si>
  <si>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</si>
  <si>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</si>
  <si>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</si>
  <si>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</si>
  <si>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</si>
  <si>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</si>
  <si>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</si>
  <si>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</si>
  <si>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</si>
  <si>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</si>
  <si>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</si>
  <si>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</si>
  <si>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</si>
  <si>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</si>
  <si>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</si>
  <si>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</si>
  <si>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</si>
  <si>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</si>
  <si>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</si>
  <si>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</si>
  <si>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</si>
  <si>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</si>
  <si>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</si>
  <si>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</si>
  <si>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</si>
  <si>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</si>
  <si>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</si>
  <si>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</si>
  <si>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</si>
  <si>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</si>
  <si>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</si>
  <si>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</si>
  <si>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</si>
  <si>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</si>
  <si>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</si>
  <si>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</si>
  <si>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</si>
  <si>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</si>
  <si>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</si>
  <si>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</si>
  <si>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</si>
  <si>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</si>
  <si>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</si>
  <si>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</si>
  <si>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</si>
  <si>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</si>
  <si>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</si>
  <si>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</si>
  <si>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</si>
  <si>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</si>
  <si>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</si>
  <si>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</si>
  <si>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</si>
  <si>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</si>
  <si>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</si>
  <si>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</si>
  <si>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</si>
  <si>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</si>
  <si>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</si>
  <si>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</si>
  <si>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</si>
  <si>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</si>
  <si>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</si>
  <si>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</si>
  <si>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</si>
  <si>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</si>
  <si>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</si>
  <si>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</si>
  <si>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</si>
  <si>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</si>
  <si>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</si>
  <si>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</si>
  <si>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</si>
  <si>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</si>
  <si>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</si>
  <si>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</si>
  <si>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</si>
  <si>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</si>
  <si>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</si>
  <si>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</si>
  <si>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</si>
  <si>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</si>
  <si>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</si>
  <si>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</si>
  <si>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</si>
  <si>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</si>
  <si>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</si>
  <si>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</si>
  <si>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</si>
  <si>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</si>
  <si>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</si>
  <si>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</si>
  <si>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</si>
  <si>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</si>
  <si>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</si>
  <si>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</si>
  <si>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</si>
  <si>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</si>
  <si>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</si>
  <si>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</si>
  <si>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</si>
  <si>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</si>
  <si>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</si>
  <si>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</si>
  <si>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</si>
  <si>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</si>
  <si>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</si>
  <si>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</si>
  <si>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</si>
  <si>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</si>
  <si>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</si>
  <si>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</si>
  <si>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</si>
  <si>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</si>
  <si>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</si>
  <si>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</si>
  <si>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</si>
  <si>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</si>
  <si>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</si>
  <si>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</si>
  <si>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</si>
  <si>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</si>
  <si>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</si>
  <si>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</si>
  <si>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</si>
  <si>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</si>
  <si>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</si>
  <si>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</si>
  <si>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</si>
  <si>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</si>
  <si>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</si>
  <si>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</si>
  <si>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</si>
  <si>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</si>
  <si>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</si>
  <si>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</si>
  <si>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</si>
  <si>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</si>
  <si>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</si>
  <si>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</si>
  <si>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</si>
  <si>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</si>
  <si>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</si>
  <si>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</si>
  <si>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</si>
  <si>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</si>
  <si>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</si>
  <si>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</si>
  <si>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</si>
  <si>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</si>
  <si>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</si>
  <si>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</si>
  <si>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</si>
  <si>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</si>
  <si>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</si>
  <si>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</si>
  <si>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</si>
  <si>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</si>
  <si>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</si>
  <si>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</si>
  <si>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</si>
  <si>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</si>
  <si>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</si>
  <si>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</si>
  <si>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</si>
  <si>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</si>
  <si>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</si>
  <si>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</si>
  <si>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</si>
  <si>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</si>
  <si>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</si>
  <si>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</si>
  <si>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</si>
  <si>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</si>
  <si>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</si>
  <si>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</si>
  <si>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</si>
  <si>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</si>
  <si>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</si>
  <si>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</si>
  <si>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</si>
  <si>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</si>
  <si>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</si>
  <si>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</si>
  <si>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</si>
  <si>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</si>
  <si>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</si>
  <si>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</si>
  <si>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</si>
  <si>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</si>
  <si>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</si>
  <si>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</si>
  <si>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</si>
  <si>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</si>
  <si>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</si>
  <si>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</si>
  <si>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</si>
  <si>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</si>
  <si>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</si>
  <si>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</si>
  <si>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</si>
  <si>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</si>
  <si>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</si>
  <si>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</si>
  <si>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</si>
  <si>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</si>
  <si>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</si>
  <si>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</si>
  <si>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</si>
  <si>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</si>
  <si>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</si>
  <si>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</si>
  <si>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</si>
  <si>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</si>
  <si>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</si>
  <si>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</si>
  <si>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</si>
  <si>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</si>
  <si>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</si>
  <si>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</si>
  <si>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</si>
  <si>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</si>
  <si>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</si>
  <si>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</si>
  <si>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</si>
  <si>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</si>
  <si>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</si>
  <si>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</si>
  <si>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</si>
  <si>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</si>
  <si>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</si>
  <si>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</si>
  <si>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</si>
  <si>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</si>
  <si>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</si>
  <si>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</si>
  <si>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</si>
  <si>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</si>
  <si>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</si>
  <si>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</si>
  <si>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</si>
  <si>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</si>
  <si>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</si>
  <si>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</si>
  <si>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</si>
  <si>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</si>
  <si>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</si>
  <si>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</si>
  <si>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</si>
  <si>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</si>
  <si>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</si>
  <si>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</si>
  <si>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</si>
  <si>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</si>
  <si>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</si>
  <si>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</si>
  <si>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</si>
  <si>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</si>
  <si>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</si>
  <si>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</si>
  <si>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</si>
  <si>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</si>
  <si>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</si>
  <si>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</si>
  <si>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</si>
  <si>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</si>
  <si>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</si>
  <si>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</si>
  <si>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</si>
  <si>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</si>
  <si>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</si>
  <si>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</si>
  <si>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</si>
  <si>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</si>
  <si>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</si>
  <si>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</si>
  <si>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</si>
  <si>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</si>
  <si>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</si>
  <si>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</si>
  <si>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</si>
  <si>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</si>
  <si>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</si>
  <si>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</si>
  <si>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</si>
  <si>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</si>
  <si>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</si>
  <si>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</si>
  <si>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</si>
  <si>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</si>
  <si>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</si>
  <si>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</si>
  <si>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</si>
  <si>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</si>
  <si>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</si>
  <si>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</si>
  <si>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</si>
  <si>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</si>
  <si>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</si>
  <si>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</si>
  <si>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</si>
  <si>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</si>
  <si>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</si>
  <si>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</si>
  <si>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</si>
  <si>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</si>
  <si>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</si>
  <si>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</si>
  <si>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</si>
  <si>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</si>
  <si>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</si>
  <si>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</si>
  <si>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</si>
  <si>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</si>
  <si>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</si>
  <si>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</si>
  <si>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</si>
  <si>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</si>
  <si>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</si>
  <si>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</si>
  <si>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</si>
  <si>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</si>
  <si>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</si>
  <si>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</si>
  <si>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</si>
  <si>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</si>
  <si>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</si>
  <si>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</si>
  <si>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</si>
  <si>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</si>
  <si>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</si>
  <si>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</si>
  <si>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</si>
  <si>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</si>
  <si>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</si>
  <si>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</si>
  <si>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</si>
  <si>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</si>
  <si>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</si>
  <si>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</si>
  <si>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</si>
  <si>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</si>
  <si>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</si>
  <si>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</si>
  <si>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</si>
  <si>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</si>
  <si>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</si>
  <si>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</si>
  <si>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</si>
  <si>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</si>
  <si>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</si>
  <si>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</si>
  <si>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</si>
  <si>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</si>
  <si>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</si>
  <si>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</si>
  <si>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</si>
  <si>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</si>
  <si>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</si>
  <si>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</si>
  <si>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</si>
  <si>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</si>
  <si>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</si>
  <si>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</si>
  <si>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</si>
  <si>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</si>
  <si>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</si>
  <si>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</si>
  <si>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</si>
  <si>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</si>
  <si>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</si>
  <si>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</si>
  <si>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</si>
  <si>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</si>
  <si>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</si>
  <si>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</si>
  <si>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</si>
  <si>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</si>
  <si>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</si>
  <si>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</si>
  <si>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</si>
  <si>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</si>
  <si>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</si>
  <si>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</si>
  <si>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</si>
  <si>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</si>
  <si>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</si>
  <si>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</si>
  <si>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</si>
  <si>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</si>
  <si>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</si>
  <si>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</si>
  <si>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</si>
  <si>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</si>
  <si>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</si>
  <si>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</si>
  <si>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</si>
  <si>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</si>
  <si>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</si>
  <si>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</si>
  <si>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</si>
  <si>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</si>
  <si>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</si>
  <si>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</si>
  <si>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</si>
  <si>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</si>
  <si>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</si>
  <si>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</si>
  <si>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</si>
  <si>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</si>
  <si>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</si>
  <si>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</si>
  <si>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</si>
  <si>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</si>
  <si>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</si>
  <si>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</si>
  <si>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</si>
  <si>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</si>
  <si>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</si>
  <si>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</si>
  <si>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</si>
  <si>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</si>
  <si>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</si>
  <si>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</si>
  <si>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</si>
  <si>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</si>
  <si>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</si>
  <si>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</si>
  <si>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</si>
  <si>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</si>
  <si>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</si>
  <si>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</si>
  <si>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</si>
  <si>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</si>
  <si>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</si>
  <si>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</si>
  <si>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</si>
  <si>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</si>
  <si>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</si>
  <si>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</si>
  <si>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</si>
  <si>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</si>
  <si>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</si>
  <si>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</si>
  <si>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</si>
  <si>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</si>
  <si>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</si>
  <si>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</si>
  <si>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</si>
  <si>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</si>
  <si>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</si>
  <si>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</si>
  <si>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</si>
  <si>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</si>
  <si>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</si>
  <si>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</si>
  <si>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</si>
  <si>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</si>
  <si>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</si>
  <si>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</si>
  <si>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</si>
  <si>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</si>
  <si>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</si>
  <si>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</si>
  <si>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</si>
  <si>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</si>
  <si>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</si>
  <si>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</si>
  <si>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</si>
  <si>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</si>
  <si>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</si>
  <si>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</si>
  <si>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</si>
  <si>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</si>
  <si>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</si>
  <si>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</si>
  <si>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</si>
  <si>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</si>
  <si>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</si>
  <si>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</si>
  <si>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</si>
  <si>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</si>
  <si>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</si>
  <si>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</si>
  <si>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</si>
  <si>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</si>
  <si>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</si>
  <si>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</si>
  <si>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</si>
  <si>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</si>
  <si>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</si>
  <si>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</si>
  <si>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</si>
  <si>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</si>
  <si>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</si>
  <si>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</si>
  <si>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</si>
  <si>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</si>
  <si>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</si>
  <si>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</si>
  <si>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</si>
  <si>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</si>
  <si>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</si>
  <si>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</si>
  <si>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</si>
  <si>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</si>
  <si>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</si>
  <si>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</si>
  <si>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</si>
  <si>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</si>
  <si>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</si>
  <si>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</si>
  <si>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</si>
  <si>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</si>
  <si>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</si>
  <si>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</si>
  <si>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</si>
  <si>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</si>
  <si>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</si>
  <si>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</si>
  <si>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</si>
  <si>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</si>
  <si>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</si>
  <si>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</si>
  <si>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</si>
  <si>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</si>
  <si>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</si>
  <si>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</si>
  <si>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</si>
  <si>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</si>
  <si>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</si>
  <si>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</si>
  <si>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</si>
  <si>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</si>
  <si>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</si>
  <si>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</si>
  <si>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</si>
  <si>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</si>
  <si>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</si>
  <si>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</si>
  <si>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</si>
  <si>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</si>
  <si>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</si>
  <si>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</si>
  <si>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</si>
  <si>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</si>
  <si>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</si>
  <si>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</si>
  <si>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</si>
  <si>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</si>
  <si>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</si>
  <si>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</si>
  <si>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</si>
  <si>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</si>
  <si>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</si>
  <si>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</si>
  <si>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</si>
  <si>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</si>
  <si>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</si>
  <si>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</si>
  <si>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</si>
  <si>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</si>
  <si>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</si>
  <si>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</si>
  <si>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</si>
  <si>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</si>
  <si>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</si>
  <si>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</si>
  <si>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</si>
  <si>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</si>
  <si>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</si>
  <si>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</si>
  <si>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</si>
  <si>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</si>
  <si>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</si>
  <si>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</si>
  <si>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</si>
  <si>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</si>
  <si>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</si>
  <si>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</si>
  <si>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</si>
  <si>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</si>
  <si>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</si>
  <si>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</si>
  <si>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</si>
  <si>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</si>
  <si>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</si>
  <si>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</si>
  <si>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</si>
  <si>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</si>
  <si>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</si>
  <si>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</si>
  <si>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</si>
  <si>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</si>
  <si>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</si>
  <si>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</si>
  <si>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</si>
  <si>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</si>
  <si>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</si>
  <si>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</si>
  <si>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</si>
  <si>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</si>
  <si>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</si>
  <si>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</si>
  <si>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</si>
  <si>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</si>
  <si>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</si>
  <si>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</si>
  <si>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</si>
  <si>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</si>
  <si>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</si>
  <si>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</si>
  <si>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</si>
  <si>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</si>
  <si>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</si>
  <si>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</si>
  <si>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</si>
  <si>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</si>
  <si>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</si>
  <si>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</si>
  <si>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</si>
  <si>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</si>
  <si>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</si>
  <si>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</si>
  <si>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</si>
  <si>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</si>
  <si>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</si>
  <si>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</si>
  <si>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</si>
  <si>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</si>
  <si>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</si>
  <si>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</si>
  <si>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</si>
  <si>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</si>
  <si>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</si>
  <si>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</si>
  <si>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</si>
  <si>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</si>
  <si>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</si>
  <si>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</si>
  <si>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</si>
  <si>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</si>
  <si>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</si>
  <si>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</si>
  <si>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</si>
  <si>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</si>
  <si>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</si>
  <si>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</si>
  <si>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</si>
  <si>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</si>
  <si>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</si>
  <si>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</si>
  <si>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</si>
  <si>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</si>
  <si>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</si>
  <si>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</si>
  <si>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</si>
  <si>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</si>
  <si>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</si>
  <si>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</si>
  <si>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</si>
  <si>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</si>
  <si>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</si>
  <si>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</si>
  <si>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</si>
  <si>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</si>
  <si>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</si>
  <si>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</si>
  <si>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</si>
  <si>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</si>
  <si>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</si>
  <si>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</si>
  <si>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</si>
  <si>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</si>
  <si>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</si>
  <si>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</si>
  <si>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</si>
  <si>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</si>
  <si>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</si>
  <si>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</si>
  <si>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</si>
  <si>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</si>
  <si>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</si>
  <si>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</si>
  <si>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</si>
  <si>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</si>
  <si>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</si>
  <si>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</si>
  <si>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</si>
  <si>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</si>
  <si>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</si>
  <si>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</si>
  <si>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</si>
  <si>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</si>
  <si>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</si>
  <si>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</si>
  <si>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</si>
  <si>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</si>
  <si>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</si>
  <si>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</si>
  <si>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</si>
  <si>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</si>
  <si>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</si>
  <si>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</si>
  <si>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</si>
  <si>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</si>
  <si>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</si>
  <si>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</si>
  <si>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</si>
  <si>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</si>
  <si>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</si>
  <si>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</si>
  <si>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</si>
  <si>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</si>
  <si>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</si>
  <si>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</si>
  <si>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</si>
  <si>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</si>
  <si>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</si>
  <si>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</si>
  <si>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</si>
  <si>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</si>
  <si>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</si>
  <si>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</si>
  <si>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</si>
  <si>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</si>
  <si>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</si>
  <si>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</si>
  <si>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</si>
  <si>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</si>
  <si>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</si>
  <si>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</si>
  <si>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</si>
  <si>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</si>
  <si>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</si>
  <si>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</si>
  <si>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</si>
  <si>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</si>
  <si>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</si>
  <si>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</si>
  <si>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</si>
  <si>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</si>
  <si>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</si>
  <si>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</si>
  <si>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</si>
  <si>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</si>
  <si>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</si>
  <si>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</si>
  <si>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</si>
  <si>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</si>
  <si>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</si>
  <si>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</si>
  <si>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</si>
  <si>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</si>
  <si>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</si>
  <si>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</si>
  <si>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</si>
  <si>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</si>
  <si>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</si>
  <si>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</si>
  <si>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</si>
  <si>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</si>
  <si>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</si>
  <si>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</si>
  <si>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</si>
  <si>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</si>
  <si>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</si>
  <si>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</si>
  <si>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</si>
  <si>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</si>
  <si>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</si>
  <si>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</si>
  <si>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</si>
  <si>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</si>
  <si>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</si>
  <si>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</si>
  <si>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</si>
  <si>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</si>
  <si>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</si>
  <si>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</si>
  <si>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</si>
  <si>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</si>
  <si>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</si>
  <si>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</si>
  <si>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</si>
  <si>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</si>
  <si>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</si>
  <si>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</si>
  <si>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</si>
  <si>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</si>
  <si>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</si>
  <si>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</si>
  <si>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</si>
  <si>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</si>
  <si>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</si>
  <si>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</si>
  <si>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</si>
  <si>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</si>
  <si>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</si>
  <si>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</si>
  <si>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</si>
  <si>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</si>
  <si>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</si>
  <si>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</si>
  <si>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</si>
  <si>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</si>
  <si>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</si>
  <si>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</si>
  <si>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</si>
  <si>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</si>
  <si>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</si>
  <si>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</si>
  <si>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</si>
  <si>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</si>
  <si>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</si>
  <si>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</si>
  <si>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</si>
  <si>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</si>
  <si>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</si>
  <si>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</si>
  <si>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</si>
  <si>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</si>
  <si>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</si>
  <si>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</si>
  <si>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</si>
  <si>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</si>
  <si>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</si>
  <si>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</si>
  <si>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</si>
  <si>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</si>
  <si>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</si>
  <si>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</si>
  <si>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</si>
  <si>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</si>
  <si>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</si>
  <si>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</si>
  <si>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</si>
  <si>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</si>
  <si>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</si>
  <si>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</si>
  <si>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</si>
  <si>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</si>
  <si>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</si>
  <si>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</si>
  <si>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</si>
  <si>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</si>
  <si>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</si>
  <si>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</si>
  <si>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</si>
  <si>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</si>
  <si>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</si>
  <si>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</si>
  <si>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</si>
  <si>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</si>
  <si>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</si>
  <si>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</si>
  <si>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</si>
  <si>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</si>
  <si>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</si>
  <si>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</si>
  <si>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</si>
  <si>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</si>
  <si>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</si>
  <si>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</si>
  <si>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</si>
  <si>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</si>
  <si>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</si>
  <si>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</si>
  <si>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</si>
  <si>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</si>
  <si>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</si>
  <si>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</si>
  <si>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</si>
  <si>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</si>
  <si>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</si>
  <si>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</si>
  <si>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</si>
  <si>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</si>
  <si>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</si>
  <si>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</si>
  <si>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</si>
  <si>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</si>
  <si>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</si>
  <si>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</si>
  <si>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</si>
  <si>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</si>
  <si>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</si>
  <si>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</si>
  <si>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</si>
  <si>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</si>
  <si>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</si>
  <si>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</si>
  <si>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</si>
  <si>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</si>
  <si>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</si>
  <si>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</si>
  <si>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</si>
  <si>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</si>
  <si>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</si>
  <si>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</si>
  <si>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</si>
  <si>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</si>
  <si>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</si>
  <si>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</si>
  <si>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</si>
  <si>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</si>
  <si>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</si>
  <si>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</si>
  <si>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</si>
  <si>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</si>
  <si>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</si>
  <si>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</si>
  <si>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</si>
  <si>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</si>
  <si>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</si>
  <si>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</si>
  <si>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</si>
  <si>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</si>
  <si>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</si>
  <si>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</si>
  <si>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</si>
  <si>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</si>
  <si>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</si>
  <si>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</si>
  <si>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</si>
  <si>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</si>
  <si>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</si>
  <si>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</si>
  <si>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</si>
  <si>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</si>
  <si>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</si>
  <si>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</si>
  <si>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</si>
  <si>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</si>
  <si>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</si>
  <si>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</si>
  <si>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</si>
  <si>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</si>
  <si>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</si>
  <si>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</si>
  <si>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</si>
  <si>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</si>
  <si>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</si>
  <si>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</si>
  <si>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</si>
  <si>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</si>
  <si>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</si>
  <si>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</si>
  <si>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</si>
  <si>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</si>
  <si>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</si>
  <si>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</si>
  <si>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</si>
  <si>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</si>
  <si>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</si>
  <si>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</si>
  <si>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</si>
  <si>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</si>
  <si>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</si>
  <si>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</si>
  <si>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</si>
  <si>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</si>
  <si>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</si>
  <si>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</si>
  <si>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</si>
  <si>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</si>
  <si>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</si>
  <si>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</si>
  <si>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</si>
  <si>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</si>
  <si>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</si>
  <si>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</si>
  <si>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</si>
  <si>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</si>
  <si>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</si>
  <si>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</si>
  <si>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</si>
  <si>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</si>
  <si>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</si>
  <si>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</si>
  <si>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</si>
  <si>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</si>
  <si>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</si>
  <si>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</si>
  <si>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</si>
  <si>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</si>
  <si>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</si>
  <si>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</si>
  <si>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</si>
  <si>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</si>
  <si>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</si>
  <si>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</si>
  <si>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</si>
  <si>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</si>
  <si>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</si>
  <si>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</si>
  <si>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</si>
  <si>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</si>
  <si>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</si>
  <si>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</si>
  <si>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</si>
  <si>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</si>
  <si>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</si>
  <si>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</si>
  <si>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</si>
  <si>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</si>
  <si>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</si>
  <si>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</si>
  <si>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</si>
  <si>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</si>
  <si>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</si>
  <si>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</si>
  <si>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</si>
  <si>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</si>
  <si>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</si>
  <si>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</si>
  <si>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</si>
  <si>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</si>
  <si>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</si>
  <si>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</si>
  <si>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</si>
  <si>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</si>
  <si>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</si>
  <si>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</si>
  <si>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</si>
  <si>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</si>
  <si>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</si>
  <si>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</si>
  <si>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</si>
  <si>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</si>
  <si>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</si>
  <si>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</si>
  <si>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</si>
  <si>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</si>
  <si>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</si>
  <si>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</si>
  <si>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</si>
  <si>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</si>
  <si>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</si>
  <si>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</si>
  <si>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</si>
  <si>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</si>
  <si>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</si>
  <si>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</si>
  <si>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</si>
  <si>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</si>
  <si>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</si>
  <si>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</si>
  <si>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</si>
  <si>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</si>
  <si>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</si>
  <si>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</si>
  <si>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</si>
  <si>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</si>
  <si>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</si>
  <si>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</si>
  <si>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</si>
  <si>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</si>
  <si>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</si>
  <si>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</si>
  <si>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</si>
  <si>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</si>
  <si>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</si>
  <si>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</si>
  <si>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</si>
  <si>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</si>
  <si>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</si>
  <si>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</si>
  <si>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</si>
  <si>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</si>
  <si>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</si>
  <si>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</si>
  <si>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</si>
  <si>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</si>
  <si>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</si>
  <si>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</si>
  <si>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</si>
  <si>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</si>
  <si>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</si>
  <si>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</si>
  <si>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</si>
  <si>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</si>
  <si>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</si>
  <si>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</si>
  <si>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</si>
  <si>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</si>
  <si>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</si>
  <si>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</si>
  <si>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</si>
  <si>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</si>
  <si>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</si>
  <si>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</si>
  <si>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</si>
  <si>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</si>
  <si>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</si>
  <si>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</si>
  <si>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</si>
  <si>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</si>
  <si>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</si>
  <si>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</si>
  <si>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</si>
  <si>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</si>
  <si>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</si>
  <si>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</si>
  <si>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</si>
  <si>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</si>
  <si>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</si>
  <si>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</si>
  <si>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</si>
  <si>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</si>
  <si>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</si>
  <si>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</si>
  <si>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</si>
  <si>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</si>
  <si>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</si>
  <si>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</si>
  <si>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</si>
  <si>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</si>
  <si>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</si>
  <si>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</si>
  <si>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</si>
  <si>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</si>
  <si>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</si>
  <si>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</si>
  <si>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</si>
  <si>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</si>
  <si>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</si>
  <si>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</si>
  <si>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</si>
  <si>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</si>
  <si>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</si>
  <si>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</si>
  <si>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</si>
  <si>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</si>
  <si>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</si>
  <si>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</si>
  <si>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</si>
  <si>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</si>
  <si>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</si>
  <si>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</si>
  <si>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</si>
  <si>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</si>
  <si>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</si>
  <si>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</si>
  <si>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</si>
  <si>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</si>
  <si>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</si>
  <si>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</si>
  <si>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</si>
  <si>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</si>
  <si>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</si>
  <si>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</si>
  <si>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</si>
  <si>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</si>
  <si>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</si>
  <si>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</si>
  <si>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</si>
  <si>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</si>
  <si>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</si>
  <si>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</si>
  <si>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</si>
  <si>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</si>
  <si>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</si>
  <si>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</si>
  <si>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</si>
  <si>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</si>
  <si>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</si>
  <si>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</si>
  <si>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</si>
  <si>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</si>
  <si>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</si>
  <si>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</si>
  <si>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</si>
  <si>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</si>
  <si>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</si>
  <si>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</si>
  <si>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</si>
  <si>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</si>
  <si>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</si>
  <si>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</si>
  <si>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</si>
  <si>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</si>
  <si>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</si>
  <si>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</si>
  <si>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</si>
  <si>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</si>
  <si>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</si>
  <si>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</si>
  <si>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</si>
  <si>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</si>
  <si>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</si>
  <si>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</si>
  <si>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</si>
  <si>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</si>
  <si>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</si>
  <si>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</si>
  <si>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</si>
  <si>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</si>
  <si>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</si>
  <si>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</si>
  <si>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</si>
  <si>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</si>
  <si>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</si>
  <si>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</si>
  <si>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</si>
  <si>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</si>
  <si>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</si>
  <si>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</si>
  <si>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</si>
  <si>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</si>
  <si>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</si>
  <si>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</si>
  <si>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</si>
  <si>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</si>
  <si>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</si>
  <si>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</si>
  <si>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</si>
  <si>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</si>
  <si>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</si>
  <si>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</si>
  <si>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</si>
  <si>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</si>
  <si>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</si>
  <si>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</si>
  <si>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</si>
  <si>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</si>
  <si>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</si>
  <si>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</si>
  <si>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</si>
  <si>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</si>
  <si>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</si>
  <si>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</si>
  <si>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</si>
  <si>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</si>
  <si>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</si>
  <si>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</si>
  <si>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</si>
  <si>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</si>
  <si>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</si>
  <si>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</si>
  <si>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</si>
  <si>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</si>
  <si>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</si>
  <si>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</si>
  <si>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</si>
  <si>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</si>
  <si>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</si>
  <si>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</si>
  <si>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</si>
  <si>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</si>
  <si>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</si>
  <si>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</si>
  <si>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</si>
  <si>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</si>
  <si>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</si>
  <si>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</si>
  <si>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</si>
  <si>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</si>
  <si>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</si>
  <si>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</si>
  <si>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</si>
  <si>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</si>
  <si>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</si>
  <si>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</si>
  <si>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</si>
  <si>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</si>
  <si>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</si>
  <si>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</si>
  <si>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</si>
  <si>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</si>
  <si>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</si>
  <si>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</si>
  <si>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</si>
  <si>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</si>
  <si>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</si>
  <si>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</si>
  <si>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</si>
  <si>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</si>
  <si>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</si>
  <si>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</si>
  <si>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</si>
  <si>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</si>
  <si>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</si>
  <si>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</si>
  <si>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</si>
  <si>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</si>
  <si>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</si>
  <si>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</si>
  <si>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</si>
  <si>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</si>
  <si>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</si>
  <si>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</si>
  <si>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</si>
  <si>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</si>
  <si>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</si>
  <si>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</si>
  <si>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</si>
  <si>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</si>
  <si>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</si>
  <si>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</si>
  <si>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</si>
  <si>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</si>
  <si>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</si>
  <si>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</si>
  <si>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</si>
  <si>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</si>
  <si>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</si>
  <si>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</si>
  <si>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</si>
  <si>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</si>
  <si>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</si>
  <si>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</si>
  <si>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</si>
  <si>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</si>
  <si>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</si>
  <si>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</si>
  <si>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</si>
  <si>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</si>
  <si>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</si>
  <si>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</si>
  <si>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</si>
  <si>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</si>
  <si>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</si>
  <si>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</si>
  <si>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</si>
  <si>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</si>
  <si>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</si>
  <si>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</si>
  <si>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</si>
  <si>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</si>
  <si>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</si>
  <si>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</si>
  <si>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</si>
  <si>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</si>
  <si>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</si>
  <si>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</si>
  <si>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</si>
  <si>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</si>
  <si>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</si>
  <si>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</si>
  <si>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</si>
  <si>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</si>
  <si>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</si>
  <si>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</si>
  <si>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</si>
  <si>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</si>
  <si>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</si>
  <si>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</si>
  <si>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</si>
  <si>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</si>
  <si>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</si>
  <si>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</si>
  <si>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</si>
  <si>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</si>
  <si>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</si>
  <si>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</si>
  <si>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</si>
  <si>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</si>
  <si>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</si>
  <si>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</si>
  <si>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</si>
  <si>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</si>
  <si>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</si>
  <si>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</si>
  <si>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</si>
  <si>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</si>
  <si>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</si>
  <si>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</si>
  <si>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</si>
  <si>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</si>
  <si>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</si>
  <si>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</si>
  <si>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</si>
  <si>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</si>
  <si>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</si>
  <si>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</si>
  <si>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</si>
  <si>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</si>
  <si>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</si>
  <si>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</si>
  <si>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</si>
  <si>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</si>
  <si>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</si>
  <si>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</si>
  <si>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</si>
  <si>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</si>
  <si>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</si>
  <si>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</si>
  <si>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</si>
  <si>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</si>
  <si>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</si>
  <si>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</si>
  <si>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</si>
  <si>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</si>
  <si>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</si>
  <si>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</si>
  <si>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</si>
  <si>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</si>
  <si>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</si>
  <si>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</si>
  <si>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</si>
  <si>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</si>
  <si>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</si>
  <si>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</si>
  <si>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</si>
  <si>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</si>
  <si>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</si>
  <si>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</si>
  <si>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</si>
  <si>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</si>
  <si>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</si>
  <si>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</si>
  <si>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</si>
  <si>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</si>
  <si>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</si>
  <si>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</si>
  <si>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</si>
  <si>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</si>
  <si>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</si>
  <si>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</si>
  <si>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</si>
  <si>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</si>
  <si>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</si>
  <si>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</si>
  <si>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</si>
  <si>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</si>
  <si>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</si>
  <si>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</si>
  <si>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</si>
  <si>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</si>
  <si>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</si>
  <si>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</si>
  <si>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</si>
  <si>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</si>
  <si>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</si>
  <si>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</si>
  <si>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</si>
  <si>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</si>
  <si>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</si>
  <si>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</si>
  <si>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</si>
  <si>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</si>
  <si>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</si>
  <si>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</si>
  <si>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</si>
  <si>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</si>
  <si>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</si>
  <si>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</si>
  <si>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</si>
  <si>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</si>
  <si>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</si>
  <si>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</si>
  <si>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</si>
  <si>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</si>
  <si>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</si>
  <si>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</si>
  <si>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</si>
  <si>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</si>
  <si>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</si>
  <si>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</si>
  <si>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</si>
  <si>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</si>
  <si>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</si>
  <si>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</si>
  <si>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</si>
  <si>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</si>
  <si>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</si>
  <si>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</si>
  <si>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</si>
  <si>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</si>
  <si>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</si>
  <si>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</si>
  <si>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</si>
  <si>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</si>
  <si>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</si>
  <si>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</si>
  <si>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</si>
  <si>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</si>
  <si>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</si>
  <si>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</si>
  <si>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</si>
  <si>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</si>
  <si>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</si>
  <si>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</si>
  <si>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</si>
  <si>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</si>
  <si>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</si>
  <si>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</si>
  <si>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</si>
  <si>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</si>
  <si>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</si>
  <si>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</si>
  <si>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</si>
  <si>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</si>
  <si>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</si>
  <si>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</si>
  <si>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</si>
  <si>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</si>
  <si>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</si>
  <si>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</si>
  <si>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</si>
  <si>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</si>
  <si>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</si>
  <si>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</si>
  <si>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</si>
  <si>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</si>
  <si>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</si>
  <si>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</si>
  <si>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</si>
  <si>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</si>
  <si>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</si>
  <si>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</si>
  <si>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</si>
  <si>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</si>
  <si>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</si>
  <si>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</si>
  <si>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</si>
  <si>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</si>
  <si>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</si>
  <si>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</si>
  <si>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</si>
  <si>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</si>
  <si>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</si>
  <si>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</si>
  <si>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</si>
  <si>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</si>
  <si>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</si>
  <si>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</si>
  <si>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</si>
  <si>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</si>
  <si>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</si>
  <si>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</si>
  <si>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</si>
  <si>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</si>
  <si>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</si>
  <si>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</si>
  <si>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</si>
  <si>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</si>
  <si>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</si>
  <si>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</si>
  <si>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</si>
  <si>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</si>
  <si>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</si>
  <si>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</si>
  <si>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</si>
  <si>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</si>
  <si>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</si>
  <si>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</si>
  <si>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</si>
  <si>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</si>
  <si>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</si>
  <si>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</si>
  <si>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</si>
  <si>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</si>
  <si>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</si>
  <si>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</si>
  <si>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</si>
  <si>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</si>
  <si>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</si>
  <si>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</si>
  <si>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</si>
  <si>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</si>
  <si>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</si>
  <si>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</si>
  <si>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</si>
  <si>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</si>
  <si>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</si>
  <si>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</si>
  <si>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</si>
  <si>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</si>
  <si>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</si>
  <si>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</si>
  <si>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</si>
  <si>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</si>
  <si>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</si>
  <si>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</si>
  <si>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</si>
  <si>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</si>
  <si>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</si>
  <si>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</si>
  <si>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</si>
  <si>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</si>
  <si>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</si>
  <si>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</si>
  <si>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</si>
  <si>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</si>
  <si>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</si>
  <si>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</si>
  <si>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</si>
  <si>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</si>
  <si>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</si>
  <si>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</si>
  <si>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</si>
  <si>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</si>
  <si>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</si>
  <si>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</si>
  <si>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</si>
  <si>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</si>
  <si>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</si>
  <si>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</si>
  <si>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</si>
  <si>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</si>
  <si>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</si>
  <si>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</si>
  <si>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</si>
  <si>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</si>
  <si>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</si>
  <si>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</si>
  <si>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</si>
  <si>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</si>
  <si>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</si>
  <si>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</si>
  <si>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</si>
  <si>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</si>
  <si>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</si>
  <si>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</si>
  <si>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</si>
  <si>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</si>
  <si>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</si>
  <si>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</si>
  <si>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</si>
  <si>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</si>
  <si>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</si>
  <si>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</si>
  <si>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</si>
  <si>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</si>
  <si>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</si>
  <si>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</si>
  <si>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</si>
  <si>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</si>
  <si>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</si>
  <si>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</si>
  <si>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</si>
  <si>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</si>
  <si>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</si>
  <si>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</si>
  <si>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</si>
  <si>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</si>
  <si>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</si>
  <si>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</si>
  <si>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</si>
  <si>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</si>
  <si>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</si>
  <si>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</si>
  <si>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</si>
  <si>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</si>
  <si>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</si>
  <si>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</si>
  <si>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</si>
  <si>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</si>
  <si>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</si>
  <si>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</si>
  <si>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</si>
  <si>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</si>
  <si>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</si>
  <si>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</si>
  <si>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</si>
  <si>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</si>
  <si>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</si>
  <si>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</si>
  <si>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</si>
  <si>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</si>
  <si>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</si>
  <si>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</si>
  <si>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</si>
  <si>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</si>
  <si>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</si>
  <si>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</si>
  <si>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</si>
  <si>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</si>
  <si>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</si>
  <si>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</si>
  <si>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</si>
  <si>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</si>
  <si>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</si>
  <si>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</si>
  <si>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</si>
  <si>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</si>
  <si>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</si>
  <si>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</si>
  <si>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</si>
  <si>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</si>
  <si>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</si>
  <si>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</si>
  <si>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</si>
  <si>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</si>
  <si>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</si>
  <si>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</si>
  <si>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</si>
  <si>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</si>
  <si>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</si>
  <si>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</si>
  <si>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</si>
  <si>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</si>
  <si>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</si>
  <si>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</si>
  <si>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</si>
  <si>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</si>
  <si>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</si>
  <si>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</si>
  <si>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</si>
  <si>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</si>
  <si>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</si>
  <si>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</si>
  <si>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</si>
  <si>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</si>
  <si>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</si>
  <si>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</si>
  <si>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</si>
  <si>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</si>
  <si>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</si>
  <si>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</si>
  <si>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</si>
  <si>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</si>
  <si>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</si>
  <si>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</si>
  <si>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</si>
  <si>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</si>
  <si>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</si>
  <si>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</si>
  <si>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</si>
  <si>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</si>
  <si>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</si>
  <si>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</si>
  <si>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</si>
  <si>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</si>
  <si>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</si>
  <si>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</si>
  <si>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</si>
  <si>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</si>
  <si>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</si>
  <si>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</si>
  <si>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</si>
  <si>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</si>
  <si>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</si>
  <si>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</si>
  <si>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</si>
  <si>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</si>
  <si>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</si>
  <si>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</si>
  <si>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</si>
  <si>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</si>
  <si>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</si>
  <si>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</si>
  <si>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</si>
  <si>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</si>
  <si>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</si>
  <si>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</si>
  <si>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</si>
  <si>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</si>
  <si>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</si>
  <si>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</si>
  <si>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</si>
  <si>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</si>
  <si>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</si>
  <si>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</si>
  <si>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</si>
  <si>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</si>
  <si>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</si>
  <si>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</si>
  <si>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</si>
  <si>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</si>
  <si>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</si>
  <si>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</si>
  <si>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</si>
  <si>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</si>
  <si>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</si>
  <si>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</si>
  <si>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</si>
  <si>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</si>
  <si>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</si>
  <si>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</si>
  <si>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</si>
  <si>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</si>
  <si>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</si>
  <si>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</si>
  <si>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</si>
  <si>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</si>
  <si>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</si>
  <si>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</si>
  <si>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</si>
  <si>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</si>
  <si>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</si>
  <si>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</si>
  <si>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</si>
  <si>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</si>
  <si>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</si>
  <si>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</si>
  <si>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</si>
  <si>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</si>
  <si>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</si>
  <si>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</si>
  <si>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</si>
  <si>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</si>
  <si>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</si>
  <si>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</si>
  <si>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</si>
  <si>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</si>
  <si>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</si>
  <si>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</si>
  <si>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</si>
  <si>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</si>
  <si>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</si>
  <si>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</si>
  <si>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</si>
  <si>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</si>
  <si>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</si>
  <si>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</si>
  <si>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</si>
  <si>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</si>
  <si>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</si>
  <si>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</si>
  <si>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</si>
  <si>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</si>
  <si>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</si>
  <si>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</si>
  <si>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</si>
  <si>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</si>
  <si>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</si>
  <si>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</si>
  <si>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</si>
  <si>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</si>
  <si>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</si>
  <si>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</si>
  <si>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</si>
  <si>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</si>
  <si>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</si>
  <si>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</si>
  <si>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</si>
  <si>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</si>
  <si>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</si>
  <si>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</si>
  <si>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</si>
  <si>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</si>
  <si>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</si>
  <si>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</si>
  <si>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</si>
  <si>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</si>
  <si>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</si>
  <si>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</si>
  <si>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</si>
  <si>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</si>
  <si>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</si>
  <si>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</si>
  <si>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</si>
  <si>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</si>
  <si>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</si>
  <si>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</si>
  <si>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</si>
  <si>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</si>
  <si>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</si>
  <si>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</si>
  <si>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</si>
  <si>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</si>
  <si>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</si>
  <si>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</si>
  <si>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</si>
  <si>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</si>
  <si>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</si>
  <si>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</si>
  <si>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</si>
  <si>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</si>
  <si>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</si>
  <si>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</si>
  <si>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</si>
  <si>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</si>
  <si>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</si>
  <si>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</si>
  <si>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</si>
  <si>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</si>
  <si>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</si>
  <si>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</si>
  <si>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</si>
  <si>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</si>
  <si>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</si>
  <si>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</si>
  <si>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</si>
  <si>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</si>
  <si>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</si>
  <si>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</si>
  <si>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</si>
  <si>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</si>
  <si>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</si>
  <si>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</si>
  <si>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</si>
  <si>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</si>
  <si>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</si>
  <si>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</si>
  <si>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</si>
  <si>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</si>
  <si>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</si>
  <si>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</si>
  <si>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</si>
  <si>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</si>
  <si>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</si>
  <si>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</si>
  <si>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</si>
  <si>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</si>
  <si>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</si>
  <si>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</si>
  <si>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</si>
  <si>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</si>
  <si>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</si>
  <si>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</si>
  <si>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</si>
  <si>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</si>
  <si>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</si>
  <si>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</si>
  <si>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</si>
  <si>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</si>
  <si>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</si>
  <si>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</si>
  <si>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</si>
  <si>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</si>
  <si>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</si>
  <si>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</si>
  <si>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</si>
  <si>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</si>
  <si>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</si>
  <si>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</si>
  <si>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</si>
  <si>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</si>
  <si>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</si>
  <si>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</si>
  <si>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</si>
  <si>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</si>
  <si>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</si>
  <si>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</si>
  <si>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</si>
  <si>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</si>
  <si>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</si>
  <si>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(%)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</si>
  <si>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</si>
  <si>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</si>
  <si>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</si>
  <si>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</si>
  <si>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</si>
  <si>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</si>
  <si>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</si>
  <si>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</si>
  <si>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</si>
  <si>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</si>
  <si>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</si>
  <si>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</si>
  <si>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</si>
  <si>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</si>
  <si>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</si>
  <si>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Column Labels</t>
  </si>
  <si>
    <t xml:space="preserve"> 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</si>
  <si>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</si>
  <si>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</si>
  <si>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</si>
  <si>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</si>
  <si>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</si>
  <si>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</si>
  <si>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</si>
  <si>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</si>
  <si>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</si>
  <si>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</si>
  <si>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</si>
  <si>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</si>
  <si>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</si>
  <si>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</si>
  <si>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</si>
  <si>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</si>
  <si>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</si>
  <si>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</si>
  <si>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</si>
  <si>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</si>
  <si>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</si>
  <si>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</si>
  <si>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</si>
  <si>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</si>
  <si>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</si>
  <si>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</si>
  <si>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</si>
  <si>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</si>
  <si>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</si>
  <si>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</si>
  <si>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</si>
  <si>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</si>
  <si>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</si>
  <si>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</si>
  <si>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</si>
  <si>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</si>
  <si>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</si>
  <si>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</si>
  <si>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</si>
  <si>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</si>
  <si>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</si>
  <si>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</si>
  <si>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</si>
  <si>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</si>
  <si>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</si>
  <si>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</si>
  <si>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</si>
  <si>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</si>
  <si>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</si>
  <si>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</si>
  <si>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</si>
  <si>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</si>
  <si>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</si>
  <si>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</si>
  <si>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</si>
  <si>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</si>
  <si>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Percent of state</t>
  </si>
  <si>
    <t>Conversion Table proided by Terrence Cummings 3/9/20</t>
  </si>
  <si>
    <t>goal (USD)</t>
  </si>
  <si>
    <t>Average Donation (USD)</t>
  </si>
  <si>
    <t>pledged (USD)</t>
  </si>
  <si>
    <t>Goal Bucket (USD)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</si>
  <si>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</si>
  <si>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</si>
  <si>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</si>
  <si>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</si>
  <si>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</si>
  <si>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</si>
  <si>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</si>
  <si>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</si>
  <si>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</si>
  <si>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</si>
  <si>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</si>
  <si>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</si>
  <si>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</si>
  <si>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Bottom</t>
  </si>
  <si>
    <t>Top</t>
  </si>
  <si>
    <t>Successful</t>
  </si>
  <si>
    <t>Failed</t>
  </si>
  <si>
    <t>Canceled</t>
  </si>
  <si>
    <t>Live</t>
  </si>
  <si>
    <t>Status</t>
  </si>
  <si>
    <t>Status %</t>
  </si>
  <si>
    <t>%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</si>
</sst>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  <xf numFmtId="49" fontId="0" fillId="0" borderId="0" xfId="0" applyNumberFormat="1"/>
    <xf numFmtId="0" fontId="3" fillId="0" borderId="0" xfId="0" applyFont="1"/>
    <xf numFmtId="0" fontId="3" fillId="0" borderId="0" xfId="0" applyFont="1" applyAlignment="1">
      <alignment horizontal="left" vertical="center" wrapText="1" indent="1"/>
    </xf>
    <xf numFmtId="164" fontId="3" fillId="0" borderId="0" xfId="0" applyNumberFormat="1" applyFont="1" applyAlignment="1">
      <alignment horizontal="left" vertical="center" wrapText="1" indent="1"/>
    </xf>
    <xf numFmtId="0" fontId="0" fillId="0" borderId="0" xfId="0" applyAlignment="1">
      <alignment horizontal="center"/>
    </xf>
    <xf numFmtId="0" fontId="4" fillId="0" borderId="0" xfId="0" applyFont="1"/>
    <xf numFmtId="0" fontId="1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  <dxf>
      <fill>
        <patternFill>
          <bgColor rgb="FF99CCFF"/>
        </patternFill>
      </fill>
    </dxf>
  </dxfs>
  <tableStyles count="0" defaultTableStyle="TableStyleMedium2" defaultPivotStyle="PivotStyleLight16"/>
  <colors>
    <mruColors>
      <color rgb="FF99CCFF"/>
      <color rgb="FFC00000"/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[Huhtala HW 1 Kickstarter.xlsx]Category 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Status Count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90726039791101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6E810DB-BD0C-47A9-9323-911092C1265E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0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3119095607929554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4059AB6-0717-49E6-A314-703DD9249937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3.7319331394501352E-17"/>
              <c:y val="-7.942346797094049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3FC0DEA-7AB8-483F-B4ED-FFE8DE7DA91D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2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9.160732041600601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300EAAE-6302-4342-9873-E2D29F782346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3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5.1150466259976886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7DA432B-04CE-4E70-93B2-4BD016E3DF28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4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659984054894170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2253B82-9DC1-4E90-B971-5258D64B8C97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7.4638662789002703E-17"/>
              <c:y val="-5.538003995234384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B59FBC3-0B88-4F96-8C4A-AA146F51EA80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6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24194458627833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0599C9C-62B7-4B74-B532-7BE5681BC159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7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90726039791101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1FF23E3-DED5-454D-AEC9-28A11242E2B0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3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3119095607929554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9F852A1-98F5-49C1-8809-BAF187C86236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4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3.7319331394501352E-17"/>
              <c:y val="-7.942346797094049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C6B8037-47FB-41BD-ABC2-53EC15591766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9.160732041600601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D84C9EE-7D92-4365-B730-E96801A7C2F8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6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5.1150466259976886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E3354EB-182B-487E-89F5-8A99D855F637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7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659984054894170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39F7A03-BA07-44BD-9B64-F0634E92BD2E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8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7.4638662789002703E-17"/>
              <c:y val="-5.538003995234384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A51A9F1-EC6C-4323-A61D-FC1048C1005E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9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24194458627833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5C0AF8E-E8A3-42AB-81FB-D15F867C7CF1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0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90726039791101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D69CBEF-2F80-475C-B4CD-B59438776D09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6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3119095607929554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5412F6C-3E73-448A-97A3-7937E7F05B25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7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3.7319331394501352E-17"/>
              <c:y val="-7.942346797094049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97F7D6A-BECD-4382-8078-EFA362EAA685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8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9.160732041600601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186A513-264F-4464-A334-F203D6556A8A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9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5.1150466259976886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5724608-1C3B-4E32-9A38-C5FC01AA9E22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50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659984054894170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E052097-4076-49F0-9564-8AE9CB36FDFA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5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7.4638662789002703E-17"/>
              <c:y val="-5.538003995234384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AF14CBF-0948-48DD-A4B6-290A086DA62D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52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24194458627833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5C67307-C482-4133-9D43-99647BD21532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53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layout>
            <c:manualLayout>
              <c:x val="0"/>
              <c:y val="-0.190726039791101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59C8D72-AC64-4110-B0F7-44C365D693DC}" type="CELLRANGE">
                  <a:rPr lang="en-US"/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59"/>
        <c:dLbl>
          <c:idx val="0"/>
          <c:layout>
            <c:manualLayout>
              <c:x val="0"/>
              <c:y val="-0.13119095607929554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7D09089-08BF-410A-85D9-416CC7270DDE}" type="CELLRANGE">
                  <a:rPr lang="en-US"/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60"/>
        <c:dLbl>
          <c:idx val="0"/>
          <c:layout>
            <c:manualLayout>
              <c:x val="-3.7319331394501352E-17"/>
              <c:y val="-7.942346797094049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39362D0-5526-4BE8-9483-2DDCF83B0142}" type="CELLRANGE">
                  <a:rPr lang="en-US"/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61"/>
        <c:dLbl>
          <c:idx val="0"/>
          <c:layout>
            <c:manualLayout>
              <c:x val="0"/>
              <c:y val="-9.160732041600601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F5FE092-0BCA-4F33-9790-CD31581FAC2C}" type="CELLRANGE">
                  <a:rPr lang="en-US"/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62"/>
        <c:dLbl>
          <c:idx val="0"/>
          <c:layout>
            <c:manualLayout>
              <c:x val="0"/>
              <c:y val="-5.1150466259976886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656DC80-83C4-413B-9F4E-87280C526648}" type="CELLRANGE">
                  <a:rPr lang="en-US"/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63"/>
        <c:dLbl>
          <c:idx val="0"/>
          <c:layout>
            <c:manualLayout>
              <c:x val="0"/>
              <c:y val="-4.659984054894170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4124D8A-4C4C-4B27-8B67-B9E2A8C4E5CF}" type="CELLRANGE">
                  <a:rPr lang="en-US"/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64"/>
        <c:dLbl>
          <c:idx val="0"/>
          <c:layout>
            <c:manualLayout>
              <c:x val="-7.4638662789002703E-17"/>
              <c:y val="-5.538003995234384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AED4711-0C10-4A2D-83BF-251F8F115889}" type="CELLRANGE">
                  <a:rPr lang="en-US"/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65"/>
        <c:dLbl>
          <c:idx val="0"/>
          <c:layout>
            <c:manualLayout>
              <c:x val="0"/>
              <c:y val="-4.724194458627833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10FA1B1-04B6-4D2A-A338-9FF871CD678D}" type="CELLRANGE">
                  <a:rPr lang="en-US"/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66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 b="1"/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layout>
            <c:manualLayout>
              <c:x val="-2.0581423596002534E-3"/>
              <c:y val="-4.168216854177817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66498367093427"/>
          <c:y val="0.11872582480091012"/>
          <c:w val="0.74737737172166452"/>
          <c:h val="0.588460759811166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Stats'!$F$5:$F$13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8"/>
              <c:layout>
                <c:manualLayout>
                  <c:x val="-2.0581423596002534E-3"/>
                  <c:y val="-4.1682168541778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6BC3-414F-89D3-E466F2ECBCF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'Category Stats'!$F$5:$F$13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Stats'!$F$5:$F$13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BC3-414F-89D3-E466F2ECBCF1}"/>
            </c:ext>
          </c:extLst>
        </c:ser>
        <c:ser>
          <c:idx val="1"/>
          <c:order val="1"/>
          <c:tx>
            <c:strRef>
              <c:f>'Category Stats'!$F$5:$F$13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Stats'!$F$5:$F$13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Stats'!$F$5:$F$13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BC3-414F-89D3-E466F2ECBCF1}"/>
            </c:ext>
          </c:extLst>
        </c:ser>
        <c:ser>
          <c:idx val="2"/>
          <c:order val="2"/>
          <c:tx>
            <c:strRef>
              <c:f>'Category Stats'!$F$5:$F$13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Stats'!$F$5:$F$13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Stats'!$F$5:$F$13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6BC3-414F-89D3-E466F2ECBCF1}"/>
            </c:ext>
          </c:extLst>
        </c:ser>
        <c:ser>
          <c:idx val="3"/>
          <c:order val="3"/>
          <c:tx>
            <c:strRef>
              <c:f>'Category Stats'!$F$5:$F$13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0.1907260397911012"/>
                </c:manualLayout>
              </c:layout>
              <c:tx>
                <c:rich>
                  <a:bodyPr/>
                  <a:lstStyle/>
                  <a:p>
                    <a:fld id="{259C8D72-AC64-4110-B0F7-44C365D693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6BC3-414F-89D3-E466F2ECBCF1}"/>
                </c:ext>
              </c:extLst>
            </c:dLbl>
            <c:dLbl>
              <c:idx val="1"/>
              <c:layout>
                <c:manualLayout>
                  <c:x val="0"/>
                  <c:y val="-0.13119095607929554"/>
                </c:manualLayout>
              </c:layout>
              <c:tx>
                <c:rich>
                  <a:bodyPr/>
                  <a:lstStyle/>
                  <a:p>
                    <a:fld id="{D7D09089-08BF-410A-85D9-416CC7270D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6BC3-414F-89D3-E466F2ECBCF1}"/>
                </c:ext>
              </c:extLst>
            </c:dLbl>
            <c:dLbl>
              <c:idx val="2"/>
              <c:layout>
                <c:manualLayout>
                  <c:x val="-3.7319331394501352E-17"/>
                  <c:y val="-7.9423467970940492E-2"/>
                </c:manualLayout>
              </c:layout>
              <c:tx>
                <c:rich>
                  <a:bodyPr/>
                  <a:lstStyle/>
                  <a:p>
                    <a:fld id="{239362D0-5526-4BE8-9483-2DDCF83B01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6BC3-414F-89D3-E466F2ECBCF1}"/>
                </c:ext>
              </c:extLst>
            </c:dLbl>
            <c:dLbl>
              <c:idx val="3"/>
              <c:layout>
                <c:manualLayout>
                  <c:x val="0"/>
                  <c:y val="-9.1607320416006013E-2"/>
                </c:manualLayout>
              </c:layout>
              <c:tx>
                <c:rich>
                  <a:bodyPr/>
                  <a:lstStyle/>
                  <a:p>
                    <a:fld id="{7F5FE092-0BCA-4F33-9790-CD31581FAC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6BC3-414F-89D3-E466F2ECBCF1}"/>
                </c:ext>
              </c:extLst>
            </c:dLbl>
            <c:dLbl>
              <c:idx val="4"/>
              <c:layout>
                <c:manualLayout>
                  <c:x val="0"/>
                  <c:y val="-5.1150466259976886E-2"/>
                </c:manualLayout>
              </c:layout>
              <c:tx>
                <c:rich>
                  <a:bodyPr/>
                  <a:lstStyle/>
                  <a:p>
                    <a:fld id="{F656DC80-83C4-413B-9F4E-87280C5266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6BC3-414F-89D3-E466F2ECBCF1}"/>
                </c:ext>
              </c:extLst>
            </c:dLbl>
            <c:dLbl>
              <c:idx val="5"/>
              <c:layout>
                <c:manualLayout>
                  <c:x val="0"/>
                  <c:y val="-4.6599840548941708E-2"/>
                </c:manualLayout>
              </c:layout>
              <c:tx>
                <c:rich>
                  <a:bodyPr/>
                  <a:lstStyle/>
                  <a:p>
                    <a:fld id="{34124D8A-4C4C-4B27-8B67-B9E2A8C4E5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6BC3-414F-89D3-E466F2ECBCF1}"/>
                </c:ext>
              </c:extLst>
            </c:dLbl>
            <c:dLbl>
              <c:idx val="6"/>
              <c:layout>
                <c:manualLayout>
                  <c:x val="-7.4638662789002703E-17"/>
                  <c:y val="-5.5380039952343842E-2"/>
                </c:manualLayout>
              </c:layout>
              <c:tx>
                <c:rich>
                  <a:bodyPr/>
                  <a:lstStyle/>
                  <a:p>
                    <a:fld id="{9AED4711-0C10-4A2D-83BF-251F8F1158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6BC3-414F-89D3-E466F2ECBCF1}"/>
                </c:ext>
              </c:extLst>
            </c:dLbl>
            <c:dLbl>
              <c:idx val="7"/>
              <c:layout>
                <c:manualLayout>
                  <c:x val="0"/>
                  <c:y val="-4.7241944586278332E-2"/>
                </c:manualLayout>
              </c:layout>
              <c:tx>
                <c:rich>
                  <a:bodyPr/>
                  <a:lstStyle/>
                  <a:p>
                    <a:fld id="{410FA1B1-04B6-4D2A-A338-9FF871CD67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8-6BC3-414F-89D3-E466F2ECBCF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 b="1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6BC3-414F-89D3-E466F2ECBCF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Stats'!$F$5:$F$13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Stats'!$F$5:$F$13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'Category Stats'!$F$5:$F$13</c15:f>
                <c15:dlblRangeCache>
                  <c:ptCount val="9"/>
                  <c:pt idx="0">
                    <c:v>1393</c:v>
                  </c:pt>
                  <c:pt idx="1">
                    <c:v>700</c:v>
                  </c:pt>
                  <c:pt idx="2">
                    <c:v>600</c:v>
                  </c:pt>
                  <c:pt idx="3">
                    <c:v>520</c:v>
                  </c:pt>
                  <c:pt idx="4">
                    <c:v>237</c:v>
                  </c:pt>
                  <c:pt idx="5">
                    <c:v>220</c:v>
                  </c:pt>
                  <c:pt idx="6">
                    <c:v>220</c:v>
                  </c:pt>
                  <c:pt idx="7">
                    <c:v>200</c:v>
                  </c:pt>
                  <c:pt idx="8">
                    <c:v>24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A-6BC3-414F-89D3-E466F2ECB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8185720"/>
        <c:axId val="718186048"/>
      </c:barChart>
      <c:catAx>
        <c:axId val="71818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86048"/>
        <c:crosses val="autoZero"/>
        <c:auto val="1"/>
        <c:lblAlgn val="ctr"/>
        <c:lblOffset val="100"/>
        <c:noMultiLvlLbl val="0"/>
      </c:catAx>
      <c:valAx>
        <c:axId val="71818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8572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[Huhtala HW 1 Kickstarter.xlsx]Category Stats %!PivotTable1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Status</a:t>
            </a:r>
            <a:r>
              <a:rPr lang="en-US" baseline="0"/>
              <a:t> Pecent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 %'!$B$3:$B$4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 %'!$A$5:$A$14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%'!$B$5:$B$14</c:f>
              <c:numCache>
                <c:formatCode>0%</c:formatCode>
                <c:ptCount val="9"/>
                <c:pt idx="0">
                  <c:v>0.60229720028715006</c:v>
                </c:pt>
                <c:pt idx="1">
                  <c:v>0.77142857142857146</c:v>
                </c:pt>
                <c:pt idx="2">
                  <c:v>0.34833333333333333</c:v>
                </c:pt>
                <c:pt idx="3">
                  <c:v>0.57692307692307687</c:v>
                </c:pt>
                <c:pt idx="4">
                  <c:v>0.33755274261603374</c:v>
                </c:pt>
                <c:pt idx="5">
                  <c:v>0.36363636363636365</c:v>
                </c:pt>
                <c:pt idx="6">
                  <c:v>0.4681818181818182</c:v>
                </c:pt>
                <c:pt idx="7">
                  <c:v>0.17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3A-4AD8-84AE-C9DFB0198A6F}"/>
            </c:ext>
          </c:extLst>
        </c:ser>
        <c:ser>
          <c:idx val="1"/>
          <c:order val="1"/>
          <c:tx>
            <c:strRef>
              <c:f>'Category Stats %'!$C$3:$C$4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 %'!$A$5:$A$14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%'!$C$5:$C$14</c:f>
              <c:numCache>
                <c:formatCode>0%</c:formatCode>
                <c:ptCount val="9"/>
                <c:pt idx="0">
                  <c:v>0.35391241923905242</c:v>
                </c:pt>
                <c:pt idx="1">
                  <c:v>0.17142857142857143</c:v>
                </c:pt>
                <c:pt idx="2">
                  <c:v>0.35499999999999998</c:v>
                </c:pt>
                <c:pt idx="3">
                  <c:v>0.34615384615384615</c:v>
                </c:pt>
                <c:pt idx="4">
                  <c:v>0.53586497890295359</c:v>
                </c:pt>
                <c:pt idx="5">
                  <c:v>0.63636363636363635</c:v>
                </c:pt>
                <c:pt idx="6">
                  <c:v>0.53181818181818186</c:v>
                </c:pt>
                <c:pt idx="7">
                  <c:v>0.7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3A-4AD8-84AE-C9DFB0198A6F}"/>
            </c:ext>
          </c:extLst>
        </c:ser>
        <c:ser>
          <c:idx val="2"/>
          <c:order val="2"/>
          <c:tx>
            <c:strRef>
              <c:f>'Category Stats %'!$D$3:$D$4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 %'!$A$5:$A$14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%'!$D$5:$D$14</c:f>
              <c:numCache>
                <c:formatCode>0%</c:formatCode>
                <c:ptCount val="9"/>
                <c:pt idx="0">
                  <c:v>2.6561378320172292E-2</c:v>
                </c:pt>
                <c:pt idx="1">
                  <c:v>2.8571428571428571E-2</c:v>
                </c:pt>
                <c:pt idx="2">
                  <c:v>0.29666666666666669</c:v>
                </c:pt>
                <c:pt idx="3">
                  <c:v>7.6923076923076927E-2</c:v>
                </c:pt>
                <c:pt idx="4">
                  <c:v>0.12658227848101267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3A-4AD8-84AE-C9DFB0198A6F}"/>
            </c:ext>
          </c:extLst>
        </c:ser>
        <c:ser>
          <c:idx val="3"/>
          <c:order val="3"/>
          <c:tx>
            <c:strRef>
              <c:f>'Category Stats %'!$E$3:$E$4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 %'!$A$5:$A$14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%'!$E$5:$E$14</c:f>
              <c:numCache>
                <c:formatCode>0%</c:formatCode>
                <c:ptCount val="9"/>
                <c:pt idx="0">
                  <c:v>1.7229002153625269E-2</c:v>
                </c:pt>
                <c:pt idx="1">
                  <c:v>2.8571428571428571E-2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3A-4AD8-84AE-C9DFB0198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8185720"/>
        <c:axId val="718186048"/>
      </c:barChart>
      <c:catAx>
        <c:axId val="71818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86048"/>
        <c:crosses val="autoZero"/>
        <c:auto val="1"/>
        <c:lblAlgn val="ctr"/>
        <c:lblOffset val="100"/>
        <c:noMultiLvlLbl val="0"/>
      </c:catAx>
      <c:valAx>
        <c:axId val="71818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  <a:r>
                  <a:rPr lang="en-US" baseline="0"/>
                  <a:t> %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8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[Huhtala HW 1 Kickstarter.xlsx]Sub-Category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97-4E8E-ADBC-FCD706E76346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97-4E8E-ADBC-FCD706E76346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97-4E8E-ADBC-FCD706E76346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97-4E8E-ADBC-FCD706E76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8185720"/>
        <c:axId val="718186048"/>
      </c:barChart>
      <c:catAx>
        <c:axId val="71818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86048"/>
        <c:crosses val="autoZero"/>
        <c:auto val="1"/>
        <c:lblAlgn val="ctr"/>
        <c:lblOffset val="100"/>
        <c:noMultiLvlLbl val="0"/>
      </c:catAx>
      <c:valAx>
        <c:axId val="71818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8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[Huhtala HW 1 Kickstarter.xlsx]Date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9-46B7-8B86-02D7421C4F4B}"/>
            </c:ext>
          </c:extLst>
        </c:ser>
        <c:ser>
          <c:idx val="1"/>
          <c:order val="1"/>
          <c:tx>
            <c:strRef>
              <c:f>'Date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49-46B7-8B86-02D7421C4F4B}"/>
            </c:ext>
          </c:extLst>
        </c:ser>
        <c:ser>
          <c:idx val="2"/>
          <c:order val="2"/>
          <c:tx>
            <c:strRef>
              <c:f>'Date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49-46B7-8B86-02D7421C4F4B}"/>
            </c:ext>
          </c:extLst>
        </c:ser>
        <c:ser>
          <c:idx val="3"/>
          <c:order val="3"/>
          <c:tx>
            <c:strRef>
              <c:f>'Date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49-46B7-8B86-02D7421C4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381496"/>
        <c:axId val="433379200"/>
      </c:lineChart>
      <c:catAx>
        <c:axId val="43338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79200"/>
        <c:crosses val="autoZero"/>
        <c:auto val="1"/>
        <c:lblAlgn val="ctr"/>
        <c:lblOffset val="100"/>
        <c:noMultiLvlLbl val="0"/>
      </c:catAx>
      <c:valAx>
        <c:axId val="43337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8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Successful vs</a:t>
            </a:r>
            <a:r>
              <a:rPr lang="en-US" baseline="0"/>
              <a:t> Bottom of $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'$ Bucket Table'!$I$2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'$ Bucket Table'!$B$3:$B$14</c:f>
              <c:numCache>
                <c:formatCode>"$"#,##0</c:formatCode>
                <c:ptCount val="12"/>
                <c:pt idx="0">
                  <c:v>0</c:v>
                </c:pt>
                <c:pt idx="1">
                  <c:v>1000</c:v>
                </c:pt>
                <c:pt idx="2">
                  <c:v>5000</c:v>
                </c:pt>
                <c:pt idx="3">
                  <c:v>10000</c:v>
                </c:pt>
                <c:pt idx="4">
                  <c:v>15000</c:v>
                </c:pt>
                <c:pt idx="5">
                  <c:v>20000</c:v>
                </c:pt>
                <c:pt idx="6">
                  <c:v>25000</c:v>
                </c:pt>
                <c:pt idx="7">
                  <c:v>30000</c:v>
                </c:pt>
                <c:pt idx="8">
                  <c:v>35000</c:v>
                </c:pt>
                <c:pt idx="9">
                  <c:v>40000</c:v>
                </c:pt>
                <c:pt idx="10">
                  <c:v>45000</c:v>
                </c:pt>
                <c:pt idx="11">
                  <c:v>50000</c:v>
                </c:pt>
              </c:numCache>
            </c:numRef>
          </c:xVal>
          <c:yVal>
            <c:numRef>
              <c:f>'$ Bucket Table'!$I$3:$I$14</c:f>
              <c:numCache>
                <c:formatCode>0</c:formatCode>
                <c:ptCount val="12"/>
                <c:pt idx="0">
                  <c:v>69.148936170212778</c:v>
                </c:pt>
                <c:pt idx="1">
                  <c:v>64.554317548746525</c:v>
                </c:pt>
                <c:pt idx="2">
                  <c:v>52.309782608695656</c:v>
                </c:pt>
                <c:pt idx="3">
                  <c:v>47.777777777777779</c:v>
                </c:pt>
                <c:pt idx="4">
                  <c:v>45.023696682464454</c:v>
                </c:pt>
                <c:pt idx="5">
                  <c:v>38.235294117647058</c:v>
                </c:pt>
                <c:pt idx="6">
                  <c:v>43.150684931506852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28.000000000000004</c:v>
                </c:pt>
                <c:pt idx="11">
                  <c:v>19.323671497584542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F-4D09-9234-BB2A848ED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362200"/>
        <c:axId val="602366136"/>
      </c:scatterChart>
      <c:valAx>
        <c:axId val="60236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Bottom of Dollar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66136"/>
        <c:crosses val="autoZero"/>
        <c:crossBetween val="midCat"/>
      </c:valAx>
      <c:valAx>
        <c:axId val="60236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Successful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6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Failed vs</a:t>
            </a:r>
            <a:r>
              <a:rPr lang="en-US" baseline="0"/>
              <a:t> Bottom of $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'$ Bucket Table'!$J$2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'$ Bucket Table'!$B$3:$B$14</c:f>
              <c:numCache>
                <c:formatCode>"$"#,##0</c:formatCode>
                <c:ptCount val="12"/>
                <c:pt idx="0">
                  <c:v>0</c:v>
                </c:pt>
                <c:pt idx="1">
                  <c:v>1000</c:v>
                </c:pt>
                <c:pt idx="2">
                  <c:v>5000</c:v>
                </c:pt>
                <c:pt idx="3">
                  <c:v>10000</c:v>
                </c:pt>
                <c:pt idx="4">
                  <c:v>15000</c:v>
                </c:pt>
                <c:pt idx="5">
                  <c:v>20000</c:v>
                </c:pt>
                <c:pt idx="6">
                  <c:v>25000</c:v>
                </c:pt>
                <c:pt idx="7">
                  <c:v>30000</c:v>
                </c:pt>
                <c:pt idx="8">
                  <c:v>35000</c:v>
                </c:pt>
                <c:pt idx="9">
                  <c:v>40000</c:v>
                </c:pt>
                <c:pt idx="10">
                  <c:v>45000</c:v>
                </c:pt>
                <c:pt idx="11">
                  <c:v>50000</c:v>
                </c:pt>
              </c:numCache>
            </c:numRef>
          </c:xVal>
          <c:yVal>
            <c:numRef>
              <c:f>'$ Bucket Table'!$J$3:$J$14</c:f>
              <c:numCache>
                <c:formatCode>0</c:formatCode>
                <c:ptCount val="12"/>
                <c:pt idx="0">
                  <c:v>25.319148936170212</c:v>
                </c:pt>
                <c:pt idx="1">
                  <c:v>29.735376044568245</c:v>
                </c:pt>
                <c:pt idx="2">
                  <c:v>39.402173913043477</c:v>
                </c:pt>
                <c:pt idx="3">
                  <c:v>39.444444444444443</c:v>
                </c:pt>
                <c:pt idx="4">
                  <c:v>44.075829383886258</c:v>
                </c:pt>
                <c:pt idx="5">
                  <c:v>50</c:v>
                </c:pt>
                <c:pt idx="6">
                  <c:v>45.205479452054789</c:v>
                </c:pt>
                <c:pt idx="7">
                  <c:v>41.25</c:v>
                </c:pt>
                <c:pt idx="8">
                  <c:v>45</c:v>
                </c:pt>
                <c:pt idx="9">
                  <c:v>40</c:v>
                </c:pt>
                <c:pt idx="10">
                  <c:v>44</c:v>
                </c:pt>
                <c:pt idx="11">
                  <c:v>57.487922705314013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63-4C26-979B-CB73571B1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362200"/>
        <c:axId val="602366136"/>
      </c:scatterChart>
      <c:valAx>
        <c:axId val="60236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Bottom of Dollar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66136"/>
        <c:crosses val="autoZero"/>
        <c:crossBetween val="midCat"/>
      </c:valAx>
      <c:valAx>
        <c:axId val="60236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Failed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6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% vs</a:t>
            </a:r>
            <a:r>
              <a:rPr lang="en-US" baseline="0"/>
              <a:t> Bottom of $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'$ Bucket Table'!$I$2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'$ Bucket Table'!$B$3:$B$14</c:f>
              <c:numCache>
                <c:formatCode>"$"#,##0</c:formatCode>
                <c:ptCount val="12"/>
                <c:pt idx="0">
                  <c:v>0</c:v>
                </c:pt>
                <c:pt idx="1">
                  <c:v>1000</c:v>
                </c:pt>
                <c:pt idx="2">
                  <c:v>5000</c:v>
                </c:pt>
                <c:pt idx="3">
                  <c:v>10000</c:v>
                </c:pt>
                <c:pt idx="4">
                  <c:v>15000</c:v>
                </c:pt>
                <c:pt idx="5">
                  <c:v>20000</c:v>
                </c:pt>
                <c:pt idx="6">
                  <c:v>25000</c:v>
                </c:pt>
                <c:pt idx="7">
                  <c:v>30000</c:v>
                </c:pt>
                <c:pt idx="8">
                  <c:v>35000</c:v>
                </c:pt>
                <c:pt idx="9">
                  <c:v>40000</c:v>
                </c:pt>
                <c:pt idx="10">
                  <c:v>45000</c:v>
                </c:pt>
                <c:pt idx="11">
                  <c:v>50000</c:v>
                </c:pt>
              </c:numCache>
            </c:numRef>
          </c:cat>
          <c:val>
            <c:numRef>
              <c:f>'$ Bucket Table'!$I$3:$I$14</c:f>
              <c:numCache>
                <c:formatCode>0</c:formatCode>
                <c:ptCount val="12"/>
                <c:pt idx="0">
                  <c:v>69.148936170212778</c:v>
                </c:pt>
                <c:pt idx="1">
                  <c:v>64.554317548746525</c:v>
                </c:pt>
                <c:pt idx="2">
                  <c:v>52.309782608695656</c:v>
                </c:pt>
                <c:pt idx="3">
                  <c:v>47.777777777777779</c:v>
                </c:pt>
                <c:pt idx="4">
                  <c:v>45.023696682464454</c:v>
                </c:pt>
                <c:pt idx="5">
                  <c:v>38.235294117647058</c:v>
                </c:pt>
                <c:pt idx="6">
                  <c:v>43.150684931506852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28.000000000000004</c:v>
                </c:pt>
                <c:pt idx="11">
                  <c:v>19.323671497584542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A-4CBF-9714-B747F6313178}"/>
            </c:ext>
          </c:extLst>
        </c:ser>
        <c:ser>
          <c:idx val="1"/>
          <c:order val="1"/>
          <c:tx>
            <c:strRef>
              <c:f>'$ Bucket Table'!$J$2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'$ Bucket Table'!$B$3:$B$14</c:f>
              <c:numCache>
                <c:formatCode>"$"#,##0</c:formatCode>
                <c:ptCount val="12"/>
                <c:pt idx="0">
                  <c:v>0</c:v>
                </c:pt>
                <c:pt idx="1">
                  <c:v>1000</c:v>
                </c:pt>
                <c:pt idx="2">
                  <c:v>5000</c:v>
                </c:pt>
                <c:pt idx="3">
                  <c:v>10000</c:v>
                </c:pt>
                <c:pt idx="4">
                  <c:v>15000</c:v>
                </c:pt>
                <c:pt idx="5">
                  <c:v>20000</c:v>
                </c:pt>
                <c:pt idx="6">
                  <c:v>25000</c:v>
                </c:pt>
                <c:pt idx="7">
                  <c:v>30000</c:v>
                </c:pt>
                <c:pt idx="8">
                  <c:v>35000</c:v>
                </c:pt>
                <c:pt idx="9">
                  <c:v>40000</c:v>
                </c:pt>
                <c:pt idx="10">
                  <c:v>45000</c:v>
                </c:pt>
                <c:pt idx="11">
                  <c:v>50000</c:v>
                </c:pt>
              </c:numCache>
            </c:numRef>
          </c:cat>
          <c:val>
            <c:numRef>
              <c:f>'$ Bucket Table'!$J$3:$J$14</c:f>
              <c:numCache>
                <c:formatCode>0</c:formatCode>
                <c:ptCount val="12"/>
                <c:pt idx="0">
                  <c:v>25.319148936170212</c:v>
                </c:pt>
                <c:pt idx="1">
                  <c:v>29.735376044568245</c:v>
                </c:pt>
                <c:pt idx="2">
                  <c:v>39.402173913043477</c:v>
                </c:pt>
                <c:pt idx="3">
                  <c:v>39.444444444444443</c:v>
                </c:pt>
                <c:pt idx="4">
                  <c:v>44.075829383886258</c:v>
                </c:pt>
                <c:pt idx="5">
                  <c:v>50</c:v>
                </c:pt>
                <c:pt idx="6">
                  <c:v>45.205479452054789</c:v>
                </c:pt>
                <c:pt idx="7">
                  <c:v>41.25</c:v>
                </c:pt>
                <c:pt idx="8">
                  <c:v>45</c:v>
                </c:pt>
                <c:pt idx="9">
                  <c:v>40</c:v>
                </c:pt>
                <c:pt idx="10">
                  <c:v>44</c:v>
                </c:pt>
                <c:pt idx="11">
                  <c:v>57.487922705314013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4A-4CBF-9714-B747F6313178}"/>
            </c:ext>
          </c:extLst>
        </c:ser>
        <c:ser>
          <c:idx val="2"/>
          <c:order val="2"/>
          <c:tx>
            <c:strRef>
              <c:f>'$ Bucket Table'!$K$2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'$ Bucket Table'!$B$3:$B$14</c:f>
              <c:numCache>
                <c:formatCode>"$"#,##0</c:formatCode>
                <c:ptCount val="12"/>
                <c:pt idx="0">
                  <c:v>0</c:v>
                </c:pt>
                <c:pt idx="1">
                  <c:v>1000</c:v>
                </c:pt>
                <c:pt idx="2">
                  <c:v>5000</c:v>
                </c:pt>
                <c:pt idx="3">
                  <c:v>10000</c:v>
                </c:pt>
                <c:pt idx="4">
                  <c:v>15000</c:v>
                </c:pt>
                <c:pt idx="5">
                  <c:v>20000</c:v>
                </c:pt>
                <c:pt idx="6">
                  <c:v>25000</c:v>
                </c:pt>
                <c:pt idx="7">
                  <c:v>30000</c:v>
                </c:pt>
                <c:pt idx="8">
                  <c:v>35000</c:v>
                </c:pt>
                <c:pt idx="9">
                  <c:v>40000</c:v>
                </c:pt>
                <c:pt idx="10">
                  <c:v>45000</c:v>
                </c:pt>
                <c:pt idx="11">
                  <c:v>50000</c:v>
                </c:pt>
              </c:numCache>
            </c:numRef>
          </c:cat>
          <c:val>
            <c:numRef>
              <c:f>'$ Bucket Table'!$K$3:$K$14</c:f>
              <c:numCache>
                <c:formatCode>0</c:formatCode>
                <c:ptCount val="12"/>
                <c:pt idx="0">
                  <c:v>3.8297872340425529</c:v>
                </c:pt>
                <c:pt idx="1">
                  <c:v>4.5264623955431755</c:v>
                </c:pt>
                <c:pt idx="2">
                  <c:v>7.608695652173914</c:v>
                </c:pt>
                <c:pt idx="3">
                  <c:v>10.277777777777777</c:v>
                </c:pt>
                <c:pt idx="4">
                  <c:v>9.0047393364928912</c:v>
                </c:pt>
                <c:pt idx="5">
                  <c:v>11.029411764705882</c:v>
                </c:pt>
                <c:pt idx="6">
                  <c:v>10.95890410958904</c:v>
                </c:pt>
                <c:pt idx="7">
                  <c:v>16.25</c:v>
                </c:pt>
                <c:pt idx="8">
                  <c:v>10</c:v>
                </c:pt>
                <c:pt idx="9">
                  <c:v>10</c:v>
                </c:pt>
                <c:pt idx="10">
                  <c:v>28.000000000000004</c:v>
                </c:pt>
                <c:pt idx="11">
                  <c:v>22.463768115942027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A-4CBF-9714-B747F6313178}"/>
            </c:ext>
          </c:extLst>
        </c:ser>
        <c:ser>
          <c:idx val="3"/>
          <c:order val="3"/>
          <c:tx>
            <c:strRef>
              <c:f>'$ Bucket Table'!$L$2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'$ Bucket Table'!$B$3:$B$14</c:f>
              <c:numCache>
                <c:formatCode>"$"#,##0</c:formatCode>
                <c:ptCount val="12"/>
                <c:pt idx="0">
                  <c:v>0</c:v>
                </c:pt>
                <c:pt idx="1">
                  <c:v>1000</c:v>
                </c:pt>
                <c:pt idx="2">
                  <c:v>5000</c:v>
                </c:pt>
                <c:pt idx="3">
                  <c:v>10000</c:v>
                </c:pt>
                <c:pt idx="4">
                  <c:v>15000</c:v>
                </c:pt>
                <c:pt idx="5">
                  <c:v>20000</c:v>
                </c:pt>
                <c:pt idx="6">
                  <c:v>25000</c:v>
                </c:pt>
                <c:pt idx="7">
                  <c:v>30000</c:v>
                </c:pt>
                <c:pt idx="8">
                  <c:v>35000</c:v>
                </c:pt>
                <c:pt idx="9">
                  <c:v>40000</c:v>
                </c:pt>
                <c:pt idx="10">
                  <c:v>45000</c:v>
                </c:pt>
                <c:pt idx="11">
                  <c:v>50000</c:v>
                </c:pt>
              </c:numCache>
            </c:numRef>
          </c:cat>
          <c:val>
            <c:numRef>
              <c:f>'$ Bucket Table'!$L$3:$L$14</c:f>
              <c:numCache>
                <c:formatCode>0</c:formatCode>
                <c:ptCount val="12"/>
                <c:pt idx="0">
                  <c:v>1.7021276595744681</c:v>
                </c:pt>
                <c:pt idx="1">
                  <c:v>1.1838440111420612</c:v>
                </c:pt>
                <c:pt idx="2">
                  <c:v>0.67934782608695654</c:v>
                </c:pt>
                <c:pt idx="3">
                  <c:v>2.5</c:v>
                </c:pt>
                <c:pt idx="4">
                  <c:v>1.8957345971563981</c:v>
                </c:pt>
                <c:pt idx="5">
                  <c:v>0.73529411764705876</c:v>
                </c:pt>
                <c:pt idx="6">
                  <c:v>0.68493150684931503</c:v>
                </c:pt>
                <c:pt idx="7">
                  <c:v>2.5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0.72463768115942029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4A-4CBF-9714-B747F6313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362200"/>
        <c:axId val="602366136"/>
      </c:barChart>
      <c:catAx>
        <c:axId val="60236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Bottom of Dollar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66136"/>
        <c:crosses val="autoZero"/>
        <c:auto val="1"/>
        <c:lblAlgn val="ctr"/>
        <c:lblOffset val="100"/>
        <c:noMultiLvlLbl val="0"/>
      </c:catAx>
      <c:valAx>
        <c:axId val="60236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6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201612</xdr:colOff>
      <xdr:row>16</xdr:row>
      <xdr:rowOff>20638</xdr:rowOff>
    </xdr:from>
    <xdr:to>
      <xdr:col>10</xdr:col>
      <xdr:colOff>1162050</xdr:colOff>
      <xdr:row>32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013DDE-138B-4903-9A51-B85F9E3658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201612</xdr:colOff>
      <xdr:row>16</xdr:row>
      <xdr:rowOff>20637</xdr:rowOff>
    </xdr:from>
    <xdr:to>
      <xdr:col>10</xdr:col>
      <xdr:colOff>1220787</xdr:colOff>
      <xdr:row>30</xdr:row>
      <xdr:rowOff>144462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74E0CB-2AC1-4A55-A984-4D16E1A3F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182562</xdr:colOff>
      <xdr:row>2</xdr:row>
      <xdr:rowOff>58737</xdr:rowOff>
    </xdr:from>
    <xdr:to>
      <xdr:col>13</xdr:col>
      <xdr:colOff>561975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ECC80-B277-4385-8AB4-8691ED3DB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19050</xdr:rowOff>
    </xdr:from>
    <xdr:to>
      <xdr:col>6</xdr:col>
      <xdr:colOff>361950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EC069-31D9-4258-9D39-195A44DB8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438150</xdr:colOff>
      <xdr:row>3</xdr:row>
      <xdr:rowOff>38100</xdr:rowOff>
    </xdr:from>
    <xdr:to>
      <xdr:col>20</xdr:col>
      <xdr:colOff>133350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173AE-7164-48E4-B22C-5E3DD65D5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18</xdr:row>
      <xdr:rowOff>0</xdr:rowOff>
    </xdr:from>
    <xdr:to>
      <xdr:col>20</xdr:col>
      <xdr:colOff>304800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D4FB13-E618-4BEC-BA44-30D124D7E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114300</xdr:colOff>
      <xdr:row>17</xdr:row>
      <xdr:rowOff>57150</xdr:rowOff>
    </xdr:from>
    <xdr:to>
      <xdr:col>12</xdr:col>
      <xdr:colOff>419100</xdr:colOff>
      <xdr:row>31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159A30-D643-4B74-BD97-D94A127AB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ey Bollum" refreshedDate="43897.473459490742" createdVersion="6" refreshedVersion="6" minRefreshableVersion="3" recordCount="4114" xr:uid="{CF6568AF-DE8F-4D9F-B15D-BB6C6FA992AD}">
  <cacheSource type="worksheet">
    <worksheetSource ref="A1:T4115" sheet="Mas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0">
      <sharedItems containsSemiMixedTypes="0" containsString="0" containsNumber="1" containsInteger="1" minValue="0" maxValue="2260300"/>
    </cacheField>
    <cacheField name="Average Donation ($)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ey Bollum" refreshedDate="43901.344030671295" createdVersion="6" refreshedVersion="6" minRefreshableVersion="3" recordCount="4114" xr:uid="{24032AA0-CCFC-4F45-BDF9-AE12CE0A0A4D}">
  <cacheSource type="worksheet">
    <worksheetSource ref="A1:V4115" sheet="Mas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0">
      <sharedItems containsSemiMixedTypes="0" containsString="0" containsNumber="1" containsInteger="1" minValue="0" maxValue="2260300"/>
    </cacheField>
    <cacheField name="Average Donation ($)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C38E5-3D61-4526-8005-E65DA04A484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1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1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1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1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1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1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1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1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1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9FE2C7-C2DE-4470-906D-F51335FF8C0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Percent of state" fld="5" subtotal="count" showDataAs="percentOfRow" baseField="16" baseItem="8" numFmtId="9"/>
  </dataFields>
  <chartFormats count="8"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95164-FE89-4F15-A39F-4854BC95973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4E437-095D-4E86-9428-8B27BBB1356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F1" zoomScale="84" zoomScaleNormal="84" workbookViewId="0">
      <selection activeCell="D12" sqref="D12"/>
    </sheetView>
  </sheetViews>
  <sheetFormatPr defaultRowHeight="14.75" x14ac:dyDescent="0.75"/>
  <cols>
    <col min="2" max="2" width="38.40625" style="2" customWidth="1"/>
    <col min="3" max="3" width="40.26953125" style="2" customWidth="1"/>
    <col min="6" max="7" width="16.40625" customWidth="1"/>
    <col min="8" max="8" width="21.26953125" customWidth="1"/>
    <col min="9" max="9" width="17.86328125" customWidth="1"/>
    <col min="10" max="10" width="19.86328125" customWidth="1"/>
    <col min="11" max="11" width="19.26953125" customWidth="1"/>
    <col min="12" max="12" width="17.86328125" customWidth="1"/>
    <col min="13" max="13" width="15.40625" customWidth="1"/>
    <col min="14" max="14" width="24.54296875" customWidth="1"/>
    <col min="15" max="15" width="36.40625" customWidth="1"/>
    <col min="16" max="16" width="41.1328125" customWidth="1"/>
    <col min="17" max="17" width="13.86328125" bestFit="1" customWidth="1"/>
    <col min="20" max="20" width="11.86328125" bestFit="1" customWidth="1"/>
    <col min="21" max="21" width="13.26953125" customWidth="1"/>
    <col min="22" max="22" width="11.1328125" customWidth="1"/>
  </cols>
  <sheetData>
    <row r="1" spans="1:22" s="2" customFormat="1" ht="44.25" x14ac:dyDescent="0.75">
      <c r="A1" s="1" t="s">
        <v>0</v>
      </c>
      <c r="B1" s="1" t="s">
        <v>1</v>
      </c>
      <c r="C1" s="1" t="s">
        <v>4110</v>
      </c>
      <c r="D1" s="1" t="s">
        <v>8216</v>
      </c>
      <c r="E1" s="1" t="s">
        <v>8382</v>
      </c>
      <c r="F1" s="1" t="s">
        <v>8217</v>
      </c>
      <c r="G1" s="1" t="s">
        <v>8384</v>
      </c>
      <c r="H1" s="1" t="s">
        <v>8218</v>
      </c>
      <c r="I1" s="1" t="s">
        <v>8223</v>
      </c>
      <c r="J1" s="1" t="s">
        <v>8245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8383</v>
      </c>
      <c r="S1" s="1" t="s">
        <v>8307</v>
      </c>
      <c r="T1" s="1" t="s">
        <v>8308</v>
      </c>
      <c r="U1" s="1" t="s">
        <v>8365</v>
      </c>
      <c r="V1" s="1" t="s">
        <v>8366</v>
      </c>
    </row>
    <row r="2" spans="1:22" ht="44.25" x14ac:dyDescent="0.75">
      <c r="A2">
        <v>281</v>
      </c>
      <c r="B2" s="2" t="s">
        <v>282</v>
      </c>
      <c r="C2" s="2" t="s">
        <v>4391</v>
      </c>
      <c r="D2">
        <v>5500</v>
      </c>
      <c r="E2">
        <f t="shared" ref="E2:E65" si="0">INDEX(convert,MATCH($J2,money,0),2)*D2</f>
        <v>5500</v>
      </c>
      <c r="F2">
        <v>6632.32</v>
      </c>
      <c r="G2">
        <f t="shared" ref="G2:G65" si="1">INDEX(convert,MATCH($J2,money,0),2)*F2</f>
        <v>6632.32</v>
      </c>
      <c r="H2" t="s">
        <v>8219</v>
      </c>
      <c r="I2" t="s">
        <v>8224</v>
      </c>
      <c r="J2" s="10" t="s">
        <v>8246</v>
      </c>
      <c r="K2">
        <v>1249932360</v>
      </c>
      <c r="L2">
        <v>1242532513</v>
      </c>
      <c r="M2" t="b">
        <v>1</v>
      </c>
      <c r="N2">
        <v>79</v>
      </c>
      <c r="O2" t="b">
        <v>1</v>
      </c>
      <c r="P2" t="s">
        <v>8269</v>
      </c>
      <c r="Q2">
        <f t="shared" ref="Q2:Q65" si="2">ROUND(F2/D2*100,0)</f>
        <v>121</v>
      </c>
      <c r="R2">
        <f>ROUND(G2/N2,2)</f>
        <v>83.95</v>
      </c>
      <c r="S2" t="str">
        <f t="shared" ref="S2:S65" si="3">LEFT($P2,FIND("/",$P2)-1)</f>
        <v>film &amp; video</v>
      </c>
      <c r="T2" t="str">
        <f t="shared" ref="T2:T65" si="4">MID($P2,FIND("/",$P2)+1,30)</f>
        <v>documentary</v>
      </c>
      <c r="U2" s="7">
        <f t="shared" ref="U2:U65" si="5">DATE(1970,1,1)+(((L2/60)/60)/24)</f>
        <v>39950.163344907407</v>
      </c>
      <c r="V2" s="7">
        <f t="shared" ref="V2:V65" si="6">DATE(1970,1,1)+(((K2/60)/60)/24)</f>
        <v>40035.80972222222</v>
      </c>
    </row>
    <row r="3" spans="1:22" ht="29.5" x14ac:dyDescent="0.75">
      <c r="A3">
        <v>1276</v>
      </c>
      <c r="B3" s="2" t="s">
        <v>1277</v>
      </c>
      <c r="C3" s="2" t="s">
        <v>5386</v>
      </c>
      <c r="D3">
        <v>3000</v>
      </c>
      <c r="E3">
        <f t="shared" si="0"/>
        <v>3000</v>
      </c>
      <c r="F3">
        <v>3132.63</v>
      </c>
      <c r="G3">
        <f t="shared" si="1"/>
        <v>3132.63</v>
      </c>
      <c r="H3" t="s">
        <v>8219</v>
      </c>
      <c r="I3" t="s">
        <v>8224</v>
      </c>
      <c r="J3" t="s">
        <v>8246</v>
      </c>
      <c r="K3">
        <v>1251777600</v>
      </c>
      <c r="L3">
        <v>1247504047</v>
      </c>
      <c r="M3" t="b">
        <v>1</v>
      </c>
      <c r="N3">
        <v>68</v>
      </c>
      <c r="O3" t="b">
        <v>1</v>
      </c>
      <c r="P3" t="s">
        <v>8276</v>
      </c>
      <c r="Q3">
        <f t="shared" si="2"/>
        <v>104</v>
      </c>
      <c r="R3">
        <f t="shared" ref="R3:R66" si="7">ROUND(G3/N3,2)</f>
        <v>46.07</v>
      </c>
      <c r="S3" t="str">
        <f t="shared" si="3"/>
        <v>music</v>
      </c>
      <c r="T3" t="str">
        <f t="shared" si="4"/>
        <v>rock</v>
      </c>
      <c r="U3" s="7">
        <f t="shared" si="5"/>
        <v>40007.704247685186</v>
      </c>
      <c r="V3" s="7">
        <f t="shared" si="6"/>
        <v>40057.166666666664</v>
      </c>
    </row>
    <row r="4" spans="1:22" ht="59" x14ac:dyDescent="0.75">
      <c r="A4">
        <v>499</v>
      </c>
      <c r="B4" s="2" t="s">
        <v>500</v>
      </c>
      <c r="C4" s="2" t="s">
        <v>4609</v>
      </c>
      <c r="D4">
        <v>20000</v>
      </c>
      <c r="E4">
        <f t="shared" si="0"/>
        <v>20000</v>
      </c>
      <c r="F4">
        <v>1910</v>
      </c>
      <c r="G4">
        <f t="shared" si="1"/>
        <v>1910</v>
      </c>
      <c r="H4" t="s">
        <v>8221</v>
      </c>
      <c r="I4" t="s">
        <v>8224</v>
      </c>
      <c r="J4" t="s">
        <v>8246</v>
      </c>
      <c r="K4">
        <v>1255381140</v>
      </c>
      <c r="L4">
        <v>1250630968</v>
      </c>
      <c r="M4" t="b">
        <v>0</v>
      </c>
      <c r="N4">
        <v>26</v>
      </c>
      <c r="O4" t="b">
        <v>0</v>
      </c>
      <c r="P4" t="s">
        <v>8270</v>
      </c>
      <c r="Q4">
        <f t="shared" si="2"/>
        <v>10</v>
      </c>
      <c r="R4">
        <f t="shared" si="7"/>
        <v>73.459999999999994</v>
      </c>
      <c r="S4" t="str">
        <f t="shared" si="3"/>
        <v>film &amp; video</v>
      </c>
      <c r="T4" t="str">
        <f t="shared" si="4"/>
        <v>animation</v>
      </c>
      <c r="U4" s="7">
        <f t="shared" si="5"/>
        <v>40043.895462962959</v>
      </c>
      <c r="V4" s="7">
        <f t="shared" si="6"/>
        <v>40098.874305555553</v>
      </c>
    </row>
    <row r="5" spans="1:22" ht="59" x14ac:dyDescent="0.75">
      <c r="A5">
        <v>2318</v>
      </c>
      <c r="B5" s="2" t="s">
        <v>2319</v>
      </c>
      <c r="C5" s="2" t="s">
        <v>6428</v>
      </c>
      <c r="D5">
        <v>5000</v>
      </c>
      <c r="E5">
        <f t="shared" si="0"/>
        <v>5000</v>
      </c>
      <c r="F5">
        <v>6053</v>
      </c>
      <c r="G5">
        <f t="shared" si="1"/>
        <v>6053</v>
      </c>
      <c r="H5" t="s">
        <v>8219</v>
      </c>
      <c r="I5" t="s">
        <v>8224</v>
      </c>
      <c r="J5" t="s">
        <v>8246</v>
      </c>
      <c r="K5">
        <v>1253937540</v>
      </c>
      <c r="L5">
        <v>1251214014</v>
      </c>
      <c r="M5" t="b">
        <v>1</v>
      </c>
      <c r="N5">
        <v>163</v>
      </c>
      <c r="O5" t="b">
        <v>1</v>
      </c>
      <c r="P5" t="s">
        <v>8279</v>
      </c>
      <c r="Q5">
        <f t="shared" si="2"/>
        <v>121</v>
      </c>
      <c r="R5">
        <f t="shared" si="7"/>
        <v>37.130000000000003</v>
      </c>
      <c r="S5" t="str">
        <f t="shared" si="3"/>
        <v>music</v>
      </c>
      <c r="T5" t="str">
        <f t="shared" si="4"/>
        <v>indie rock</v>
      </c>
      <c r="U5" s="7">
        <f t="shared" si="5"/>
        <v>40050.643680555557</v>
      </c>
      <c r="V5" s="7">
        <f t="shared" si="6"/>
        <v>40082.165972222225</v>
      </c>
    </row>
    <row r="6" spans="1:22" ht="59" x14ac:dyDescent="0.75">
      <c r="A6">
        <v>772</v>
      </c>
      <c r="B6" s="2" t="s">
        <v>773</v>
      </c>
      <c r="C6" s="2" t="s">
        <v>4882</v>
      </c>
      <c r="D6">
        <v>1500</v>
      </c>
      <c r="E6">
        <f t="shared" si="0"/>
        <v>1500</v>
      </c>
      <c r="F6">
        <v>50</v>
      </c>
      <c r="G6">
        <f t="shared" si="1"/>
        <v>50</v>
      </c>
      <c r="H6" t="s">
        <v>8221</v>
      </c>
      <c r="I6" t="s">
        <v>8224</v>
      </c>
      <c r="J6" t="s">
        <v>8246</v>
      </c>
      <c r="K6">
        <v>1257047940</v>
      </c>
      <c r="L6">
        <v>1252718519</v>
      </c>
      <c r="M6" t="b">
        <v>0</v>
      </c>
      <c r="N6">
        <v>1</v>
      </c>
      <c r="O6" t="b">
        <v>0</v>
      </c>
      <c r="P6" t="s">
        <v>8275</v>
      </c>
      <c r="Q6">
        <f t="shared" si="2"/>
        <v>3</v>
      </c>
      <c r="R6">
        <f t="shared" si="7"/>
        <v>50</v>
      </c>
      <c r="S6" t="str">
        <f t="shared" si="3"/>
        <v>publishing</v>
      </c>
      <c r="T6" t="str">
        <f t="shared" si="4"/>
        <v>fiction</v>
      </c>
      <c r="U6" s="7">
        <f t="shared" si="5"/>
        <v>40068.056932870371</v>
      </c>
      <c r="V6" s="7">
        <f t="shared" si="6"/>
        <v>40118.165972222225</v>
      </c>
    </row>
    <row r="7" spans="1:22" ht="44.25" x14ac:dyDescent="0.75">
      <c r="A7">
        <v>2290</v>
      </c>
      <c r="B7" s="2" t="s">
        <v>2291</v>
      </c>
      <c r="C7" s="2" t="s">
        <v>6400</v>
      </c>
      <c r="D7">
        <v>1500</v>
      </c>
      <c r="E7">
        <f t="shared" si="0"/>
        <v>1500</v>
      </c>
      <c r="F7">
        <v>1561</v>
      </c>
      <c r="G7">
        <f t="shared" si="1"/>
        <v>1561</v>
      </c>
      <c r="H7" t="s">
        <v>8219</v>
      </c>
      <c r="I7" t="s">
        <v>8224</v>
      </c>
      <c r="J7" t="s">
        <v>8246</v>
      </c>
      <c r="K7">
        <v>1259686800</v>
      </c>
      <c r="L7">
        <v>1252908330</v>
      </c>
      <c r="M7" t="b">
        <v>0</v>
      </c>
      <c r="N7">
        <v>29</v>
      </c>
      <c r="O7" t="b">
        <v>1</v>
      </c>
      <c r="P7" t="s">
        <v>8276</v>
      </c>
      <c r="Q7">
        <f t="shared" si="2"/>
        <v>104</v>
      </c>
      <c r="R7">
        <f t="shared" si="7"/>
        <v>53.83</v>
      </c>
      <c r="S7" t="str">
        <f t="shared" si="3"/>
        <v>music</v>
      </c>
      <c r="T7" t="str">
        <f t="shared" si="4"/>
        <v>rock</v>
      </c>
      <c r="U7" s="7">
        <f t="shared" si="5"/>
        <v>40070.253819444442</v>
      </c>
      <c r="V7" s="7">
        <f t="shared" si="6"/>
        <v>40148.708333333336</v>
      </c>
    </row>
    <row r="8" spans="1:22" ht="59" x14ac:dyDescent="0.75">
      <c r="A8">
        <v>429</v>
      </c>
      <c r="B8" s="2" t="s">
        <v>430</v>
      </c>
      <c r="C8" s="2" t="s">
        <v>4539</v>
      </c>
      <c r="D8">
        <v>5000</v>
      </c>
      <c r="E8">
        <f t="shared" si="0"/>
        <v>5000</v>
      </c>
      <c r="F8">
        <v>0</v>
      </c>
      <c r="G8">
        <f t="shared" si="1"/>
        <v>0</v>
      </c>
      <c r="H8" t="s">
        <v>8221</v>
      </c>
      <c r="I8" t="s">
        <v>8224</v>
      </c>
      <c r="J8" t="s">
        <v>8246</v>
      </c>
      <c r="K8">
        <v>1259297940</v>
      </c>
      <c r="L8">
        <v>1252964282</v>
      </c>
      <c r="M8" t="b">
        <v>0</v>
      </c>
      <c r="N8">
        <v>0</v>
      </c>
      <c r="O8" t="b">
        <v>0</v>
      </c>
      <c r="P8" t="s">
        <v>8270</v>
      </c>
      <c r="Q8">
        <f t="shared" si="2"/>
        <v>0</v>
      </c>
      <c r="R8" t="e">
        <f t="shared" si="7"/>
        <v>#DIV/0!</v>
      </c>
      <c r="S8" t="str">
        <f t="shared" si="3"/>
        <v>film &amp; video</v>
      </c>
      <c r="T8" t="str">
        <f t="shared" si="4"/>
        <v>animation</v>
      </c>
      <c r="U8" s="7">
        <f t="shared" si="5"/>
        <v>40070.901412037041</v>
      </c>
      <c r="V8" s="7">
        <f t="shared" si="6"/>
        <v>40144.207638888889</v>
      </c>
    </row>
    <row r="9" spans="1:22" ht="59" x14ac:dyDescent="0.75">
      <c r="A9">
        <v>1562</v>
      </c>
      <c r="B9" s="2" t="s">
        <v>1563</v>
      </c>
      <c r="C9" s="2" t="s">
        <v>5672</v>
      </c>
      <c r="D9">
        <v>4000</v>
      </c>
      <c r="E9">
        <f t="shared" si="0"/>
        <v>4000</v>
      </c>
      <c r="F9">
        <v>0</v>
      </c>
      <c r="G9">
        <f t="shared" si="1"/>
        <v>0</v>
      </c>
      <c r="H9" t="s">
        <v>8220</v>
      </c>
      <c r="I9" t="s">
        <v>8224</v>
      </c>
      <c r="J9" t="s">
        <v>8246</v>
      </c>
      <c r="K9">
        <v>1259715000</v>
      </c>
      <c r="L9">
        <v>1253712916</v>
      </c>
      <c r="M9" t="b">
        <v>0</v>
      </c>
      <c r="N9">
        <v>0</v>
      </c>
      <c r="O9" t="b">
        <v>0</v>
      </c>
      <c r="P9" t="s">
        <v>8290</v>
      </c>
      <c r="Q9">
        <f t="shared" si="2"/>
        <v>0</v>
      </c>
      <c r="R9" t="e">
        <f t="shared" si="7"/>
        <v>#DIV/0!</v>
      </c>
      <c r="S9" t="str">
        <f t="shared" si="3"/>
        <v>publishing</v>
      </c>
      <c r="T9" t="str">
        <f t="shared" si="4"/>
        <v>art books</v>
      </c>
      <c r="U9" s="7">
        <f t="shared" si="5"/>
        <v>40079.566157407404</v>
      </c>
      <c r="V9" s="7">
        <f t="shared" si="6"/>
        <v>40149.034722222219</v>
      </c>
    </row>
    <row r="10" spans="1:22" ht="59" x14ac:dyDescent="0.75">
      <c r="A10">
        <v>2316</v>
      </c>
      <c r="B10" s="2" t="s">
        <v>2317</v>
      </c>
      <c r="C10" s="2" t="s">
        <v>6426</v>
      </c>
      <c r="D10">
        <v>15000</v>
      </c>
      <c r="E10">
        <f t="shared" si="0"/>
        <v>15000</v>
      </c>
      <c r="F10">
        <v>15606.4</v>
      </c>
      <c r="G10">
        <f t="shared" si="1"/>
        <v>15606.4</v>
      </c>
      <c r="H10" t="s">
        <v>8219</v>
      </c>
      <c r="I10" t="s">
        <v>8224</v>
      </c>
      <c r="J10" t="s">
        <v>8246</v>
      </c>
      <c r="K10">
        <v>1260383040</v>
      </c>
      <c r="L10">
        <v>1253726650</v>
      </c>
      <c r="M10" t="b">
        <v>1</v>
      </c>
      <c r="N10">
        <v>200</v>
      </c>
      <c r="O10" t="b">
        <v>1</v>
      </c>
      <c r="P10" t="s">
        <v>8279</v>
      </c>
      <c r="Q10">
        <f t="shared" si="2"/>
        <v>104</v>
      </c>
      <c r="R10">
        <f t="shared" si="7"/>
        <v>78.03</v>
      </c>
      <c r="S10" t="str">
        <f t="shared" si="3"/>
        <v>music</v>
      </c>
      <c r="T10" t="str">
        <f t="shared" si="4"/>
        <v>indie rock</v>
      </c>
      <c r="U10" s="7">
        <f t="shared" si="5"/>
        <v>40079.725115740745</v>
      </c>
      <c r="V10" s="7">
        <f t="shared" si="6"/>
        <v>40156.76666666667</v>
      </c>
    </row>
    <row r="11" spans="1:22" ht="59" x14ac:dyDescent="0.75">
      <c r="A11">
        <v>867</v>
      </c>
      <c r="B11" s="2" t="s">
        <v>868</v>
      </c>
      <c r="C11" s="2" t="s">
        <v>4977</v>
      </c>
      <c r="D11">
        <v>5000</v>
      </c>
      <c r="E11">
        <f t="shared" si="0"/>
        <v>5000</v>
      </c>
      <c r="F11">
        <v>1201</v>
      </c>
      <c r="G11">
        <f t="shared" si="1"/>
        <v>1201</v>
      </c>
      <c r="H11" t="s">
        <v>8221</v>
      </c>
      <c r="I11" t="s">
        <v>8224</v>
      </c>
      <c r="J11" t="s">
        <v>8246</v>
      </c>
      <c r="K11">
        <v>1259643540</v>
      </c>
      <c r="L11">
        <v>1254450706</v>
      </c>
      <c r="M11" t="b">
        <v>0</v>
      </c>
      <c r="N11">
        <v>11</v>
      </c>
      <c r="O11" t="b">
        <v>0</v>
      </c>
      <c r="P11" t="s">
        <v>8278</v>
      </c>
      <c r="Q11">
        <f t="shared" si="2"/>
        <v>24</v>
      </c>
      <c r="R11">
        <f t="shared" si="7"/>
        <v>109.18</v>
      </c>
      <c r="S11" t="str">
        <f t="shared" si="3"/>
        <v>music</v>
      </c>
      <c r="T11" t="str">
        <f t="shared" si="4"/>
        <v>jazz</v>
      </c>
      <c r="U11" s="7">
        <f t="shared" si="5"/>
        <v>40088.105393518519</v>
      </c>
      <c r="V11" s="7">
        <f t="shared" si="6"/>
        <v>40148.207638888889</v>
      </c>
    </row>
    <row r="12" spans="1:22" ht="59" x14ac:dyDescent="0.75">
      <c r="A12">
        <v>1947</v>
      </c>
      <c r="B12" s="2" t="s">
        <v>1948</v>
      </c>
      <c r="C12" s="2" t="s">
        <v>6057</v>
      </c>
      <c r="D12">
        <v>800</v>
      </c>
      <c r="E12">
        <f t="shared" si="0"/>
        <v>800</v>
      </c>
      <c r="F12">
        <v>805.07</v>
      </c>
      <c r="G12">
        <f t="shared" si="1"/>
        <v>805.07</v>
      </c>
      <c r="H12" t="s">
        <v>8219</v>
      </c>
      <c r="I12" t="s">
        <v>8224</v>
      </c>
      <c r="J12" t="s">
        <v>8246</v>
      </c>
      <c r="K12">
        <v>1258955940</v>
      </c>
      <c r="L12">
        <v>1255730520</v>
      </c>
      <c r="M12" t="b">
        <v>1</v>
      </c>
      <c r="N12">
        <v>23</v>
      </c>
      <c r="O12" t="b">
        <v>1</v>
      </c>
      <c r="P12" t="s">
        <v>8295</v>
      </c>
      <c r="Q12">
        <f t="shared" si="2"/>
        <v>101</v>
      </c>
      <c r="R12">
        <f t="shared" si="7"/>
        <v>35</v>
      </c>
      <c r="S12" t="str">
        <f t="shared" si="3"/>
        <v>technology</v>
      </c>
      <c r="T12" t="str">
        <f t="shared" si="4"/>
        <v>hardware</v>
      </c>
      <c r="U12" s="7">
        <f t="shared" si="5"/>
        <v>40102.918055555558</v>
      </c>
      <c r="V12" s="7">
        <f t="shared" si="6"/>
        <v>40140.249305555553</v>
      </c>
    </row>
    <row r="13" spans="1:22" ht="44.25" x14ac:dyDescent="0.75">
      <c r="A13">
        <v>1637</v>
      </c>
      <c r="B13" s="2" t="s">
        <v>1638</v>
      </c>
      <c r="C13" s="2" t="s">
        <v>5747</v>
      </c>
      <c r="D13">
        <v>500</v>
      </c>
      <c r="E13">
        <f t="shared" si="0"/>
        <v>500</v>
      </c>
      <c r="F13">
        <v>519</v>
      </c>
      <c r="G13">
        <f t="shared" si="1"/>
        <v>519</v>
      </c>
      <c r="H13" t="s">
        <v>8219</v>
      </c>
      <c r="I13" t="s">
        <v>8224</v>
      </c>
      <c r="J13" t="s">
        <v>8246</v>
      </c>
      <c r="K13">
        <v>1262302740</v>
      </c>
      <c r="L13">
        <v>1257444140</v>
      </c>
      <c r="M13" t="b">
        <v>0</v>
      </c>
      <c r="N13">
        <v>15</v>
      </c>
      <c r="O13" t="b">
        <v>1</v>
      </c>
      <c r="P13" t="s">
        <v>8276</v>
      </c>
      <c r="Q13">
        <f t="shared" si="2"/>
        <v>104</v>
      </c>
      <c r="R13">
        <f t="shared" si="7"/>
        <v>34.6</v>
      </c>
      <c r="S13" t="str">
        <f t="shared" si="3"/>
        <v>music</v>
      </c>
      <c r="T13" t="str">
        <f t="shared" si="4"/>
        <v>rock</v>
      </c>
      <c r="U13" s="7">
        <f t="shared" si="5"/>
        <v>40122.751620370371</v>
      </c>
      <c r="V13" s="7">
        <f t="shared" si="6"/>
        <v>40178.98541666667</v>
      </c>
    </row>
    <row r="14" spans="1:22" ht="59" x14ac:dyDescent="0.75">
      <c r="A14">
        <v>319</v>
      </c>
      <c r="B14" s="2" t="s">
        <v>320</v>
      </c>
      <c r="C14" s="2" t="s">
        <v>4429</v>
      </c>
      <c r="D14">
        <v>5000</v>
      </c>
      <c r="E14">
        <f t="shared" si="0"/>
        <v>5000</v>
      </c>
      <c r="F14">
        <v>5634</v>
      </c>
      <c r="G14">
        <f t="shared" si="1"/>
        <v>5634</v>
      </c>
      <c r="H14" t="s">
        <v>8219</v>
      </c>
      <c r="I14" t="s">
        <v>8224</v>
      </c>
      <c r="J14" t="s">
        <v>8246</v>
      </c>
      <c r="K14">
        <v>1265097540</v>
      </c>
      <c r="L14">
        <v>1257538029</v>
      </c>
      <c r="M14" t="b">
        <v>1</v>
      </c>
      <c r="N14">
        <v>51</v>
      </c>
      <c r="O14" t="b">
        <v>1</v>
      </c>
      <c r="P14" t="s">
        <v>8269</v>
      </c>
      <c r="Q14">
        <f t="shared" si="2"/>
        <v>113</v>
      </c>
      <c r="R14">
        <f t="shared" si="7"/>
        <v>110.47</v>
      </c>
      <c r="S14" t="str">
        <f t="shared" si="3"/>
        <v>film &amp; video</v>
      </c>
      <c r="T14" t="str">
        <f t="shared" si="4"/>
        <v>documentary</v>
      </c>
      <c r="U14" s="7">
        <f t="shared" si="5"/>
        <v>40123.83829861111</v>
      </c>
      <c r="V14" s="7">
        <f t="shared" si="6"/>
        <v>40211.332638888889</v>
      </c>
    </row>
    <row r="15" spans="1:22" ht="59" x14ac:dyDescent="0.75">
      <c r="A15">
        <v>2534</v>
      </c>
      <c r="B15" s="2" t="s">
        <v>2534</v>
      </c>
      <c r="C15" s="2" t="s">
        <v>6644</v>
      </c>
      <c r="D15">
        <v>2000</v>
      </c>
      <c r="E15">
        <f t="shared" si="0"/>
        <v>2000</v>
      </c>
      <c r="F15">
        <v>2100</v>
      </c>
      <c r="G15">
        <f t="shared" si="1"/>
        <v>2100</v>
      </c>
      <c r="H15" t="s">
        <v>8219</v>
      </c>
      <c r="I15" t="s">
        <v>8224</v>
      </c>
      <c r="J15" t="s">
        <v>8246</v>
      </c>
      <c r="K15">
        <v>1262325600</v>
      </c>
      <c r="L15">
        <v>1257871712</v>
      </c>
      <c r="M15" t="b">
        <v>0</v>
      </c>
      <c r="N15">
        <v>14</v>
      </c>
      <c r="O15" t="b">
        <v>1</v>
      </c>
      <c r="P15" t="s">
        <v>8300</v>
      </c>
      <c r="Q15">
        <f t="shared" si="2"/>
        <v>105</v>
      </c>
      <c r="R15">
        <f t="shared" si="7"/>
        <v>150</v>
      </c>
      <c r="S15" t="str">
        <f t="shared" si="3"/>
        <v>music</v>
      </c>
      <c r="T15" t="str">
        <f t="shared" si="4"/>
        <v>classical music</v>
      </c>
      <c r="U15" s="7">
        <f t="shared" si="5"/>
        <v>40127.700370370374</v>
      </c>
      <c r="V15" s="7">
        <f t="shared" si="6"/>
        <v>40179.25</v>
      </c>
    </row>
    <row r="16" spans="1:22" ht="44.25" x14ac:dyDescent="0.75">
      <c r="A16">
        <v>2317</v>
      </c>
      <c r="B16" s="2" t="s">
        <v>2318</v>
      </c>
      <c r="C16" s="2" t="s">
        <v>6427</v>
      </c>
      <c r="D16">
        <v>400</v>
      </c>
      <c r="E16">
        <f t="shared" si="0"/>
        <v>400</v>
      </c>
      <c r="F16">
        <v>416</v>
      </c>
      <c r="G16">
        <f t="shared" si="1"/>
        <v>416</v>
      </c>
      <c r="H16" t="s">
        <v>8219</v>
      </c>
      <c r="I16" t="s">
        <v>8224</v>
      </c>
      <c r="J16" t="s">
        <v>8246</v>
      </c>
      <c r="K16">
        <v>1266210000</v>
      </c>
      <c r="L16">
        <v>1263474049</v>
      </c>
      <c r="M16" t="b">
        <v>1</v>
      </c>
      <c r="N16">
        <v>22</v>
      </c>
      <c r="O16" t="b">
        <v>1</v>
      </c>
      <c r="P16" t="s">
        <v>8279</v>
      </c>
      <c r="Q16">
        <f t="shared" si="2"/>
        <v>104</v>
      </c>
      <c r="R16">
        <f t="shared" si="7"/>
        <v>18.91</v>
      </c>
      <c r="S16" t="str">
        <f t="shared" si="3"/>
        <v>music</v>
      </c>
      <c r="T16" t="str">
        <f t="shared" si="4"/>
        <v>indie rock</v>
      </c>
      <c r="U16" s="7">
        <f t="shared" si="5"/>
        <v>40192.542233796295</v>
      </c>
      <c r="V16" s="7">
        <f t="shared" si="6"/>
        <v>40224.208333333336</v>
      </c>
    </row>
    <row r="17" spans="1:22" ht="44.25" x14ac:dyDescent="0.75">
      <c r="A17">
        <v>282</v>
      </c>
      <c r="B17" s="2" t="s">
        <v>283</v>
      </c>
      <c r="C17" s="2" t="s">
        <v>4392</v>
      </c>
      <c r="D17">
        <v>45000</v>
      </c>
      <c r="E17">
        <f t="shared" si="0"/>
        <v>45000</v>
      </c>
      <c r="F17">
        <v>45535</v>
      </c>
      <c r="G17">
        <f t="shared" si="1"/>
        <v>45535</v>
      </c>
      <c r="H17" t="s">
        <v>8219</v>
      </c>
      <c r="I17" t="s">
        <v>8224</v>
      </c>
      <c r="J17" t="s">
        <v>8246</v>
      </c>
      <c r="K17">
        <v>1266876000</v>
      </c>
      <c r="L17">
        <v>1263679492</v>
      </c>
      <c r="M17" t="b">
        <v>1</v>
      </c>
      <c r="N17">
        <v>179</v>
      </c>
      <c r="O17" t="b">
        <v>1</v>
      </c>
      <c r="P17" t="s">
        <v>8269</v>
      </c>
      <c r="Q17">
        <f t="shared" si="2"/>
        <v>101</v>
      </c>
      <c r="R17">
        <f t="shared" si="7"/>
        <v>254.39</v>
      </c>
      <c r="S17" t="str">
        <f t="shared" si="3"/>
        <v>film &amp; video</v>
      </c>
      <c r="T17" t="str">
        <f t="shared" si="4"/>
        <v>documentary</v>
      </c>
      <c r="U17" s="7">
        <f t="shared" si="5"/>
        <v>40194.920046296298</v>
      </c>
      <c r="V17" s="7">
        <f t="shared" si="6"/>
        <v>40231.916666666664</v>
      </c>
    </row>
    <row r="18" spans="1:22" ht="59" x14ac:dyDescent="0.75">
      <c r="A18">
        <v>2123</v>
      </c>
      <c r="B18" s="2" t="s">
        <v>2124</v>
      </c>
      <c r="C18" s="2" t="s">
        <v>6233</v>
      </c>
      <c r="D18">
        <v>500</v>
      </c>
      <c r="E18">
        <f t="shared" si="0"/>
        <v>500</v>
      </c>
      <c r="F18">
        <v>50</v>
      </c>
      <c r="G18">
        <f t="shared" si="1"/>
        <v>50</v>
      </c>
      <c r="H18" t="s">
        <v>8221</v>
      </c>
      <c r="I18" t="s">
        <v>8224</v>
      </c>
      <c r="J18" t="s">
        <v>8246</v>
      </c>
      <c r="K18">
        <v>1268636340</v>
      </c>
      <c r="L18">
        <v>1263982307</v>
      </c>
      <c r="M18" t="b">
        <v>0</v>
      </c>
      <c r="N18">
        <v>5</v>
      </c>
      <c r="O18" t="b">
        <v>0</v>
      </c>
      <c r="P18" t="s">
        <v>8282</v>
      </c>
      <c r="Q18">
        <f t="shared" si="2"/>
        <v>10</v>
      </c>
      <c r="R18">
        <f t="shared" si="7"/>
        <v>10</v>
      </c>
      <c r="S18" t="str">
        <f t="shared" si="3"/>
        <v>games</v>
      </c>
      <c r="T18" t="str">
        <f t="shared" si="4"/>
        <v>video games</v>
      </c>
      <c r="U18" s="7">
        <f t="shared" si="5"/>
        <v>40198.424849537041</v>
      </c>
      <c r="V18" s="7">
        <f t="shared" si="6"/>
        <v>40252.290972222225</v>
      </c>
    </row>
    <row r="19" spans="1:22" ht="59" x14ac:dyDescent="0.75">
      <c r="A19">
        <v>266</v>
      </c>
      <c r="B19" s="2" t="s">
        <v>267</v>
      </c>
      <c r="C19" s="2" t="s">
        <v>4376</v>
      </c>
      <c r="D19">
        <v>1000</v>
      </c>
      <c r="E19">
        <f t="shared" si="0"/>
        <v>1000</v>
      </c>
      <c r="F19">
        <v>1455</v>
      </c>
      <c r="G19">
        <f t="shared" si="1"/>
        <v>1455</v>
      </c>
      <c r="H19" t="s">
        <v>8219</v>
      </c>
      <c r="I19" t="s">
        <v>8224</v>
      </c>
      <c r="J19" t="s">
        <v>8246</v>
      </c>
      <c r="K19">
        <v>1271994660</v>
      </c>
      <c r="L19">
        <v>1264565507</v>
      </c>
      <c r="M19" t="b">
        <v>1</v>
      </c>
      <c r="N19">
        <v>36</v>
      </c>
      <c r="O19" t="b">
        <v>1</v>
      </c>
      <c r="P19" t="s">
        <v>8269</v>
      </c>
      <c r="Q19">
        <f t="shared" si="2"/>
        <v>146</v>
      </c>
      <c r="R19">
        <f t="shared" si="7"/>
        <v>40.42</v>
      </c>
      <c r="S19" t="str">
        <f t="shared" si="3"/>
        <v>film &amp; video</v>
      </c>
      <c r="T19" t="str">
        <f t="shared" si="4"/>
        <v>documentary</v>
      </c>
      <c r="U19" s="7">
        <f t="shared" si="5"/>
        <v>40205.174849537041</v>
      </c>
      <c r="V19" s="7">
        <f t="shared" si="6"/>
        <v>40291.160416666666</v>
      </c>
    </row>
    <row r="20" spans="1:22" ht="59" x14ac:dyDescent="0.75">
      <c r="A20">
        <v>244</v>
      </c>
      <c r="B20" s="3">
        <v>39756</v>
      </c>
      <c r="C20" s="2" t="s">
        <v>4354</v>
      </c>
      <c r="D20">
        <v>3500</v>
      </c>
      <c r="E20">
        <f t="shared" si="0"/>
        <v>3500</v>
      </c>
      <c r="F20">
        <v>3981.5</v>
      </c>
      <c r="G20">
        <f t="shared" si="1"/>
        <v>3981.5</v>
      </c>
      <c r="H20" t="s">
        <v>8219</v>
      </c>
      <c r="I20" t="s">
        <v>8224</v>
      </c>
      <c r="J20" t="s">
        <v>8246</v>
      </c>
      <c r="K20">
        <v>1268723160</v>
      </c>
      <c r="L20">
        <v>1265269559</v>
      </c>
      <c r="M20" t="b">
        <v>1</v>
      </c>
      <c r="N20">
        <v>84</v>
      </c>
      <c r="O20" t="b">
        <v>1</v>
      </c>
      <c r="P20" t="s">
        <v>8269</v>
      </c>
      <c r="Q20">
        <f t="shared" si="2"/>
        <v>114</v>
      </c>
      <c r="R20">
        <f t="shared" si="7"/>
        <v>47.4</v>
      </c>
      <c r="S20" t="str">
        <f t="shared" si="3"/>
        <v>film &amp; video</v>
      </c>
      <c r="T20" t="str">
        <f t="shared" si="4"/>
        <v>documentary</v>
      </c>
      <c r="U20" s="7">
        <f t="shared" si="5"/>
        <v>40213.323599537034</v>
      </c>
      <c r="V20" s="7">
        <f t="shared" si="6"/>
        <v>40253.29583333333</v>
      </c>
    </row>
    <row r="21" spans="1:22" ht="29.5" x14ac:dyDescent="0.75">
      <c r="A21">
        <v>2028</v>
      </c>
      <c r="B21" s="2" t="s">
        <v>2029</v>
      </c>
      <c r="C21" s="2" t="s">
        <v>6138</v>
      </c>
      <c r="D21">
        <v>3000</v>
      </c>
      <c r="E21">
        <f t="shared" si="0"/>
        <v>3000</v>
      </c>
      <c r="F21">
        <v>3785</v>
      </c>
      <c r="G21">
        <f t="shared" si="1"/>
        <v>3785</v>
      </c>
      <c r="H21" t="s">
        <v>8219</v>
      </c>
      <c r="I21" t="s">
        <v>8224</v>
      </c>
      <c r="J21" t="s">
        <v>8246</v>
      </c>
      <c r="K21">
        <v>1268690100</v>
      </c>
      <c r="L21">
        <v>1265493806</v>
      </c>
      <c r="M21" t="b">
        <v>1</v>
      </c>
      <c r="N21">
        <v>79</v>
      </c>
      <c r="O21" t="b">
        <v>1</v>
      </c>
      <c r="P21" t="s">
        <v>8295</v>
      </c>
      <c r="Q21">
        <f t="shared" si="2"/>
        <v>126</v>
      </c>
      <c r="R21">
        <f t="shared" si="7"/>
        <v>47.91</v>
      </c>
      <c r="S21" t="str">
        <f t="shared" si="3"/>
        <v>technology</v>
      </c>
      <c r="T21" t="str">
        <f t="shared" si="4"/>
        <v>hardware</v>
      </c>
      <c r="U21" s="7">
        <f t="shared" si="5"/>
        <v>40215.919050925928</v>
      </c>
      <c r="V21" s="7">
        <f t="shared" si="6"/>
        <v>40252.913194444445</v>
      </c>
    </row>
    <row r="22" spans="1:22" ht="44.25" x14ac:dyDescent="0.75">
      <c r="A22">
        <v>272</v>
      </c>
      <c r="B22" s="2" t="s">
        <v>273</v>
      </c>
      <c r="C22" s="2" t="s">
        <v>4382</v>
      </c>
      <c r="D22">
        <v>3000</v>
      </c>
      <c r="E22">
        <f t="shared" si="0"/>
        <v>3000</v>
      </c>
      <c r="F22">
        <v>5323.01</v>
      </c>
      <c r="G22">
        <f t="shared" si="1"/>
        <v>5323.01</v>
      </c>
      <c r="H22" t="s">
        <v>8219</v>
      </c>
      <c r="I22" t="s">
        <v>8224</v>
      </c>
      <c r="J22" t="s">
        <v>8246</v>
      </c>
      <c r="K22">
        <v>1272480540</v>
      </c>
      <c r="L22">
        <v>1267220191</v>
      </c>
      <c r="M22" t="b">
        <v>1</v>
      </c>
      <c r="N22">
        <v>65</v>
      </c>
      <c r="O22" t="b">
        <v>1</v>
      </c>
      <c r="P22" t="s">
        <v>8269</v>
      </c>
      <c r="Q22">
        <f t="shared" si="2"/>
        <v>177</v>
      </c>
      <c r="R22">
        <f t="shared" si="7"/>
        <v>81.89</v>
      </c>
      <c r="S22" t="str">
        <f t="shared" si="3"/>
        <v>film &amp; video</v>
      </c>
      <c r="T22" t="str">
        <f t="shared" si="4"/>
        <v>documentary</v>
      </c>
      <c r="U22" s="7">
        <f t="shared" si="5"/>
        <v>40235.900358796294</v>
      </c>
      <c r="V22" s="7">
        <f t="shared" si="6"/>
        <v>40296.78402777778</v>
      </c>
    </row>
    <row r="23" spans="1:22" ht="59" x14ac:dyDescent="0.75">
      <c r="A23">
        <v>500</v>
      </c>
      <c r="B23" s="2" t="s">
        <v>501</v>
      </c>
      <c r="C23" s="2" t="s">
        <v>4610</v>
      </c>
      <c r="D23">
        <v>6500</v>
      </c>
      <c r="E23">
        <f t="shared" si="0"/>
        <v>6500</v>
      </c>
      <c r="F23">
        <v>215</v>
      </c>
      <c r="G23">
        <f t="shared" si="1"/>
        <v>215</v>
      </c>
      <c r="H23" t="s">
        <v>8221</v>
      </c>
      <c r="I23" t="s">
        <v>8224</v>
      </c>
      <c r="J23" t="s">
        <v>8246</v>
      </c>
      <c r="K23">
        <v>1273356960</v>
      </c>
      <c r="L23">
        <v>1268255751</v>
      </c>
      <c r="M23" t="b">
        <v>0</v>
      </c>
      <c r="N23">
        <v>4</v>
      </c>
      <c r="O23" t="b">
        <v>0</v>
      </c>
      <c r="P23" t="s">
        <v>8270</v>
      </c>
      <c r="Q23">
        <f t="shared" si="2"/>
        <v>3</v>
      </c>
      <c r="R23">
        <f t="shared" si="7"/>
        <v>53.75</v>
      </c>
      <c r="S23" t="str">
        <f t="shared" si="3"/>
        <v>film &amp; video</v>
      </c>
      <c r="T23" t="str">
        <f t="shared" si="4"/>
        <v>animation</v>
      </c>
      <c r="U23" s="7">
        <f t="shared" si="5"/>
        <v>40247.886006944449</v>
      </c>
      <c r="V23" s="7">
        <f t="shared" si="6"/>
        <v>40306.927777777775</v>
      </c>
    </row>
    <row r="24" spans="1:22" ht="59" x14ac:dyDescent="0.75">
      <c r="A24">
        <v>117</v>
      </c>
      <c r="B24" s="2" t="s">
        <v>119</v>
      </c>
      <c r="C24" s="2" t="s">
        <v>4228</v>
      </c>
      <c r="D24">
        <v>4500</v>
      </c>
      <c r="E24">
        <f t="shared" si="0"/>
        <v>4500</v>
      </c>
      <c r="F24">
        <v>4522.22</v>
      </c>
      <c r="G24">
        <f t="shared" si="1"/>
        <v>4522.22</v>
      </c>
      <c r="H24" t="s">
        <v>8219</v>
      </c>
      <c r="I24" t="s">
        <v>8224</v>
      </c>
      <c r="J24" t="s">
        <v>8246</v>
      </c>
      <c r="K24">
        <v>1276110000</v>
      </c>
      <c r="L24">
        <v>1268337744</v>
      </c>
      <c r="M24" t="b">
        <v>0</v>
      </c>
      <c r="N24">
        <v>27</v>
      </c>
      <c r="O24" t="b">
        <v>1</v>
      </c>
      <c r="P24" t="s">
        <v>8266</v>
      </c>
      <c r="Q24">
        <f t="shared" si="2"/>
        <v>100</v>
      </c>
      <c r="R24">
        <f t="shared" si="7"/>
        <v>167.49</v>
      </c>
      <c r="S24" t="str">
        <f t="shared" si="3"/>
        <v>film &amp; video</v>
      </c>
      <c r="T24" t="str">
        <f t="shared" si="4"/>
        <v>shorts</v>
      </c>
      <c r="U24" s="7">
        <f t="shared" si="5"/>
        <v>40248.834999999999</v>
      </c>
      <c r="V24" s="7">
        <f t="shared" si="6"/>
        <v>40338.791666666664</v>
      </c>
    </row>
    <row r="25" spans="1:22" ht="59" x14ac:dyDescent="0.75">
      <c r="A25">
        <v>824</v>
      </c>
      <c r="B25" s="2" t="s">
        <v>825</v>
      </c>
      <c r="C25" s="2" t="s">
        <v>4934</v>
      </c>
      <c r="D25">
        <v>1600</v>
      </c>
      <c r="E25">
        <f t="shared" si="0"/>
        <v>1600</v>
      </c>
      <c r="F25">
        <v>2150.1</v>
      </c>
      <c r="G25">
        <f t="shared" si="1"/>
        <v>2150.1</v>
      </c>
      <c r="H25" t="s">
        <v>8219</v>
      </c>
      <c r="I25" t="s">
        <v>8224</v>
      </c>
      <c r="J25" t="s">
        <v>8246</v>
      </c>
      <c r="K25">
        <v>1271573940</v>
      </c>
      <c r="L25">
        <v>1268459318</v>
      </c>
      <c r="M25" t="b">
        <v>0</v>
      </c>
      <c r="N25">
        <v>54</v>
      </c>
      <c r="O25" t="b">
        <v>1</v>
      </c>
      <c r="P25" t="s">
        <v>8276</v>
      </c>
      <c r="Q25">
        <f t="shared" si="2"/>
        <v>134</v>
      </c>
      <c r="R25">
        <f t="shared" si="7"/>
        <v>39.82</v>
      </c>
      <c r="S25" t="str">
        <f t="shared" si="3"/>
        <v>music</v>
      </c>
      <c r="T25" t="str">
        <f t="shared" si="4"/>
        <v>rock</v>
      </c>
      <c r="U25" s="7">
        <f t="shared" si="5"/>
        <v>40250.242106481484</v>
      </c>
      <c r="V25" s="7">
        <f t="shared" si="6"/>
        <v>40286.290972222225</v>
      </c>
    </row>
    <row r="26" spans="1:22" ht="59" x14ac:dyDescent="0.75">
      <c r="A26">
        <v>1507</v>
      </c>
      <c r="B26" s="2" t="s">
        <v>1508</v>
      </c>
      <c r="C26" s="2" t="s">
        <v>5617</v>
      </c>
      <c r="D26">
        <v>1200</v>
      </c>
      <c r="E26">
        <f t="shared" si="0"/>
        <v>1200</v>
      </c>
      <c r="F26">
        <v>2580</v>
      </c>
      <c r="G26">
        <f t="shared" si="1"/>
        <v>2580</v>
      </c>
      <c r="H26" t="s">
        <v>8219</v>
      </c>
      <c r="I26" t="s">
        <v>8224</v>
      </c>
      <c r="J26" t="s">
        <v>8246</v>
      </c>
      <c r="K26">
        <v>1273911000</v>
      </c>
      <c r="L26">
        <v>1268822909</v>
      </c>
      <c r="M26" t="b">
        <v>1</v>
      </c>
      <c r="N26">
        <v>33</v>
      </c>
      <c r="O26" t="b">
        <v>1</v>
      </c>
      <c r="P26" t="s">
        <v>8285</v>
      </c>
      <c r="Q26">
        <f t="shared" si="2"/>
        <v>215</v>
      </c>
      <c r="R26">
        <f t="shared" si="7"/>
        <v>78.180000000000007</v>
      </c>
      <c r="S26" t="str">
        <f t="shared" si="3"/>
        <v>photography</v>
      </c>
      <c r="T26" t="str">
        <f t="shared" si="4"/>
        <v>photobooks</v>
      </c>
      <c r="U26" s="7">
        <f t="shared" si="5"/>
        <v>40254.450335648151</v>
      </c>
      <c r="V26" s="7">
        <f t="shared" si="6"/>
        <v>40313.340277777781</v>
      </c>
    </row>
    <row r="27" spans="1:22" ht="59" x14ac:dyDescent="0.75">
      <c r="A27">
        <v>363</v>
      </c>
      <c r="B27" s="2" t="s">
        <v>364</v>
      </c>
      <c r="C27" s="2" t="s">
        <v>4473</v>
      </c>
      <c r="D27">
        <v>8925</v>
      </c>
      <c r="E27">
        <f t="shared" si="0"/>
        <v>8925</v>
      </c>
      <c r="F27">
        <v>9044</v>
      </c>
      <c r="G27">
        <f t="shared" si="1"/>
        <v>9044</v>
      </c>
      <c r="H27" t="s">
        <v>8219</v>
      </c>
      <c r="I27" t="s">
        <v>8224</v>
      </c>
      <c r="J27" t="s">
        <v>8246</v>
      </c>
      <c r="K27">
        <v>1272828120</v>
      </c>
      <c r="L27">
        <v>1268934736</v>
      </c>
      <c r="M27" t="b">
        <v>0</v>
      </c>
      <c r="N27">
        <v>26</v>
      </c>
      <c r="O27" t="b">
        <v>1</v>
      </c>
      <c r="P27" t="s">
        <v>8269</v>
      </c>
      <c r="Q27">
        <f t="shared" si="2"/>
        <v>101</v>
      </c>
      <c r="R27">
        <f t="shared" si="7"/>
        <v>347.85</v>
      </c>
      <c r="S27" t="str">
        <f t="shared" si="3"/>
        <v>film &amp; video</v>
      </c>
      <c r="T27" t="str">
        <f t="shared" si="4"/>
        <v>documentary</v>
      </c>
      <c r="U27" s="7">
        <f t="shared" si="5"/>
        <v>40255.744629629626</v>
      </c>
      <c r="V27" s="7">
        <f t="shared" si="6"/>
        <v>40300.806944444441</v>
      </c>
    </row>
    <row r="28" spans="1:22" ht="44.25" x14ac:dyDescent="0.75">
      <c r="A28">
        <v>252</v>
      </c>
      <c r="B28" s="2" t="s">
        <v>253</v>
      </c>
      <c r="C28" s="2" t="s">
        <v>4362</v>
      </c>
      <c r="D28">
        <v>5000</v>
      </c>
      <c r="E28">
        <f t="shared" si="0"/>
        <v>5000</v>
      </c>
      <c r="F28">
        <v>9228</v>
      </c>
      <c r="G28">
        <f t="shared" si="1"/>
        <v>9228</v>
      </c>
      <c r="H28" t="s">
        <v>8219</v>
      </c>
      <c r="I28" t="s">
        <v>8224</v>
      </c>
      <c r="J28" t="s">
        <v>8246</v>
      </c>
      <c r="K28">
        <v>1275364740</v>
      </c>
      <c r="L28">
        <v>1269878058</v>
      </c>
      <c r="M28" t="b">
        <v>1</v>
      </c>
      <c r="N28">
        <v>108</v>
      </c>
      <c r="O28" t="b">
        <v>1</v>
      </c>
      <c r="P28" t="s">
        <v>8269</v>
      </c>
      <c r="Q28">
        <f t="shared" si="2"/>
        <v>185</v>
      </c>
      <c r="R28">
        <f t="shared" si="7"/>
        <v>85.44</v>
      </c>
      <c r="S28" t="str">
        <f t="shared" si="3"/>
        <v>film &amp; video</v>
      </c>
      <c r="T28" t="str">
        <f t="shared" si="4"/>
        <v>documentary</v>
      </c>
      <c r="U28" s="7">
        <f t="shared" si="5"/>
        <v>40266.662708333337</v>
      </c>
      <c r="V28" s="7">
        <f t="shared" si="6"/>
        <v>40330.165972222225</v>
      </c>
    </row>
    <row r="29" spans="1:22" ht="59" x14ac:dyDescent="0.75">
      <c r="A29">
        <v>265</v>
      </c>
      <c r="B29" s="2" t="s">
        <v>266</v>
      </c>
      <c r="C29" s="2" t="s">
        <v>4375</v>
      </c>
      <c r="D29">
        <v>5000</v>
      </c>
      <c r="E29">
        <f t="shared" si="0"/>
        <v>5000</v>
      </c>
      <c r="F29">
        <v>5555</v>
      </c>
      <c r="G29">
        <f t="shared" si="1"/>
        <v>5555</v>
      </c>
      <c r="H29" t="s">
        <v>8219</v>
      </c>
      <c r="I29" t="s">
        <v>8224</v>
      </c>
      <c r="J29" t="s">
        <v>8246</v>
      </c>
      <c r="K29">
        <v>1273522560</v>
      </c>
      <c r="L29">
        <v>1269928430</v>
      </c>
      <c r="M29" t="b">
        <v>1</v>
      </c>
      <c r="N29">
        <v>58</v>
      </c>
      <c r="O29" t="b">
        <v>1</v>
      </c>
      <c r="P29" t="s">
        <v>8269</v>
      </c>
      <c r="Q29">
        <f t="shared" si="2"/>
        <v>111</v>
      </c>
      <c r="R29">
        <f t="shared" si="7"/>
        <v>95.78</v>
      </c>
      <c r="S29" t="str">
        <f t="shared" si="3"/>
        <v>film &amp; video</v>
      </c>
      <c r="T29" t="str">
        <f t="shared" si="4"/>
        <v>documentary</v>
      </c>
      <c r="U29" s="7">
        <f t="shared" si="5"/>
        <v>40267.245717592588</v>
      </c>
      <c r="V29" s="7">
        <f t="shared" si="6"/>
        <v>40308.844444444447</v>
      </c>
    </row>
    <row r="30" spans="1:22" ht="59" x14ac:dyDescent="0.75">
      <c r="A30">
        <v>1272</v>
      </c>
      <c r="B30" s="2" t="s">
        <v>1273</v>
      </c>
      <c r="C30" s="2" t="s">
        <v>5382</v>
      </c>
      <c r="D30">
        <v>5000</v>
      </c>
      <c r="E30">
        <f t="shared" si="0"/>
        <v>5000</v>
      </c>
      <c r="F30">
        <v>5300</v>
      </c>
      <c r="G30">
        <f t="shared" si="1"/>
        <v>5300</v>
      </c>
      <c r="H30" t="s">
        <v>8219</v>
      </c>
      <c r="I30" t="s">
        <v>8224</v>
      </c>
      <c r="J30" t="s">
        <v>8246</v>
      </c>
      <c r="K30">
        <v>1276574400</v>
      </c>
      <c r="L30">
        <v>1270576379</v>
      </c>
      <c r="M30" t="b">
        <v>1</v>
      </c>
      <c r="N30">
        <v>28</v>
      </c>
      <c r="O30" t="b">
        <v>1</v>
      </c>
      <c r="P30" t="s">
        <v>8276</v>
      </c>
      <c r="Q30">
        <f t="shared" si="2"/>
        <v>106</v>
      </c>
      <c r="R30">
        <f t="shared" si="7"/>
        <v>189.29</v>
      </c>
      <c r="S30" t="str">
        <f t="shared" si="3"/>
        <v>music</v>
      </c>
      <c r="T30" t="str">
        <f t="shared" si="4"/>
        <v>rock</v>
      </c>
      <c r="U30" s="7">
        <f t="shared" si="5"/>
        <v>40274.745127314818</v>
      </c>
      <c r="V30" s="7">
        <f t="shared" si="6"/>
        <v>40344.166666666664</v>
      </c>
    </row>
    <row r="31" spans="1:22" ht="59" x14ac:dyDescent="0.75">
      <c r="A31">
        <v>901</v>
      </c>
      <c r="B31" s="2" t="s">
        <v>902</v>
      </c>
      <c r="C31" s="2" t="s">
        <v>5011</v>
      </c>
      <c r="D31">
        <v>6500</v>
      </c>
      <c r="E31">
        <f t="shared" si="0"/>
        <v>6500</v>
      </c>
      <c r="F31">
        <v>0</v>
      </c>
      <c r="G31">
        <f t="shared" si="1"/>
        <v>0</v>
      </c>
      <c r="H31" t="s">
        <v>8221</v>
      </c>
      <c r="I31" t="s">
        <v>8224</v>
      </c>
      <c r="J31" t="s">
        <v>8246</v>
      </c>
      <c r="K31">
        <v>1276024260</v>
      </c>
      <c r="L31">
        <v>1272050914</v>
      </c>
      <c r="M31" t="b">
        <v>0</v>
      </c>
      <c r="N31">
        <v>0</v>
      </c>
      <c r="O31" t="b">
        <v>0</v>
      </c>
      <c r="P31" t="s">
        <v>8278</v>
      </c>
      <c r="Q31">
        <f t="shared" si="2"/>
        <v>0</v>
      </c>
      <c r="R31" t="e">
        <f t="shared" si="7"/>
        <v>#DIV/0!</v>
      </c>
      <c r="S31" t="str">
        <f t="shared" si="3"/>
        <v>music</v>
      </c>
      <c r="T31" t="str">
        <f t="shared" si="4"/>
        <v>jazz</v>
      </c>
      <c r="U31" s="7">
        <f t="shared" si="5"/>
        <v>40291.81150462963</v>
      </c>
      <c r="V31" s="7">
        <f t="shared" si="6"/>
        <v>40337.799305555556</v>
      </c>
    </row>
    <row r="32" spans="1:22" ht="59" x14ac:dyDescent="0.75">
      <c r="A32">
        <v>1888</v>
      </c>
      <c r="B32" s="2" t="s">
        <v>1889</v>
      </c>
      <c r="C32" s="2" t="s">
        <v>5998</v>
      </c>
      <c r="D32">
        <v>2500</v>
      </c>
      <c r="E32">
        <f t="shared" si="0"/>
        <v>2500</v>
      </c>
      <c r="F32">
        <v>4152</v>
      </c>
      <c r="G32">
        <f t="shared" si="1"/>
        <v>4152</v>
      </c>
      <c r="H32" t="s">
        <v>8219</v>
      </c>
      <c r="I32" t="s">
        <v>8224</v>
      </c>
      <c r="J32" t="s">
        <v>8246</v>
      </c>
      <c r="K32">
        <v>1275368340</v>
      </c>
      <c r="L32">
        <v>1272692732</v>
      </c>
      <c r="M32" t="b">
        <v>0</v>
      </c>
      <c r="N32">
        <v>89</v>
      </c>
      <c r="O32" t="b">
        <v>1</v>
      </c>
      <c r="P32" t="s">
        <v>8279</v>
      </c>
      <c r="Q32">
        <f t="shared" si="2"/>
        <v>166</v>
      </c>
      <c r="R32">
        <f t="shared" si="7"/>
        <v>46.65</v>
      </c>
      <c r="S32" t="str">
        <f t="shared" si="3"/>
        <v>music</v>
      </c>
      <c r="T32" t="str">
        <f t="shared" si="4"/>
        <v>indie rock</v>
      </c>
      <c r="U32" s="7">
        <f t="shared" si="5"/>
        <v>40299.239953703705</v>
      </c>
      <c r="V32" s="7">
        <f t="shared" si="6"/>
        <v>40330.207638888889</v>
      </c>
    </row>
    <row r="33" spans="1:22" ht="44.25" x14ac:dyDescent="0.75">
      <c r="A33">
        <v>892</v>
      </c>
      <c r="B33" s="2" t="s">
        <v>893</v>
      </c>
      <c r="C33" s="2" t="s">
        <v>5002</v>
      </c>
      <c r="D33">
        <v>6000</v>
      </c>
      <c r="E33">
        <f t="shared" si="0"/>
        <v>6000</v>
      </c>
      <c r="F33">
        <v>2445</v>
      </c>
      <c r="G33">
        <f t="shared" si="1"/>
        <v>2445</v>
      </c>
      <c r="H33" t="s">
        <v>8221</v>
      </c>
      <c r="I33" t="s">
        <v>8224</v>
      </c>
      <c r="J33" t="s">
        <v>8246</v>
      </c>
      <c r="K33">
        <v>1280635200</v>
      </c>
      <c r="L33">
        <v>1273121283</v>
      </c>
      <c r="M33" t="b">
        <v>0</v>
      </c>
      <c r="N33">
        <v>17</v>
      </c>
      <c r="O33" t="b">
        <v>0</v>
      </c>
      <c r="P33" t="s">
        <v>8279</v>
      </c>
      <c r="Q33">
        <f t="shared" si="2"/>
        <v>41</v>
      </c>
      <c r="R33">
        <f t="shared" si="7"/>
        <v>143.82</v>
      </c>
      <c r="S33" t="str">
        <f t="shared" si="3"/>
        <v>music</v>
      </c>
      <c r="T33" t="str">
        <f t="shared" si="4"/>
        <v>indie rock</v>
      </c>
      <c r="U33" s="7">
        <f t="shared" si="5"/>
        <v>40304.20003472222</v>
      </c>
      <c r="V33" s="7">
        <f t="shared" si="6"/>
        <v>40391.166666666664</v>
      </c>
    </row>
    <row r="34" spans="1:22" ht="29.5" x14ac:dyDescent="0.75">
      <c r="A34">
        <v>2475</v>
      </c>
      <c r="B34" s="2" t="s">
        <v>2476</v>
      </c>
      <c r="C34" s="2" t="s">
        <v>6585</v>
      </c>
      <c r="D34">
        <v>2500</v>
      </c>
      <c r="E34">
        <f t="shared" si="0"/>
        <v>2500</v>
      </c>
      <c r="F34">
        <v>2618</v>
      </c>
      <c r="G34">
        <f t="shared" si="1"/>
        <v>2618</v>
      </c>
      <c r="H34" t="s">
        <v>8219</v>
      </c>
      <c r="I34" t="s">
        <v>8224</v>
      </c>
      <c r="J34" t="s">
        <v>8246</v>
      </c>
      <c r="K34">
        <v>1278799200</v>
      </c>
      <c r="L34">
        <v>1273647255</v>
      </c>
      <c r="M34" t="b">
        <v>0</v>
      </c>
      <c r="N34">
        <v>81</v>
      </c>
      <c r="O34" t="b">
        <v>1</v>
      </c>
      <c r="P34" t="s">
        <v>8279</v>
      </c>
      <c r="Q34">
        <f t="shared" si="2"/>
        <v>105</v>
      </c>
      <c r="R34">
        <f t="shared" si="7"/>
        <v>32.32</v>
      </c>
      <c r="S34" t="str">
        <f t="shared" si="3"/>
        <v>music</v>
      </c>
      <c r="T34" t="str">
        <f t="shared" si="4"/>
        <v>indie rock</v>
      </c>
      <c r="U34" s="7">
        <f t="shared" si="5"/>
        <v>40310.287673611114</v>
      </c>
      <c r="V34" s="7">
        <f t="shared" si="6"/>
        <v>40369.916666666664</v>
      </c>
    </row>
    <row r="35" spans="1:22" ht="59" x14ac:dyDescent="0.75">
      <c r="A35">
        <v>930</v>
      </c>
      <c r="B35" s="2" t="s">
        <v>931</v>
      </c>
      <c r="C35" s="2" t="s">
        <v>5040</v>
      </c>
      <c r="D35">
        <v>900</v>
      </c>
      <c r="E35">
        <f t="shared" si="0"/>
        <v>900</v>
      </c>
      <c r="F35">
        <v>345</v>
      </c>
      <c r="G35">
        <f t="shared" si="1"/>
        <v>345</v>
      </c>
      <c r="H35" t="s">
        <v>8221</v>
      </c>
      <c r="I35" t="s">
        <v>8224</v>
      </c>
      <c r="J35" t="s">
        <v>8246</v>
      </c>
      <c r="K35">
        <v>1277501520</v>
      </c>
      <c r="L35">
        <v>1273874306</v>
      </c>
      <c r="M35" t="b">
        <v>0</v>
      </c>
      <c r="N35">
        <v>5</v>
      </c>
      <c r="O35" t="b">
        <v>0</v>
      </c>
      <c r="P35" t="s">
        <v>8278</v>
      </c>
      <c r="Q35">
        <f t="shared" si="2"/>
        <v>38</v>
      </c>
      <c r="R35">
        <f t="shared" si="7"/>
        <v>69</v>
      </c>
      <c r="S35" t="str">
        <f t="shared" si="3"/>
        <v>music</v>
      </c>
      <c r="T35" t="str">
        <f t="shared" si="4"/>
        <v>jazz</v>
      </c>
      <c r="U35" s="7">
        <f t="shared" si="5"/>
        <v>40312.915578703702</v>
      </c>
      <c r="V35" s="7">
        <f t="shared" si="6"/>
        <v>40354.897222222222</v>
      </c>
    </row>
    <row r="36" spans="1:22" ht="59" x14ac:dyDescent="0.75">
      <c r="A36">
        <v>1670</v>
      </c>
      <c r="B36" s="2" t="s">
        <v>1671</v>
      </c>
      <c r="C36" s="2" t="s">
        <v>5780</v>
      </c>
      <c r="D36">
        <v>1000</v>
      </c>
      <c r="E36">
        <f t="shared" si="0"/>
        <v>1000</v>
      </c>
      <c r="F36">
        <v>1026</v>
      </c>
      <c r="G36">
        <f t="shared" si="1"/>
        <v>1026</v>
      </c>
      <c r="H36" t="s">
        <v>8219</v>
      </c>
      <c r="I36" t="s">
        <v>8224</v>
      </c>
      <c r="J36" t="s">
        <v>8246</v>
      </c>
      <c r="K36">
        <v>1278302400</v>
      </c>
      <c r="L36">
        <v>1273961999</v>
      </c>
      <c r="M36" t="b">
        <v>0</v>
      </c>
      <c r="N36">
        <v>23</v>
      </c>
      <c r="O36" t="b">
        <v>1</v>
      </c>
      <c r="P36" t="s">
        <v>8292</v>
      </c>
      <c r="Q36">
        <f t="shared" si="2"/>
        <v>103</v>
      </c>
      <c r="R36">
        <f t="shared" si="7"/>
        <v>44.61</v>
      </c>
      <c r="S36" t="str">
        <f t="shared" si="3"/>
        <v>music</v>
      </c>
      <c r="T36" t="str">
        <f t="shared" si="4"/>
        <v>pop</v>
      </c>
      <c r="U36" s="7">
        <f t="shared" si="5"/>
        <v>40313.930543981485</v>
      </c>
      <c r="V36" s="7">
        <f t="shared" si="6"/>
        <v>40364.166666666664</v>
      </c>
    </row>
    <row r="37" spans="1:22" ht="44.25" x14ac:dyDescent="0.75">
      <c r="A37">
        <v>87</v>
      </c>
      <c r="B37" s="2" t="s">
        <v>89</v>
      </c>
      <c r="C37" s="2" t="s">
        <v>4198</v>
      </c>
      <c r="D37">
        <v>2500</v>
      </c>
      <c r="E37">
        <f t="shared" si="0"/>
        <v>2500</v>
      </c>
      <c r="F37">
        <v>2615</v>
      </c>
      <c r="G37">
        <f t="shared" si="1"/>
        <v>2615</v>
      </c>
      <c r="H37" t="s">
        <v>8219</v>
      </c>
      <c r="I37" t="s">
        <v>8224</v>
      </c>
      <c r="J37" t="s">
        <v>8246</v>
      </c>
      <c r="K37">
        <v>1275529260</v>
      </c>
      <c r="L37">
        <v>1274705803</v>
      </c>
      <c r="M37" t="b">
        <v>0</v>
      </c>
      <c r="N37">
        <v>25</v>
      </c>
      <c r="O37" t="b">
        <v>1</v>
      </c>
      <c r="P37" t="s">
        <v>8266</v>
      </c>
      <c r="Q37">
        <f t="shared" si="2"/>
        <v>105</v>
      </c>
      <c r="R37">
        <f t="shared" si="7"/>
        <v>104.6</v>
      </c>
      <c r="S37" t="str">
        <f t="shared" si="3"/>
        <v>film &amp; video</v>
      </c>
      <c r="T37" t="str">
        <f t="shared" si="4"/>
        <v>shorts</v>
      </c>
      <c r="U37" s="7">
        <f t="shared" si="5"/>
        <v>40322.53938657407</v>
      </c>
      <c r="V37" s="7">
        <f t="shared" si="6"/>
        <v>40332.070138888892</v>
      </c>
    </row>
    <row r="38" spans="1:22" ht="59" x14ac:dyDescent="0.75">
      <c r="A38">
        <v>96</v>
      </c>
      <c r="B38" s="2" t="s">
        <v>98</v>
      </c>
      <c r="C38" s="2" t="s">
        <v>4207</v>
      </c>
      <c r="D38">
        <v>1500</v>
      </c>
      <c r="E38">
        <f t="shared" si="0"/>
        <v>1500</v>
      </c>
      <c r="F38">
        <v>1720</v>
      </c>
      <c r="G38">
        <f t="shared" si="1"/>
        <v>1720</v>
      </c>
      <c r="H38" t="s">
        <v>8219</v>
      </c>
      <c r="I38" t="s">
        <v>8224</v>
      </c>
      <c r="J38" t="s">
        <v>8246</v>
      </c>
      <c r="K38">
        <v>1280631600</v>
      </c>
      <c r="L38">
        <v>1274889241</v>
      </c>
      <c r="M38" t="b">
        <v>0</v>
      </c>
      <c r="N38">
        <v>34</v>
      </c>
      <c r="O38" t="b">
        <v>1</v>
      </c>
      <c r="P38" t="s">
        <v>8266</v>
      </c>
      <c r="Q38">
        <f t="shared" si="2"/>
        <v>115</v>
      </c>
      <c r="R38">
        <f t="shared" si="7"/>
        <v>50.59</v>
      </c>
      <c r="S38" t="str">
        <f t="shared" si="3"/>
        <v>film &amp; video</v>
      </c>
      <c r="T38" t="str">
        <f t="shared" si="4"/>
        <v>shorts</v>
      </c>
      <c r="U38" s="7">
        <f t="shared" si="5"/>
        <v>40324.662511574075</v>
      </c>
      <c r="V38" s="7">
        <f t="shared" si="6"/>
        <v>40391.125</v>
      </c>
    </row>
    <row r="39" spans="1:22" ht="44.25" x14ac:dyDescent="0.75">
      <c r="A39">
        <v>260</v>
      </c>
      <c r="B39" s="2" t="s">
        <v>261</v>
      </c>
      <c r="C39" s="2" t="s">
        <v>4370</v>
      </c>
      <c r="D39">
        <v>10000</v>
      </c>
      <c r="E39">
        <f t="shared" si="0"/>
        <v>10000</v>
      </c>
      <c r="F39">
        <v>10640</v>
      </c>
      <c r="G39">
        <f t="shared" si="1"/>
        <v>10640</v>
      </c>
      <c r="H39" t="s">
        <v>8219</v>
      </c>
      <c r="I39" t="s">
        <v>8224</v>
      </c>
      <c r="J39" t="s">
        <v>8246</v>
      </c>
      <c r="K39">
        <v>1279360740</v>
      </c>
      <c r="L39">
        <v>1275415679</v>
      </c>
      <c r="M39" t="b">
        <v>1</v>
      </c>
      <c r="N39">
        <v>88</v>
      </c>
      <c r="O39" t="b">
        <v>1</v>
      </c>
      <c r="P39" t="s">
        <v>8269</v>
      </c>
      <c r="Q39">
        <f t="shared" si="2"/>
        <v>106</v>
      </c>
      <c r="R39">
        <f t="shared" si="7"/>
        <v>120.91</v>
      </c>
      <c r="S39" t="str">
        <f t="shared" si="3"/>
        <v>film &amp; video</v>
      </c>
      <c r="T39" t="str">
        <f t="shared" si="4"/>
        <v>documentary</v>
      </c>
      <c r="U39" s="7">
        <f t="shared" si="5"/>
        <v>40330.755543981482</v>
      </c>
      <c r="V39" s="7">
        <f t="shared" si="6"/>
        <v>40376.415972222225</v>
      </c>
    </row>
    <row r="40" spans="1:22" ht="44.25" x14ac:dyDescent="0.75">
      <c r="A40">
        <v>2143</v>
      </c>
      <c r="B40" s="2" t="s">
        <v>2144</v>
      </c>
      <c r="C40" s="2" t="s">
        <v>6253</v>
      </c>
      <c r="D40">
        <v>2000</v>
      </c>
      <c r="E40">
        <f t="shared" si="0"/>
        <v>2000</v>
      </c>
      <c r="F40">
        <v>225</v>
      </c>
      <c r="G40">
        <f t="shared" si="1"/>
        <v>225</v>
      </c>
      <c r="H40" t="s">
        <v>8221</v>
      </c>
      <c r="I40" t="s">
        <v>8224</v>
      </c>
      <c r="J40" t="s">
        <v>8246</v>
      </c>
      <c r="K40">
        <v>1279738800</v>
      </c>
      <c r="L40">
        <v>1275599812</v>
      </c>
      <c r="M40" t="b">
        <v>0</v>
      </c>
      <c r="N40">
        <v>5</v>
      </c>
      <c r="O40" t="b">
        <v>0</v>
      </c>
      <c r="P40" t="s">
        <v>8282</v>
      </c>
      <c r="Q40">
        <f t="shared" si="2"/>
        <v>11</v>
      </c>
      <c r="R40">
        <f t="shared" si="7"/>
        <v>45</v>
      </c>
      <c r="S40" t="str">
        <f t="shared" si="3"/>
        <v>games</v>
      </c>
      <c r="T40" t="str">
        <f t="shared" si="4"/>
        <v>video games</v>
      </c>
      <c r="U40" s="7">
        <f t="shared" si="5"/>
        <v>40332.886712962965</v>
      </c>
      <c r="V40" s="7">
        <f t="shared" si="6"/>
        <v>40380.791666666664</v>
      </c>
    </row>
    <row r="41" spans="1:22" ht="59" x14ac:dyDescent="0.75">
      <c r="A41">
        <v>249</v>
      </c>
      <c r="B41" s="2" t="s">
        <v>250</v>
      </c>
      <c r="C41" s="2" t="s">
        <v>4359</v>
      </c>
      <c r="D41">
        <v>10000</v>
      </c>
      <c r="E41">
        <f t="shared" si="0"/>
        <v>10000</v>
      </c>
      <c r="F41">
        <v>11292</v>
      </c>
      <c r="G41">
        <f t="shared" si="1"/>
        <v>11292</v>
      </c>
      <c r="H41" t="s">
        <v>8219</v>
      </c>
      <c r="I41" t="s">
        <v>8224</v>
      </c>
      <c r="J41" t="s">
        <v>8246</v>
      </c>
      <c r="K41">
        <v>1282498800</v>
      </c>
      <c r="L41">
        <v>1275603020</v>
      </c>
      <c r="M41" t="b">
        <v>1</v>
      </c>
      <c r="N41">
        <v>235</v>
      </c>
      <c r="O41" t="b">
        <v>1</v>
      </c>
      <c r="P41" t="s">
        <v>8269</v>
      </c>
      <c r="Q41">
        <f t="shared" si="2"/>
        <v>113</v>
      </c>
      <c r="R41">
        <f t="shared" si="7"/>
        <v>48.05</v>
      </c>
      <c r="S41" t="str">
        <f t="shared" si="3"/>
        <v>film &amp; video</v>
      </c>
      <c r="T41" t="str">
        <f t="shared" si="4"/>
        <v>documentary</v>
      </c>
      <c r="U41" s="7">
        <f t="shared" si="5"/>
        <v>40332.923842592594</v>
      </c>
      <c r="V41" s="7">
        <f t="shared" si="6"/>
        <v>40412.736111111109</v>
      </c>
    </row>
    <row r="42" spans="1:22" ht="59" x14ac:dyDescent="0.75">
      <c r="A42">
        <v>1891</v>
      </c>
      <c r="B42" s="2" t="s">
        <v>1892</v>
      </c>
      <c r="C42" s="2" t="s">
        <v>6001</v>
      </c>
      <c r="D42">
        <v>10000</v>
      </c>
      <c r="E42">
        <f t="shared" si="0"/>
        <v>10000</v>
      </c>
      <c r="F42">
        <v>10555</v>
      </c>
      <c r="G42">
        <f t="shared" si="1"/>
        <v>10555</v>
      </c>
      <c r="H42" t="s">
        <v>8219</v>
      </c>
      <c r="I42" t="s">
        <v>8224</v>
      </c>
      <c r="J42" t="s">
        <v>8246</v>
      </c>
      <c r="K42">
        <v>1279778400</v>
      </c>
      <c r="L42">
        <v>1275851354</v>
      </c>
      <c r="M42" t="b">
        <v>0</v>
      </c>
      <c r="N42">
        <v>120</v>
      </c>
      <c r="O42" t="b">
        <v>1</v>
      </c>
      <c r="P42" t="s">
        <v>8279</v>
      </c>
      <c r="Q42">
        <f t="shared" si="2"/>
        <v>106</v>
      </c>
      <c r="R42">
        <f t="shared" si="7"/>
        <v>87.96</v>
      </c>
      <c r="S42" t="str">
        <f t="shared" si="3"/>
        <v>music</v>
      </c>
      <c r="T42" t="str">
        <f t="shared" si="4"/>
        <v>indie rock</v>
      </c>
      <c r="U42" s="7">
        <f t="shared" si="5"/>
        <v>40335.798078703701</v>
      </c>
      <c r="V42" s="7">
        <f t="shared" si="6"/>
        <v>40381.25</v>
      </c>
    </row>
    <row r="43" spans="1:22" ht="59" x14ac:dyDescent="0.75">
      <c r="A43">
        <v>926</v>
      </c>
      <c r="B43" s="2" t="s">
        <v>927</v>
      </c>
      <c r="C43" s="2" t="s">
        <v>5036</v>
      </c>
      <c r="D43">
        <v>7000</v>
      </c>
      <c r="E43">
        <f t="shared" si="0"/>
        <v>7000</v>
      </c>
      <c r="F43">
        <v>0</v>
      </c>
      <c r="G43">
        <f t="shared" si="1"/>
        <v>0</v>
      </c>
      <c r="H43" t="s">
        <v>8221</v>
      </c>
      <c r="I43" t="s">
        <v>8224</v>
      </c>
      <c r="J43" t="s">
        <v>8246</v>
      </c>
      <c r="K43">
        <v>1278628800</v>
      </c>
      <c r="L43">
        <v>1276043330</v>
      </c>
      <c r="M43" t="b">
        <v>0</v>
      </c>
      <c r="N43">
        <v>0</v>
      </c>
      <c r="O43" t="b">
        <v>0</v>
      </c>
      <c r="P43" t="s">
        <v>8278</v>
      </c>
      <c r="Q43">
        <f t="shared" si="2"/>
        <v>0</v>
      </c>
      <c r="R43" t="e">
        <f t="shared" si="7"/>
        <v>#DIV/0!</v>
      </c>
      <c r="S43" t="str">
        <f t="shared" si="3"/>
        <v>music</v>
      </c>
      <c r="T43" t="str">
        <f t="shared" si="4"/>
        <v>jazz</v>
      </c>
      <c r="U43" s="7">
        <f t="shared" si="5"/>
        <v>40338.02002314815</v>
      </c>
      <c r="V43" s="7">
        <f t="shared" si="6"/>
        <v>40367.944444444445</v>
      </c>
    </row>
    <row r="44" spans="1:22" ht="44.25" x14ac:dyDescent="0.75">
      <c r="A44">
        <v>908</v>
      </c>
      <c r="B44" s="2" t="s">
        <v>909</v>
      </c>
      <c r="C44" s="2" t="s">
        <v>5018</v>
      </c>
      <c r="D44">
        <v>2500</v>
      </c>
      <c r="E44">
        <f t="shared" si="0"/>
        <v>2500</v>
      </c>
      <c r="F44">
        <v>0</v>
      </c>
      <c r="G44">
        <f t="shared" si="1"/>
        <v>0</v>
      </c>
      <c r="H44" t="s">
        <v>8221</v>
      </c>
      <c r="I44" t="s">
        <v>8224</v>
      </c>
      <c r="J44" t="s">
        <v>8246</v>
      </c>
      <c r="K44">
        <v>1280206740</v>
      </c>
      <c r="L44">
        <v>1276283655</v>
      </c>
      <c r="M44" t="b">
        <v>0</v>
      </c>
      <c r="N44">
        <v>0</v>
      </c>
      <c r="O44" t="b">
        <v>0</v>
      </c>
      <c r="P44" t="s">
        <v>8278</v>
      </c>
      <c r="Q44">
        <f t="shared" si="2"/>
        <v>0</v>
      </c>
      <c r="R44" t="e">
        <f t="shared" si="7"/>
        <v>#DIV/0!</v>
      </c>
      <c r="S44" t="str">
        <f t="shared" si="3"/>
        <v>music</v>
      </c>
      <c r="T44" t="str">
        <f t="shared" si="4"/>
        <v>jazz</v>
      </c>
      <c r="U44" s="7">
        <f t="shared" si="5"/>
        <v>40340.801562499997</v>
      </c>
      <c r="V44" s="7">
        <f t="shared" si="6"/>
        <v>40386.207638888889</v>
      </c>
    </row>
    <row r="45" spans="1:22" ht="73.75" x14ac:dyDescent="0.75">
      <c r="A45">
        <v>294</v>
      </c>
      <c r="B45" s="2" t="s">
        <v>295</v>
      </c>
      <c r="C45" s="2" t="s">
        <v>4404</v>
      </c>
      <c r="D45">
        <v>5000</v>
      </c>
      <c r="E45">
        <f t="shared" si="0"/>
        <v>5000</v>
      </c>
      <c r="F45">
        <v>5000</v>
      </c>
      <c r="G45">
        <f t="shared" si="1"/>
        <v>5000</v>
      </c>
      <c r="H45" t="s">
        <v>8219</v>
      </c>
      <c r="I45" t="s">
        <v>8224</v>
      </c>
      <c r="J45" t="s">
        <v>8246</v>
      </c>
      <c r="K45">
        <v>1279555200</v>
      </c>
      <c r="L45">
        <v>1276480894</v>
      </c>
      <c r="M45" t="b">
        <v>1</v>
      </c>
      <c r="N45">
        <v>50</v>
      </c>
      <c r="O45" t="b">
        <v>1</v>
      </c>
      <c r="P45" t="s">
        <v>8269</v>
      </c>
      <c r="Q45">
        <f t="shared" si="2"/>
        <v>100</v>
      </c>
      <c r="R45">
        <f t="shared" si="7"/>
        <v>100</v>
      </c>
      <c r="S45" t="str">
        <f t="shared" si="3"/>
        <v>film &amp; video</v>
      </c>
      <c r="T45" t="str">
        <f t="shared" si="4"/>
        <v>documentary</v>
      </c>
      <c r="U45" s="7">
        <f t="shared" si="5"/>
        <v>40343.084421296298</v>
      </c>
      <c r="V45" s="7">
        <f t="shared" si="6"/>
        <v>40378.666666666664</v>
      </c>
    </row>
    <row r="46" spans="1:22" ht="59" x14ac:dyDescent="0.75">
      <c r="A46">
        <v>2003</v>
      </c>
      <c r="B46" s="2" t="s">
        <v>2004</v>
      </c>
      <c r="C46" s="2" t="s">
        <v>6113</v>
      </c>
      <c r="D46">
        <v>500</v>
      </c>
      <c r="E46">
        <f t="shared" si="0"/>
        <v>500</v>
      </c>
      <c r="F46">
        <v>1560</v>
      </c>
      <c r="G46">
        <f t="shared" si="1"/>
        <v>1560</v>
      </c>
      <c r="H46" t="s">
        <v>8219</v>
      </c>
      <c r="I46" t="s">
        <v>8224</v>
      </c>
      <c r="J46" t="s">
        <v>8246</v>
      </c>
      <c r="K46">
        <v>1278111600</v>
      </c>
      <c r="L46">
        <v>1276830052</v>
      </c>
      <c r="M46" t="b">
        <v>1</v>
      </c>
      <c r="N46">
        <v>17</v>
      </c>
      <c r="O46" t="b">
        <v>1</v>
      </c>
      <c r="P46" t="s">
        <v>8295</v>
      </c>
      <c r="Q46">
        <f t="shared" si="2"/>
        <v>312</v>
      </c>
      <c r="R46">
        <f t="shared" si="7"/>
        <v>91.76</v>
      </c>
      <c r="S46" t="str">
        <f t="shared" si="3"/>
        <v>technology</v>
      </c>
      <c r="T46" t="str">
        <f t="shared" si="4"/>
        <v>hardware</v>
      </c>
      <c r="U46" s="7">
        <f t="shared" si="5"/>
        <v>40347.125601851854</v>
      </c>
      <c r="V46" s="7">
        <f t="shared" si="6"/>
        <v>40361.958333333336</v>
      </c>
    </row>
    <row r="47" spans="1:22" ht="59" x14ac:dyDescent="0.75">
      <c r="A47">
        <v>2007</v>
      </c>
      <c r="B47" s="2" t="s">
        <v>2008</v>
      </c>
      <c r="C47" s="2" t="s">
        <v>6117</v>
      </c>
      <c r="D47">
        <v>10000</v>
      </c>
      <c r="E47">
        <f t="shared" si="0"/>
        <v>10000</v>
      </c>
      <c r="F47">
        <v>11570.92</v>
      </c>
      <c r="G47">
        <f t="shared" si="1"/>
        <v>11570.92</v>
      </c>
      <c r="H47" t="s">
        <v>8219</v>
      </c>
      <c r="I47" t="s">
        <v>8224</v>
      </c>
      <c r="J47" t="s">
        <v>8246</v>
      </c>
      <c r="K47">
        <v>1282622400</v>
      </c>
      <c r="L47">
        <v>1276891586</v>
      </c>
      <c r="M47" t="b">
        <v>1</v>
      </c>
      <c r="N47">
        <v>137</v>
      </c>
      <c r="O47" t="b">
        <v>1</v>
      </c>
      <c r="P47" t="s">
        <v>8295</v>
      </c>
      <c r="Q47">
        <f t="shared" si="2"/>
        <v>116</v>
      </c>
      <c r="R47">
        <f t="shared" si="7"/>
        <v>84.46</v>
      </c>
      <c r="S47" t="str">
        <f t="shared" si="3"/>
        <v>technology</v>
      </c>
      <c r="T47" t="str">
        <f t="shared" si="4"/>
        <v>hardware</v>
      </c>
      <c r="U47" s="7">
        <f t="shared" si="5"/>
        <v>40347.837800925925</v>
      </c>
      <c r="V47" s="7">
        <f t="shared" si="6"/>
        <v>40414.166666666664</v>
      </c>
    </row>
    <row r="48" spans="1:22" ht="59" x14ac:dyDescent="0.75">
      <c r="A48">
        <v>2472</v>
      </c>
      <c r="B48" s="2" t="s">
        <v>2473</v>
      </c>
      <c r="C48" s="2" t="s">
        <v>6582</v>
      </c>
      <c r="D48">
        <v>7500</v>
      </c>
      <c r="E48">
        <f t="shared" si="0"/>
        <v>7500</v>
      </c>
      <c r="F48">
        <v>10182.02</v>
      </c>
      <c r="G48">
        <f t="shared" si="1"/>
        <v>10182.02</v>
      </c>
      <c r="H48" t="s">
        <v>8219</v>
      </c>
      <c r="I48" t="s">
        <v>8224</v>
      </c>
      <c r="J48" t="s">
        <v>8246</v>
      </c>
      <c r="K48">
        <v>1283562180</v>
      </c>
      <c r="L48">
        <v>1277433980</v>
      </c>
      <c r="M48" t="b">
        <v>0</v>
      </c>
      <c r="N48">
        <v>104</v>
      </c>
      <c r="O48" t="b">
        <v>1</v>
      </c>
      <c r="P48" t="s">
        <v>8279</v>
      </c>
      <c r="Q48">
        <f t="shared" si="2"/>
        <v>136</v>
      </c>
      <c r="R48">
        <f t="shared" si="7"/>
        <v>97.9</v>
      </c>
      <c r="S48" t="str">
        <f t="shared" si="3"/>
        <v>music</v>
      </c>
      <c r="T48" t="str">
        <f t="shared" si="4"/>
        <v>indie rock</v>
      </c>
      <c r="U48" s="7">
        <f t="shared" si="5"/>
        <v>40354.11550925926</v>
      </c>
      <c r="V48" s="7">
        <f t="shared" si="6"/>
        <v>40425.043749999997</v>
      </c>
    </row>
    <row r="49" spans="1:22" ht="59" x14ac:dyDescent="0.75">
      <c r="A49">
        <v>2149</v>
      </c>
      <c r="B49" s="2" t="s">
        <v>2150</v>
      </c>
      <c r="C49" s="2" t="s">
        <v>6259</v>
      </c>
      <c r="D49">
        <v>2000</v>
      </c>
      <c r="E49">
        <f t="shared" si="0"/>
        <v>2000</v>
      </c>
      <c r="F49">
        <v>0</v>
      </c>
      <c r="G49">
        <f t="shared" si="1"/>
        <v>0</v>
      </c>
      <c r="H49" t="s">
        <v>8221</v>
      </c>
      <c r="I49" t="s">
        <v>8224</v>
      </c>
      <c r="J49" t="s">
        <v>8246</v>
      </c>
      <c r="K49">
        <v>1280534400</v>
      </c>
      <c r="L49">
        <v>1277512556</v>
      </c>
      <c r="M49" t="b">
        <v>0</v>
      </c>
      <c r="N49">
        <v>0</v>
      </c>
      <c r="O49" t="b">
        <v>0</v>
      </c>
      <c r="P49" t="s">
        <v>8282</v>
      </c>
      <c r="Q49">
        <f t="shared" si="2"/>
        <v>0</v>
      </c>
      <c r="R49" t="e">
        <f t="shared" si="7"/>
        <v>#DIV/0!</v>
      </c>
      <c r="S49" t="str">
        <f t="shared" si="3"/>
        <v>games</v>
      </c>
      <c r="T49" t="str">
        <f t="shared" si="4"/>
        <v>video games</v>
      </c>
      <c r="U49" s="7">
        <f t="shared" si="5"/>
        <v>40355.024953703702</v>
      </c>
      <c r="V49" s="7">
        <f t="shared" si="6"/>
        <v>40390</v>
      </c>
    </row>
    <row r="50" spans="1:22" ht="59" x14ac:dyDescent="0.75">
      <c r="A50">
        <v>313</v>
      </c>
      <c r="B50" s="2" t="s">
        <v>314</v>
      </c>
      <c r="C50" s="2" t="s">
        <v>4423</v>
      </c>
      <c r="D50">
        <v>17000</v>
      </c>
      <c r="E50">
        <f t="shared" si="0"/>
        <v>17000</v>
      </c>
      <c r="F50">
        <v>17805</v>
      </c>
      <c r="G50">
        <f t="shared" si="1"/>
        <v>17805</v>
      </c>
      <c r="H50" t="s">
        <v>8219</v>
      </c>
      <c r="I50" t="s">
        <v>8224</v>
      </c>
      <c r="J50" t="s">
        <v>8246</v>
      </c>
      <c r="K50">
        <v>1281542340</v>
      </c>
      <c r="L50">
        <v>1277702894</v>
      </c>
      <c r="M50" t="b">
        <v>1</v>
      </c>
      <c r="N50">
        <v>222</v>
      </c>
      <c r="O50" t="b">
        <v>1</v>
      </c>
      <c r="P50" t="s">
        <v>8269</v>
      </c>
      <c r="Q50">
        <f t="shared" si="2"/>
        <v>105</v>
      </c>
      <c r="R50">
        <f t="shared" si="7"/>
        <v>80.2</v>
      </c>
      <c r="S50" t="str">
        <f t="shared" si="3"/>
        <v>film &amp; video</v>
      </c>
      <c r="T50" t="str">
        <f t="shared" si="4"/>
        <v>documentary</v>
      </c>
      <c r="U50" s="7">
        <f t="shared" si="5"/>
        <v>40357.227939814817</v>
      </c>
      <c r="V50" s="7">
        <f t="shared" si="6"/>
        <v>40401.665972222225</v>
      </c>
    </row>
    <row r="51" spans="1:22" ht="59" x14ac:dyDescent="0.75">
      <c r="A51">
        <v>3037</v>
      </c>
      <c r="B51" s="2" t="s">
        <v>3037</v>
      </c>
      <c r="C51" s="2" t="s">
        <v>7147</v>
      </c>
      <c r="D51">
        <v>500</v>
      </c>
      <c r="E51">
        <f t="shared" si="0"/>
        <v>500</v>
      </c>
      <c r="F51">
        <v>1066</v>
      </c>
      <c r="G51">
        <f t="shared" si="1"/>
        <v>1066</v>
      </c>
      <c r="H51" t="s">
        <v>8219</v>
      </c>
      <c r="I51" t="s">
        <v>8224</v>
      </c>
      <c r="J51" t="s">
        <v>8246</v>
      </c>
      <c r="K51">
        <v>1285995540</v>
      </c>
      <c r="L51">
        <v>1279574773</v>
      </c>
      <c r="M51" t="b">
        <v>0</v>
      </c>
      <c r="N51">
        <v>32</v>
      </c>
      <c r="O51" t="b">
        <v>1</v>
      </c>
      <c r="P51" t="s">
        <v>8303</v>
      </c>
      <c r="Q51">
        <f t="shared" si="2"/>
        <v>213</v>
      </c>
      <c r="R51">
        <f t="shared" si="7"/>
        <v>33.31</v>
      </c>
      <c r="S51" t="str">
        <f t="shared" si="3"/>
        <v>theater</v>
      </c>
      <c r="T51" t="str">
        <f t="shared" si="4"/>
        <v>spaces</v>
      </c>
      <c r="U51" s="7">
        <f t="shared" si="5"/>
        <v>40378.893206018518</v>
      </c>
      <c r="V51" s="7">
        <f t="shared" si="6"/>
        <v>40453.207638888889</v>
      </c>
    </row>
    <row r="52" spans="1:22" ht="44.25" x14ac:dyDescent="0.75">
      <c r="A52">
        <v>1640</v>
      </c>
      <c r="B52" s="2" t="s">
        <v>1641</v>
      </c>
      <c r="C52" s="2" t="s">
        <v>5750</v>
      </c>
      <c r="D52">
        <v>400</v>
      </c>
      <c r="E52">
        <f t="shared" si="0"/>
        <v>400</v>
      </c>
      <c r="F52">
        <v>679.44</v>
      </c>
      <c r="G52">
        <f t="shared" si="1"/>
        <v>679.44</v>
      </c>
      <c r="H52" t="s">
        <v>8219</v>
      </c>
      <c r="I52" t="s">
        <v>8224</v>
      </c>
      <c r="J52" t="s">
        <v>8246</v>
      </c>
      <c r="K52">
        <v>1280800740</v>
      </c>
      <c r="L52">
        <v>1279603955</v>
      </c>
      <c r="M52" t="b">
        <v>0</v>
      </c>
      <c r="N52">
        <v>17</v>
      </c>
      <c r="O52" t="b">
        <v>1</v>
      </c>
      <c r="P52" t="s">
        <v>8276</v>
      </c>
      <c r="Q52">
        <f t="shared" si="2"/>
        <v>170</v>
      </c>
      <c r="R52">
        <f t="shared" si="7"/>
        <v>39.97</v>
      </c>
      <c r="S52" t="str">
        <f t="shared" si="3"/>
        <v>music</v>
      </c>
      <c r="T52" t="str">
        <f t="shared" si="4"/>
        <v>rock</v>
      </c>
      <c r="U52" s="7">
        <f t="shared" si="5"/>
        <v>40379.23096064815</v>
      </c>
      <c r="V52" s="7">
        <f t="shared" si="6"/>
        <v>40393.082638888889</v>
      </c>
    </row>
    <row r="53" spans="1:22" ht="59" x14ac:dyDescent="0.75">
      <c r="A53">
        <v>397</v>
      </c>
      <c r="B53" s="2" t="s">
        <v>398</v>
      </c>
      <c r="C53" s="2" t="s">
        <v>4507</v>
      </c>
      <c r="D53">
        <v>12444</v>
      </c>
      <c r="E53">
        <f t="shared" si="0"/>
        <v>12444</v>
      </c>
      <c r="F53">
        <v>12929.35</v>
      </c>
      <c r="G53">
        <f t="shared" si="1"/>
        <v>12929.35</v>
      </c>
      <c r="H53" t="s">
        <v>8219</v>
      </c>
      <c r="I53" t="s">
        <v>8224</v>
      </c>
      <c r="J53" t="s">
        <v>8246</v>
      </c>
      <c r="K53">
        <v>1283312640</v>
      </c>
      <c r="L53">
        <v>1279651084</v>
      </c>
      <c r="M53" t="b">
        <v>0</v>
      </c>
      <c r="N53">
        <v>229</v>
      </c>
      <c r="O53" t="b">
        <v>1</v>
      </c>
      <c r="P53" t="s">
        <v>8269</v>
      </c>
      <c r="Q53">
        <f t="shared" si="2"/>
        <v>104</v>
      </c>
      <c r="R53">
        <f t="shared" si="7"/>
        <v>56.46</v>
      </c>
      <c r="S53" t="str">
        <f t="shared" si="3"/>
        <v>film &amp; video</v>
      </c>
      <c r="T53" t="str">
        <f t="shared" si="4"/>
        <v>documentary</v>
      </c>
      <c r="U53" s="7">
        <f t="shared" si="5"/>
        <v>40379.776435185187</v>
      </c>
      <c r="V53" s="7">
        <f t="shared" si="6"/>
        <v>40422.155555555553</v>
      </c>
    </row>
    <row r="54" spans="1:22" ht="44.25" x14ac:dyDescent="0.75">
      <c r="A54">
        <v>2088</v>
      </c>
      <c r="B54" s="2" t="s">
        <v>2089</v>
      </c>
      <c r="C54" s="2" t="s">
        <v>6198</v>
      </c>
      <c r="D54">
        <v>3000</v>
      </c>
      <c r="E54">
        <f t="shared" si="0"/>
        <v>3000</v>
      </c>
      <c r="F54">
        <v>3465.32</v>
      </c>
      <c r="G54">
        <f t="shared" si="1"/>
        <v>3465.32</v>
      </c>
      <c r="H54" t="s">
        <v>8219</v>
      </c>
      <c r="I54" t="s">
        <v>8224</v>
      </c>
      <c r="J54" t="s">
        <v>8246</v>
      </c>
      <c r="K54">
        <v>1284177540</v>
      </c>
      <c r="L54">
        <v>1281028152</v>
      </c>
      <c r="M54" t="b">
        <v>0</v>
      </c>
      <c r="N54">
        <v>75</v>
      </c>
      <c r="O54" t="b">
        <v>1</v>
      </c>
      <c r="P54" t="s">
        <v>8279</v>
      </c>
      <c r="Q54">
        <f t="shared" si="2"/>
        <v>116</v>
      </c>
      <c r="R54">
        <f t="shared" si="7"/>
        <v>46.2</v>
      </c>
      <c r="S54" t="str">
        <f t="shared" si="3"/>
        <v>music</v>
      </c>
      <c r="T54" t="str">
        <f t="shared" si="4"/>
        <v>indie rock</v>
      </c>
      <c r="U54" s="7">
        <f t="shared" si="5"/>
        <v>40395.714722222219</v>
      </c>
      <c r="V54" s="7">
        <f t="shared" si="6"/>
        <v>40432.165972222225</v>
      </c>
    </row>
    <row r="55" spans="1:22" ht="59" x14ac:dyDescent="0.75">
      <c r="A55">
        <v>1578</v>
      </c>
      <c r="B55" s="2" t="s">
        <v>1579</v>
      </c>
      <c r="C55" s="2" t="s">
        <v>5688</v>
      </c>
      <c r="D55">
        <v>1897</v>
      </c>
      <c r="E55">
        <f t="shared" si="0"/>
        <v>1897</v>
      </c>
      <c r="F55">
        <v>205</v>
      </c>
      <c r="G55">
        <f t="shared" si="1"/>
        <v>205</v>
      </c>
      <c r="H55" t="s">
        <v>8220</v>
      </c>
      <c r="I55" t="s">
        <v>8224</v>
      </c>
      <c r="J55" t="s">
        <v>8246</v>
      </c>
      <c r="K55">
        <v>1283392800</v>
      </c>
      <c r="L55">
        <v>1281317691</v>
      </c>
      <c r="M55" t="b">
        <v>0</v>
      </c>
      <c r="N55">
        <v>4</v>
      </c>
      <c r="O55" t="b">
        <v>0</v>
      </c>
      <c r="P55" t="s">
        <v>8290</v>
      </c>
      <c r="Q55">
        <f t="shared" si="2"/>
        <v>11</v>
      </c>
      <c r="R55">
        <f t="shared" si="7"/>
        <v>51.25</v>
      </c>
      <c r="S55" t="str">
        <f t="shared" si="3"/>
        <v>publishing</v>
      </c>
      <c r="T55" t="str">
        <f t="shared" si="4"/>
        <v>art books</v>
      </c>
      <c r="U55" s="7">
        <f t="shared" si="5"/>
        <v>40399.065868055557</v>
      </c>
      <c r="V55" s="7">
        <f t="shared" si="6"/>
        <v>40423.083333333336</v>
      </c>
    </row>
    <row r="56" spans="1:22" ht="59" x14ac:dyDescent="0.75">
      <c r="A56">
        <v>2474</v>
      </c>
      <c r="B56" s="2" t="s">
        <v>2475</v>
      </c>
      <c r="C56" s="2" t="s">
        <v>6584</v>
      </c>
      <c r="D56">
        <v>5000</v>
      </c>
      <c r="E56">
        <f t="shared" si="0"/>
        <v>5000</v>
      </c>
      <c r="F56">
        <v>5000.18</v>
      </c>
      <c r="G56">
        <f t="shared" si="1"/>
        <v>5000.18</v>
      </c>
      <c r="H56" t="s">
        <v>8219</v>
      </c>
      <c r="I56" t="s">
        <v>8224</v>
      </c>
      <c r="J56" t="s">
        <v>8246</v>
      </c>
      <c r="K56">
        <v>1286756176</v>
      </c>
      <c r="L56">
        <v>1282868176</v>
      </c>
      <c r="M56" t="b">
        <v>0</v>
      </c>
      <c r="N56">
        <v>38</v>
      </c>
      <c r="O56" t="b">
        <v>1</v>
      </c>
      <c r="P56" t="s">
        <v>8279</v>
      </c>
      <c r="Q56">
        <f t="shared" si="2"/>
        <v>100</v>
      </c>
      <c r="R56">
        <f t="shared" si="7"/>
        <v>131.58000000000001</v>
      </c>
      <c r="S56" t="str">
        <f t="shared" si="3"/>
        <v>music</v>
      </c>
      <c r="T56" t="str">
        <f t="shared" si="4"/>
        <v>indie rock</v>
      </c>
      <c r="U56" s="7">
        <f t="shared" si="5"/>
        <v>40417.011296296296</v>
      </c>
      <c r="V56" s="7">
        <f t="shared" si="6"/>
        <v>40462.011296296296</v>
      </c>
    </row>
    <row r="57" spans="1:22" ht="29.5" x14ac:dyDescent="0.75">
      <c r="A57">
        <v>758</v>
      </c>
      <c r="B57" s="2" t="s">
        <v>759</v>
      </c>
      <c r="C57" s="2" t="s">
        <v>4868</v>
      </c>
      <c r="D57">
        <v>2500</v>
      </c>
      <c r="E57">
        <f t="shared" si="0"/>
        <v>2500</v>
      </c>
      <c r="F57">
        <v>2550</v>
      </c>
      <c r="G57">
        <f t="shared" si="1"/>
        <v>2550</v>
      </c>
      <c r="H57" t="s">
        <v>8219</v>
      </c>
      <c r="I57" t="s">
        <v>8224</v>
      </c>
      <c r="J57" t="s">
        <v>8246</v>
      </c>
      <c r="K57">
        <v>1286568268</v>
      </c>
      <c r="L57">
        <v>1283976268</v>
      </c>
      <c r="M57" t="b">
        <v>0</v>
      </c>
      <c r="N57">
        <v>19</v>
      </c>
      <c r="O57" t="b">
        <v>1</v>
      </c>
      <c r="P57" t="s">
        <v>8274</v>
      </c>
      <c r="Q57">
        <f t="shared" si="2"/>
        <v>102</v>
      </c>
      <c r="R57">
        <f t="shared" si="7"/>
        <v>134.21</v>
      </c>
      <c r="S57" t="str">
        <f t="shared" si="3"/>
        <v>publishing</v>
      </c>
      <c r="T57" t="str">
        <f t="shared" si="4"/>
        <v>nonfiction</v>
      </c>
      <c r="U57" s="7">
        <f t="shared" si="5"/>
        <v>40429.836435185185</v>
      </c>
      <c r="V57" s="7">
        <f t="shared" si="6"/>
        <v>40459.836435185185</v>
      </c>
    </row>
    <row r="58" spans="1:22" ht="59" x14ac:dyDescent="0.75">
      <c r="A58">
        <v>247</v>
      </c>
      <c r="B58" s="2" t="s">
        <v>248</v>
      </c>
      <c r="C58" s="2" t="s">
        <v>4357</v>
      </c>
      <c r="D58">
        <v>5000</v>
      </c>
      <c r="E58">
        <f t="shared" si="0"/>
        <v>5000</v>
      </c>
      <c r="F58">
        <v>6705</v>
      </c>
      <c r="G58">
        <f t="shared" si="1"/>
        <v>6705</v>
      </c>
      <c r="H58" t="s">
        <v>8219</v>
      </c>
      <c r="I58" t="s">
        <v>8224</v>
      </c>
      <c r="J58" t="s">
        <v>8246</v>
      </c>
      <c r="K58">
        <v>1287200340</v>
      </c>
      <c r="L58">
        <v>1284042614</v>
      </c>
      <c r="M58" t="b">
        <v>1</v>
      </c>
      <c r="N58">
        <v>62</v>
      </c>
      <c r="O58" t="b">
        <v>1</v>
      </c>
      <c r="P58" t="s">
        <v>8269</v>
      </c>
      <c r="Q58">
        <f t="shared" si="2"/>
        <v>134</v>
      </c>
      <c r="R58">
        <f t="shared" si="7"/>
        <v>108.15</v>
      </c>
      <c r="S58" t="str">
        <f t="shared" si="3"/>
        <v>film &amp; video</v>
      </c>
      <c r="T58" t="str">
        <f t="shared" si="4"/>
        <v>documentary</v>
      </c>
      <c r="U58" s="7">
        <f t="shared" si="5"/>
        <v>40430.604328703703</v>
      </c>
      <c r="V58" s="7">
        <f t="shared" si="6"/>
        <v>40467.152083333334</v>
      </c>
    </row>
    <row r="59" spans="1:22" ht="59" x14ac:dyDescent="0.75">
      <c r="A59">
        <v>895</v>
      </c>
      <c r="B59" s="2" t="s">
        <v>896</v>
      </c>
      <c r="C59" s="2" t="s">
        <v>5005</v>
      </c>
      <c r="D59">
        <v>8000</v>
      </c>
      <c r="E59">
        <f t="shared" si="0"/>
        <v>8000</v>
      </c>
      <c r="F59">
        <v>195</v>
      </c>
      <c r="G59">
        <f t="shared" si="1"/>
        <v>195</v>
      </c>
      <c r="H59" t="s">
        <v>8221</v>
      </c>
      <c r="I59" t="s">
        <v>8224</v>
      </c>
      <c r="J59" t="s">
        <v>8246</v>
      </c>
      <c r="K59">
        <v>1287975829</v>
      </c>
      <c r="L59">
        <v>1284087829</v>
      </c>
      <c r="M59" t="b">
        <v>0</v>
      </c>
      <c r="N59">
        <v>7</v>
      </c>
      <c r="O59" t="b">
        <v>0</v>
      </c>
      <c r="P59" t="s">
        <v>8279</v>
      </c>
      <c r="Q59">
        <f t="shared" si="2"/>
        <v>2</v>
      </c>
      <c r="R59">
        <f t="shared" si="7"/>
        <v>27.86</v>
      </c>
      <c r="S59" t="str">
        <f t="shared" si="3"/>
        <v>music</v>
      </c>
      <c r="T59" t="str">
        <f t="shared" si="4"/>
        <v>indie rock</v>
      </c>
      <c r="U59" s="7">
        <f t="shared" si="5"/>
        <v>40431.127650462964</v>
      </c>
      <c r="V59" s="7">
        <f t="shared" si="6"/>
        <v>40476.127650462964</v>
      </c>
    </row>
    <row r="60" spans="1:22" ht="44.25" x14ac:dyDescent="0.75">
      <c r="A60">
        <v>916</v>
      </c>
      <c r="B60" s="2" t="s">
        <v>917</v>
      </c>
      <c r="C60" s="2" t="s">
        <v>5026</v>
      </c>
      <c r="D60">
        <v>3300</v>
      </c>
      <c r="E60">
        <f t="shared" si="0"/>
        <v>3300</v>
      </c>
      <c r="F60">
        <v>0</v>
      </c>
      <c r="G60">
        <f t="shared" si="1"/>
        <v>0</v>
      </c>
      <c r="H60" t="s">
        <v>8221</v>
      </c>
      <c r="I60" t="s">
        <v>8224</v>
      </c>
      <c r="J60" t="s">
        <v>8246</v>
      </c>
      <c r="K60">
        <v>1287723600</v>
      </c>
      <c r="L60">
        <v>1284409734</v>
      </c>
      <c r="M60" t="b">
        <v>0</v>
      </c>
      <c r="N60">
        <v>0</v>
      </c>
      <c r="O60" t="b">
        <v>0</v>
      </c>
      <c r="P60" t="s">
        <v>8278</v>
      </c>
      <c r="Q60">
        <f t="shared" si="2"/>
        <v>0</v>
      </c>
      <c r="R60" t="e">
        <f t="shared" si="7"/>
        <v>#DIV/0!</v>
      </c>
      <c r="S60" t="str">
        <f t="shared" si="3"/>
        <v>music</v>
      </c>
      <c r="T60" t="str">
        <f t="shared" si="4"/>
        <v>jazz</v>
      </c>
      <c r="U60" s="7">
        <f t="shared" si="5"/>
        <v>40434.853402777779</v>
      </c>
      <c r="V60" s="7">
        <f t="shared" si="6"/>
        <v>40473.208333333336</v>
      </c>
    </row>
    <row r="61" spans="1:22" ht="59" x14ac:dyDescent="0.75">
      <c r="A61">
        <v>779</v>
      </c>
      <c r="B61" s="2" t="s">
        <v>780</v>
      </c>
      <c r="C61" s="2" t="s">
        <v>4889</v>
      </c>
      <c r="D61">
        <v>15000</v>
      </c>
      <c r="E61">
        <f t="shared" si="0"/>
        <v>15000</v>
      </c>
      <c r="F61">
        <v>400</v>
      </c>
      <c r="G61">
        <f t="shared" si="1"/>
        <v>400</v>
      </c>
      <c r="H61" t="s">
        <v>8221</v>
      </c>
      <c r="I61" t="s">
        <v>8224</v>
      </c>
      <c r="J61" t="s">
        <v>8246</v>
      </c>
      <c r="K61">
        <v>1287115200</v>
      </c>
      <c r="L61">
        <v>1284567905</v>
      </c>
      <c r="M61" t="b">
        <v>0</v>
      </c>
      <c r="N61">
        <v>6</v>
      </c>
      <c r="O61" t="b">
        <v>0</v>
      </c>
      <c r="P61" t="s">
        <v>8275</v>
      </c>
      <c r="Q61">
        <f t="shared" si="2"/>
        <v>3</v>
      </c>
      <c r="R61">
        <f t="shared" si="7"/>
        <v>66.67</v>
      </c>
      <c r="S61" t="str">
        <f t="shared" si="3"/>
        <v>publishing</v>
      </c>
      <c r="T61" t="str">
        <f t="shared" si="4"/>
        <v>fiction</v>
      </c>
      <c r="U61" s="7">
        <f t="shared" si="5"/>
        <v>40436.68408564815</v>
      </c>
      <c r="V61" s="7">
        <f t="shared" si="6"/>
        <v>40466.166666666664</v>
      </c>
    </row>
    <row r="62" spans="1:22" ht="59" x14ac:dyDescent="0.75">
      <c r="A62">
        <v>1926</v>
      </c>
      <c r="B62" s="2" t="s">
        <v>1927</v>
      </c>
      <c r="C62" s="2" t="s">
        <v>6036</v>
      </c>
      <c r="D62">
        <v>1500</v>
      </c>
      <c r="E62">
        <f t="shared" si="0"/>
        <v>1500</v>
      </c>
      <c r="F62">
        <v>2930.69</v>
      </c>
      <c r="G62">
        <f t="shared" si="1"/>
        <v>2930.69</v>
      </c>
      <c r="H62" t="s">
        <v>8219</v>
      </c>
      <c r="I62" t="s">
        <v>8224</v>
      </c>
      <c r="J62" t="s">
        <v>8246</v>
      </c>
      <c r="K62">
        <v>1288657560</v>
      </c>
      <c r="L62">
        <v>1286319256</v>
      </c>
      <c r="M62" t="b">
        <v>0</v>
      </c>
      <c r="N62">
        <v>107</v>
      </c>
      <c r="O62" t="b">
        <v>1</v>
      </c>
      <c r="P62" t="s">
        <v>8279</v>
      </c>
      <c r="Q62">
        <f t="shared" si="2"/>
        <v>195</v>
      </c>
      <c r="R62">
        <f t="shared" si="7"/>
        <v>27.39</v>
      </c>
      <c r="S62" t="str">
        <f t="shared" si="3"/>
        <v>music</v>
      </c>
      <c r="T62" t="str">
        <f t="shared" si="4"/>
        <v>indie rock</v>
      </c>
      <c r="U62" s="7">
        <f t="shared" si="5"/>
        <v>40456.954351851848</v>
      </c>
      <c r="V62" s="7">
        <f t="shared" si="6"/>
        <v>40484.018055555556</v>
      </c>
    </row>
    <row r="63" spans="1:22" ht="44.25" x14ac:dyDescent="0.75">
      <c r="A63">
        <v>2114</v>
      </c>
      <c r="B63" s="2" t="s">
        <v>2115</v>
      </c>
      <c r="C63" s="2" t="s">
        <v>6224</v>
      </c>
      <c r="D63">
        <v>5000</v>
      </c>
      <c r="E63">
        <f t="shared" si="0"/>
        <v>5000</v>
      </c>
      <c r="F63">
        <v>5235</v>
      </c>
      <c r="G63">
        <f t="shared" si="1"/>
        <v>5235</v>
      </c>
      <c r="H63" t="s">
        <v>8219</v>
      </c>
      <c r="I63" t="s">
        <v>8224</v>
      </c>
      <c r="J63" t="s">
        <v>8246</v>
      </c>
      <c r="K63">
        <v>1291870740</v>
      </c>
      <c r="L63">
        <v>1286480070</v>
      </c>
      <c r="M63" t="b">
        <v>0</v>
      </c>
      <c r="N63">
        <v>147</v>
      </c>
      <c r="O63" t="b">
        <v>1</v>
      </c>
      <c r="P63" t="s">
        <v>8279</v>
      </c>
      <c r="Q63">
        <f t="shared" si="2"/>
        <v>105</v>
      </c>
      <c r="R63">
        <f t="shared" si="7"/>
        <v>35.61</v>
      </c>
      <c r="S63" t="str">
        <f t="shared" si="3"/>
        <v>music</v>
      </c>
      <c r="T63" t="str">
        <f t="shared" si="4"/>
        <v>indie rock</v>
      </c>
      <c r="U63" s="7">
        <f t="shared" si="5"/>
        <v>40458.815625000003</v>
      </c>
      <c r="V63" s="7">
        <f t="shared" si="6"/>
        <v>40521.207638888889</v>
      </c>
    </row>
    <row r="64" spans="1:22" ht="59" x14ac:dyDescent="0.75">
      <c r="A64">
        <v>2124</v>
      </c>
      <c r="B64" s="2" t="s">
        <v>2125</v>
      </c>
      <c r="C64" s="2" t="s">
        <v>6234</v>
      </c>
      <c r="D64">
        <v>1100</v>
      </c>
      <c r="E64">
        <f t="shared" si="0"/>
        <v>1100</v>
      </c>
      <c r="F64">
        <v>115</v>
      </c>
      <c r="G64">
        <f t="shared" si="1"/>
        <v>115</v>
      </c>
      <c r="H64" t="s">
        <v>8221</v>
      </c>
      <c r="I64" t="s">
        <v>8224</v>
      </c>
      <c r="J64" t="s">
        <v>8246</v>
      </c>
      <c r="K64">
        <v>1291093200</v>
      </c>
      <c r="L64">
        <v>1286930435</v>
      </c>
      <c r="M64" t="b">
        <v>0</v>
      </c>
      <c r="N64">
        <v>5</v>
      </c>
      <c r="O64" t="b">
        <v>0</v>
      </c>
      <c r="P64" t="s">
        <v>8282</v>
      </c>
      <c r="Q64">
        <f t="shared" si="2"/>
        <v>10</v>
      </c>
      <c r="R64">
        <f t="shared" si="7"/>
        <v>23</v>
      </c>
      <c r="S64" t="str">
        <f t="shared" si="3"/>
        <v>games</v>
      </c>
      <c r="T64" t="str">
        <f t="shared" si="4"/>
        <v>video games</v>
      </c>
      <c r="U64" s="7">
        <f t="shared" si="5"/>
        <v>40464.028182870366</v>
      </c>
      <c r="V64" s="7">
        <f t="shared" si="6"/>
        <v>40512.208333333336</v>
      </c>
    </row>
    <row r="65" spans="1:22" ht="59" x14ac:dyDescent="0.75">
      <c r="A65">
        <v>1265</v>
      </c>
      <c r="B65" s="2" t="s">
        <v>1266</v>
      </c>
      <c r="C65" s="2" t="s">
        <v>5375</v>
      </c>
      <c r="D65">
        <v>3500</v>
      </c>
      <c r="E65">
        <f t="shared" si="0"/>
        <v>3500</v>
      </c>
      <c r="F65">
        <v>4170.17</v>
      </c>
      <c r="G65">
        <f t="shared" si="1"/>
        <v>4170.17</v>
      </c>
      <c r="H65" t="s">
        <v>8219</v>
      </c>
      <c r="I65" t="s">
        <v>8224</v>
      </c>
      <c r="J65" t="s">
        <v>8246</v>
      </c>
      <c r="K65">
        <v>1291131815</v>
      </c>
      <c r="L65">
        <v>1287071015</v>
      </c>
      <c r="M65" t="b">
        <v>1</v>
      </c>
      <c r="N65">
        <v>66</v>
      </c>
      <c r="O65" t="b">
        <v>1</v>
      </c>
      <c r="P65" t="s">
        <v>8276</v>
      </c>
      <c r="Q65">
        <f t="shared" si="2"/>
        <v>119</v>
      </c>
      <c r="R65">
        <f t="shared" si="7"/>
        <v>63.18</v>
      </c>
      <c r="S65" t="str">
        <f t="shared" si="3"/>
        <v>music</v>
      </c>
      <c r="T65" t="str">
        <f t="shared" si="4"/>
        <v>rock</v>
      </c>
      <c r="U65" s="7">
        <f t="shared" si="5"/>
        <v>40465.655266203699</v>
      </c>
      <c r="V65" s="7">
        <f t="shared" si="6"/>
        <v>40512.655266203699</v>
      </c>
    </row>
    <row r="66" spans="1:22" ht="59" x14ac:dyDescent="0.75">
      <c r="A66">
        <v>299</v>
      </c>
      <c r="B66" s="2" t="s">
        <v>300</v>
      </c>
      <c r="C66" s="2" t="s">
        <v>4409</v>
      </c>
      <c r="D66">
        <v>10000</v>
      </c>
      <c r="E66">
        <f t="shared" ref="E66:E129" si="8">INDEX(convert,MATCH($J66,money,0),2)*D66</f>
        <v>10000</v>
      </c>
      <c r="F66">
        <v>17895.25</v>
      </c>
      <c r="G66">
        <f t="shared" ref="G66:G129" si="9">INDEX(convert,MATCH($J66,money,0),2)*F66</f>
        <v>17895.25</v>
      </c>
      <c r="H66" t="s">
        <v>8219</v>
      </c>
      <c r="I66" t="s">
        <v>8224</v>
      </c>
      <c r="J66" t="s">
        <v>8246</v>
      </c>
      <c r="K66">
        <v>1289975060</v>
      </c>
      <c r="L66">
        <v>1287379460</v>
      </c>
      <c r="M66" t="b">
        <v>1</v>
      </c>
      <c r="N66">
        <v>244</v>
      </c>
      <c r="O66" t="b">
        <v>1</v>
      </c>
      <c r="P66" t="s">
        <v>8269</v>
      </c>
      <c r="Q66">
        <f t="shared" ref="Q66:Q129" si="10">ROUND(F66/D66*100,0)</f>
        <v>179</v>
      </c>
      <c r="R66">
        <f t="shared" si="7"/>
        <v>73.34</v>
      </c>
      <c r="S66" t="str">
        <f t="shared" ref="S66:S129" si="11">LEFT($P66,FIND("/",$P66)-1)</f>
        <v>film &amp; video</v>
      </c>
      <c r="T66" t="str">
        <f t="shared" ref="T66:T129" si="12">MID($P66,FIND("/",$P66)+1,30)</f>
        <v>documentary</v>
      </c>
      <c r="U66" s="7">
        <f t="shared" ref="U66:U129" si="13">DATE(1970,1,1)+(((L66/60)/60)/24)</f>
        <v>40469.225231481483</v>
      </c>
      <c r="V66" s="7">
        <f t="shared" ref="V66:V129" si="14">DATE(1970,1,1)+(((K66/60)/60)/24)</f>
        <v>40499.266898148147</v>
      </c>
    </row>
    <row r="67" spans="1:22" ht="59" x14ac:dyDescent="0.75">
      <c r="A67">
        <v>3150</v>
      </c>
      <c r="B67" s="2" t="s">
        <v>3150</v>
      </c>
      <c r="C67" s="2" t="s">
        <v>7260</v>
      </c>
      <c r="D67">
        <v>3500</v>
      </c>
      <c r="E67">
        <f t="shared" si="8"/>
        <v>3500</v>
      </c>
      <c r="F67">
        <v>3535</v>
      </c>
      <c r="G67">
        <f t="shared" si="9"/>
        <v>3535</v>
      </c>
      <c r="H67" t="s">
        <v>8219</v>
      </c>
      <c r="I67" t="s">
        <v>8224</v>
      </c>
      <c r="J67" t="s">
        <v>8246</v>
      </c>
      <c r="K67">
        <v>1295928000</v>
      </c>
      <c r="L67">
        <v>1288160403</v>
      </c>
      <c r="M67" t="b">
        <v>1</v>
      </c>
      <c r="N67">
        <v>104</v>
      </c>
      <c r="O67" t="b">
        <v>1</v>
      </c>
      <c r="P67" t="s">
        <v>8271</v>
      </c>
      <c r="Q67">
        <f t="shared" si="10"/>
        <v>101</v>
      </c>
      <c r="R67">
        <f t="shared" ref="R67:R130" si="15">ROUND(G67/N67,2)</f>
        <v>33.99</v>
      </c>
      <c r="S67" t="str">
        <f t="shared" si="11"/>
        <v>theater</v>
      </c>
      <c r="T67" t="str">
        <f t="shared" si="12"/>
        <v>plays</v>
      </c>
      <c r="U67" s="7">
        <f t="shared" si="13"/>
        <v>40478.263923611114</v>
      </c>
      <c r="V67" s="7">
        <f t="shared" si="14"/>
        <v>40568.166666666664</v>
      </c>
    </row>
    <row r="68" spans="1:22" ht="44.25" x14ac:dyDescent="0.75">
      <c r="A68">
        <v>246</v>
      </c>
      <c r="B68" s="2" t="s">
        <v>247</v>
      </c>
      <c r="C68" s="2" t="s">
        <v>4356</v>
      </c>
      <c r="D68">
        <v>5000</v>
      </c>
      <c r="E68">
        <f t="shared" si="8"/>
        <v>5000</v>
      </c>
      <c r="F68">
        <v>15273</v>
      </c>
      <c r="G68">
        <f t="shared" si="9"/>
        <v>15273</v>
      </c>
      <c r="H68" t="s">
        <v>8219</v>
      </c>
      <c r="I68" t="s">
        <v>8224</v>
      </c>
      <c r="J68" t="s">
        <v>8246</v>
      </c>
      <c r="K68">
        <v>1292665405</v>
      </c>
      <c r="L68">
        <v>1288341805</v>
      </c>
      <c r="M68" t="b">
        <v>1</v>
      </c>
      <c r="N68">
        <v>223</v>
      </c>
      <c r="O68" t="b">
        <v>1</v>
      </c>
      <c r="P68" t="s">
        <v>8269</v>
      </c>
      <c r="Q68">
        <f t="shared" si="10"/>
        <v>305</v>
      </c>
      <c r="R68">
        <f t="shared" si="15"/>
        <v>68.489999999999995</v>
      </c>
      <c r="S68" t="str">
        <f t="shared" si="11"/>
        <v>film &amp; video</v>
      </c>
      <c r="T68" t="str">
        <f t="shared" si="12"/>
        <v>documentary</v>
      </c>
      <c r="U68" s="7">
        <f t="shared" si="13"/>
        <v>40480.363483796296</v>
      </c>
      <c r="V68" s="7">
        <f t="shared" si="14"/>
        <v>40530.405150462961</v>
      </c>
    </row>
    <row r="69" spans="1:22" ht="44.25" x14ac:dyDescent="0.75">
      <c r="A69">
        <v>1254</v>
      </c>
      <c r="B69" s="2" t="s">
        <v>1255</v>
      </c>
      <c r="C69" s="2" t="s">
        <v>5364</v>
      </c>
      <c r="D69">
        <v>6700</v>
      </c>
      <c r="E69">
        <f t="shared" si="8"/>
        <v>6700</v>
      </c>
      <c r="F69">
        <v>13323</v>
      </c>
      <c r="G69">
        <f t="shared" si="9"/>
        <v>13323</v>
      </c>
      <c r="H69" t="s">
        <v>8219</v>
      </c>
      <c r="I69" t="s">
        <v>8224</v>
      </c>
      <c r="J69" t="s">
        <v>8246</v>
      </c>
      <c r="K69">
        <v>1293857940</v>
      </c>
      <c r="L69">
        <v>1288968886</v>
      </c>
      <c r="M69" t="b">
        <v>1</v>
      </c>
      <c r="N69">
        <v>141</v>
      </c>
      <c r="O69" t="b">
        <v>1</v>
      </c>
      <c r="P69" t="s">
        <v>8276</v>
      </c>
      <c r="Q69">
        <f t="shared" si="10"/>
        <v>199</v>
      </c>
      <c r="R69">
        <f t="shared" si="15"/>
        <v>94.49</v>
      </c>
      <c r="S69" t="str">
        <f t="shared" si="11"/>
        <v>music</v>
      </c>
      <c r="T69" t="str">
        <f t="shared" si="12"/>
        <v>rock</v>
      </c>
      <c r="U69" s="7">
        <f t="shared" si="13"/>
        <v>40487.621365740742</v>
      </c>
      <c r="V69" s="7">
        <f t="shared" si="14"/>
        <v>40544.207638888889</v>
      </c>
    </row>
    <row r="70" spans="1:22" ht="44.25" x14ac:dyDescent="0.75">
      <c r="A70">
        <v>2304</v>
      </c>
      <c r="B70" s="2" t="s">
        <v>2305</v>
      </c>
      <c r="C70" s="2" t="s">
        <v>6414</v>
      </c>
      <c r="D70">
        <v>6000</v>
      </c>
      <c r="E70">
        <f t="shared" si="8"/>
        <v>6000</v>
      </c>
      <c r="F70">
        <v>6042.02</v>
      </c>
      <c r="G70">
        <f t="shared" si="9"/>
        <v>6042.02</v>
      </c>
      <c r="H70" t="s">
        <v>8219</v>
      </c>
      <c r="I70" t="s">
        <v>8224</v>
      </c>
      <c r="J70" t="s">
        <v>8246</v>
      </c>
      <c r="K70">
        <v>1293857940</v>
      </c>
      <c r="L70">
        <v>1290281691</v>
      </c>
      <c r="M70" t="b">
        <v>1</v>
      </c>
      <c r="N70">
        <v>113</v>
      </c>
      <c r="O70" t="b">
        <v>1</v>
      </c>
      <c r="P70" t="s">
        <v>8279</v>
      </c>
      <c r="Q70">
        <f t="shared" si="10"/>
        <v>101</v>
      </c>
      <c r="R70">
        <f t="shared" si="15"/>
        <v>53.47</v>
      </c>
      <c r="S70" t="str">
        <f t="shared" si="11"/>
        <v>music</v>
      </c>
      <c r="T70" t="str">
        <f t="shared" si="12"/>
        <v>indie rock</v>
      </c>
      <c r="U70" s="7">
        <f t="shared" si="13"/>
        <v>40502.815868055557</v>
      </c>
      <c r="V70" s="7">
        <f t="shared" si="14"/>
        <v>40544.207638888889</v>
      </c>
    </row>
    <row r="71" spans="1:22" ht="44.25" x14ac:dyDescent="0.75">
      <c r="A71">
        <v>102</v>
      </c>
      <c r="B71" s="2" t="s">
        <v>104</v>
      </c>
      <c r="C71" s="2" t="s">
        <v>4213</v>
      </c>
      <c r="D71">
        <v>6000</v>
      </c>
      <c r="E71">
        <f t="shared" si="8"/>
        <v>6000</v>
      </c>
      <c r="F71">
        <v>7665</v>
      </c>
      <c r="G71">
        <f t="shared" si="9"/>
        <v>7665</v>
      </c>
      <c r="H71" t="s">
        <v>8219</v>
      </c>
      <c r="I71" t="s">
        <v>8224</v>
      </c>
      <c r="J71" t="s">
        <v>8246</v>
      </c>
      <c r="K71">
        <v>1293073733</v>
      </c>
      <c r="L71">
        <v>1290481733</v>
      </c>
      <c r="M71" t="b">
        <v>0</v>
      </c>
      <c r="N71">
        <v>65</v>
      </c>
      <c r="O71" t="b">
        <v>1</v>
      </c>
      <c r="P71" t="s">
        <v>8266</v>
      </c>
      <c r="Q71">
        <f t="shared" si="10"/>
        <v>128</v>
      </c>
      <c r="R71">
        <f t="shared" si="15"/>
        <v>117.92</v>
      </c>
      <c r="S71" t="str">
        <f t="shared" si="11"/>
        <v>film &amp; video</v>
      </c>
      <c r="T71" t="str">
        <f t="shared" si="12"/>
        <v>shorts</v>
      </c>
      <c r="U71" s="7">
        <f t="shared" si="13"/>
        <v>40505.131168981483</v>
      </c>
      <c r="V71" s="7">
        <f t="shared" si="14"/>
        <v>40535.131168981483</v>
      </c>
    </row>
    <row r="72" spans="1:22" ht="44.25" x14ac:dyDescent="0.75">
      <c r="A72">
        <v>878</v>
      </c>
      <c r="B72" s="2" t="s">
        <v>879</v>
      </c>
      <c r="C72" s="2" t="s">
        <v>4988</v>
      </c>
      <c r="D72">
        <v>5000</v>
      </c>
      <c r="E72">
        <f t="shared" si="8"/>
        <v>5000</v>
      </c>
      <c r="F72">
        <v>65</v>
      </c>
      <c r="G72">
        <f t="shared" si="9"/>
        <v>65</v>
      </c>
      <c r="H72" t="s">
        <v>8221</v>
      </c>
      <c r="I72" t="s">
        <v>8224</v>
      </c>
      <c r="J72" t="s">
        <v>8246</v>
      </c>
      <c r="K72">
        <v>1293082524</v>
      </c>
      <c r="L72">
        <v>1290490524</v>
      </c>
      <c r="M72" t="b">
        <v>0</v>
      </c>
      <c r="N72">
        <v>2</v>
      </c>
      <c r="O72" t="b">
        <v>0</v>
      </c>
      <c r="P72" t="s">
        <v>8278</v>
      </c>
      <c r="Q72">
        <f t="shared" si="10"/>
        <v>1</v>
      </c>
      <c r="R72">
        <f t="shared" si="15"/>
        <v>32.5</v>
      </c>
      <c r="S72" t="str">
        <f t="shared" si="11"/>
        <v>music</v>
      </c>
      <c r="T72" t="str">
        <f t="shared" si="12"/>
        <v>jazz</v>
      </c>
      <c r="U72" s="7">
        <f t="shared" si="13"/>
        <v>40505.232916666668</v>
      </c>
      <c r="V72" s="7">
        <f t="shared" si="14"/>
        <v>40535.232916666668</v>
      </c>
    </row>
    <row r="73" spans="1:22" ht="44.25" x14ac:dyDescent="0.75">
      <c r="A73">
        <v>905</v>
      </c>
      <c r="B73" s="2" t="s">
        <v>906</v>
      </c>
      <c r="C73" s="2" t="s">
        <v>5015</v>
      </c>
      <c r="D73">
        <v>6500</v>
      </c>
      <c r="E73">
        <f t="shared" si="8"/>
        <v>6500</v>
      </c>
      <c r="F73">
        <v>196</v>
      </c>
      <c r="G73">
        <f t="shared" si="9"/>
        <v>196</v>
      </c>
      <c r="H73" t="s">
        <v>8221</v>
      </c>
      <c r="I73" t="s">
        <v>8224</v>
      </c>
      <c r="J73" t="s">
        <v>8246</v>
      </c>
      <c r="K73">
        <v>1295847926</v>
      </c>
      <c r="L73">
        <v>1290663926</v>
      </c>
      <c r="M73" t="b">
        <v>0</v>
      </c>
      <c r="N73">
        <v>6</v>
      </c>
      <c r="O73" t="b">
        <v>0</v>
      </c>
      <c r="P73" t="s">
        <v>8278</v>
      </c>
      <c r="Q73">
        <f t="shared" si="10"/>
        <v>3</v>
      </c>
      <c r="R73">
        <f t="shared" si="15"/>
        <v>32.67</v>
      </c>
      <c r="S73" t="str">
        <f t="shared" si="11"/>
        <v>music</v>
      </c>
      <c r="T73" t="str">
        <f t="shared" si="12"/>
        <v>jazz</v>
      </c>
      <c r="U73" s="7">
        <f t="shared" si="13"/>
        <v>40507.239884259259</v>
      </c>
      <c r="V73" s="7">
        <f t="shared" si="14"/>
        <v>40567.239884259259</v>
      </c>
    </row>
    <row r="74" spans="1:22" ht="44.25" x14ac:dyDescent="0.75">
      <c r="A74">
        <v>1280</v>
      </c>
      <c r="B74" s="2" t="s">
        <v>1281</v>
      </c>
      <c r="C74" s="2" t="s">
        <v>5390</v>
      </c>
      <c r="D74">
        <v>15000</v>
      </c>
      <c r="E74">
        <f t="shared" si="8"/>
        <v>15000</v>
      </c>
      <c r="F74">
        <v>16636.78</v>
      </c>
      <c r="G74">
        <f t="shared" si="9"/>
        <v>16636.78</v>
      </c>
      <c r="H74" t="s">
        <v>8219</v>
      </c>
      <c r="I74" t="s">
        <v>8224</v>
      </c>
      <c r="J74" t="s">
        <v>8246</v>
      </c>
      <c r="K74">
        <v>1299003054</v>
      </c>
      <c r="L74">
        <v>1291227054</v>
      </c>
      <c r="M74" t="b">
        <v>1</v>
      </c>
      <c r="N74">
        <v>130</v>
      </c>
      <c r="O74" t="b">
        <v>1</v>
      </c>
      <c r="P74" t="s">
        <v>8276</v>
      </c>
      <c r="Q74">
        <f t="shared" si="10"/>
        <v>111</v>
      </c>
      <c r="R74">
        <f t="shared" si="15"/>
        <v>127.98</v>
      </c>
      <c r="S74" t="str">
        <f t="shared" si="11"/>
        <v>music</v>
      </c>
      <c r="T74" t="str">
        <f t="shared" si="12"/>
        <v>rock</v>
      </c>
      <c r="U74" s="7">
        <f t="shared" si="13"/>
        <v>40513.757569444446</v>
      </c>
      <c r="V74" s="7">
        <f t="shared" si="14"/>
        <v>40603.757569444446</v>
      </c>
    </row>
    <row r="75" spans="1:22" ht="44.25" x14ac:dyDescent="0.75">
      <c r="A75">
        <v>2543</v>
      </c>
      <c r="B75" s="2" t="s">
        <v>2543</v>
      </c>
      <c r="C75" s="2" t="s">
        <v>6653</v>
      </c>
      <c r="D75">
        <v>250</v>
      </c>
      <c r="E75">
        <f t="shared" si="8"/>
        <v>250</v>
      </c>
      <c r="F75">
        <v>391</v>
      </c>
      <c r="G75">
        <f t="shared" si="9"/>
        <v>391</v>
      </c>
      <c r="H75" t="s">
        <v>8219</v>
      </c>
      <c r="I75" t="s">
        <v>8224</v>
      </c>
      <c r="J75" t="s">
        <v>8246</v>
      </c>
      <c r="K75">
        <v>1293937200</v>
      </c>
      <c r="L75">
        <v>1291257298</v>
      </c>
      <c r="M75" t="b">
        <v>0</v>
      </c>
      <c r="N75">
        <v>13</v>
      </c>
      <c r="O75" t="b">
        <v>1</v>
      </c>
      <c r="P75" t="s">
        <v>8300</v>
      </c>
      <c r="Q75">
        <f t="shared" si="10"/>
        <v>156</v>
      </c>
      <c r="R75">
        <f t="shared" si="15"/>
        <v>30.08</v>
      </c>
      <c r="S75" t="str">
        <f t="shared" si="11"/>
        <v>music</v>
      </c>
      <c r="T75" t="str">
        <f t="shared" si="12"/>
        <v>classical music</v>
      </c>
      <c r="U75" s="7">
        <f t="shared" si="13"/>
        <v>40514.107615740737</v>
      </c>
      <c r="V75" s="7">
        <f t="shared" si="14"/>
        <v>40545.125</v>
      </c>
    </row>
    <row r="76" spans="1:22" ht="44.25" x14ac:dyDescent="0.75">
      <c r="A76">
        <v>1829</v>
      </c>
      <c r="B76" s="2" t="s">
        <v>1830</v>
      </c>
      <c r="C76" s="2" t="s">
        <v>5939</v>
      </c>
      <c r="D76">
        <v>1500</v>
      </c>
      <c r="E76">
        <f t="shared" si="8"/>
        <v>1500</v>
      </c>
      <c r="F76">
        <v>2500.25</v>
      </c>
      <c r="G76">
        <f t="shared" si="9"/>
        <v>2500.25</v>
      </c>
      <c r="H76" t="s">
        <v>8219</v>
      </c>
      <c r="I76" t="s">
        <v>8224</v>
      </c>
      <c r="J76" t="s">
        <v>8246</v>
      </c>
      <c r="K76">
        <v>1295647200</v>
      </c>
      <c r="L76">
        <v>1291428371</v>
      </c>
      <c r="M76" t="b">
        <v>0</v>
      </c>
      <c r="N76">
        <v>33</v>
      </c>
      <c r="O76" t="b">
        <v>1</v>
      </c>
      <c r="P76" t="s">
        <v>8276</v>
      </c>
      <c r="Q76">
        <f t="shared" si="10"/>
        <v>167</v>
      </c>
      <c r="R76">
        <f t="shared" si="15"/>
        <v>75.77</v>
      </c>
      <c r="S76" t="str">
        <f t="shared" si="11"/>
        <v>music</v>
      </c>
      <c r="T76" t="str">
        <f t="shared" si="12"/>
        <v>rock</v>
      </c>
      <c r="U76" s="7">
        <f t="shared" si="13"/>
        <v>40516.087627314817</v>
      </c>
      <c r="V76" s="7">
        <f t="shared" si="14"/>
        <v>40564.916666666664</v>
      </c>
    </row>
    <row r="77" spans="1:22" ht="29.5" x14ac:dyDescent="0.75">
      <c r="A77">
        <v>290</v>
      </c>
      <c r="B77" s="2" t="s">
        <v>291</v>
      </c>
      <c r="C77" s="2" t="s">
        <v>4400</v>
      </c>
      <c r="D77">
        <v>4500</v>
      </c>
      <c r="E77">
        <f t="shared" si="8"/>
        <v>4500</v>
      </c>
      <c r="F77">
        <v>4800.8</v>
      </c>
      <c r="G77">
        <f t="shared" si="9"/>
        <v>4800.8</v>
      </c>
      <c r="H77" t="s">
        <v>8219</v>
      </c>
      <c r="I77" t="s">
        <v>8224</v>
      </c>
      <c r="J77" t="s">
        <v>8246</v>
      </c>
      <c r="K77">
        <v>1296633540</v>
      </c>
      <c r="L77">
        <v>1292316697</v>
      </c>
      <c r="M77" t="b">
        <v>1</v>
      </c>
      <c r="N77">
        <v>168</v>
      </c>
      <c r="O77" t="b">
        <v>1</v>
      </c>
      <c r="P77" t="s">
        <v>8269</v>
      </c>
      <c r="Q77">
        <f t="shared" si="10"/>
        <v>107</v>
      </c>
      <c r="R77">
        <f t="shared" si="15"/>
        <v>28.58</v>
      </c>
      <c r="S77" t="str">
        <f t="shared" si="11"/>
        <v>film &amp; video</v>
      </c>
      <c r="T77" t="str">
        <f t="shared" si="12"/>
        <v>documentary</v>
      </c>
      <c r="U77" s="7">
        <f t="shared" si="13"/>
        <v>40526.36917824074</v>
      </c>
      <c r="V77" s="7">
        <f t="shared" si="14"/>
        <v>40576.332638888889</v>
      </c>
    </row>
    <row r="78" spans="1:22" ht="59" x14ac:dyDescent="0.75">
      <c r="A78">
        <v>3175</v>
      </c>
      <c r="B78" s="2" t="s">
        <v>3175</v>
      </c>
      <c r="C78" s="2" t="s">
        <v>7285</v>
      </c>
      <c r="D78">
        <v>5000</v>
      </c>
      <c r="E78">
        <f t="shared" si="8"/>
        <v>5000</v>
      </c>
      <c r="F78">
        <v>5478</v>
      </c>
      <c r="G78">
        <f t="shared" si="9"/>
        <v>5478</v>
      </c>
      <c r="H78" t="s">
        <v>8219</v>
      </c>
      <c r="I78" t="s">
        <v>8224</v>
      </c>
      <c r="J78" t="s">
        <v>8246</v>
      </c>
      <c r="K78">
        <v>1297977427</v>
      </c>
      <c r="L78">
        <v>1292793427</v>
      </c>
      <c r="M78" t="b">
        <v>1</v>
      </c>
      <c r="N78">
        <v>60</v>
      </c>
      <c r="O78" t="b">
        <v>1</v>
      </c>
      <c r="P78" t="s">
        <v>8271</v>
      </c>
      <c r="Q78">
        <f t="shared" si="10"/>
        <v>110</v>
      </c>
      <c r="R78">
        <f t="shared" si="15"/>
        <v>91.3</v>
      </c>
      <c r="S78" t="str">
        <f t="shared" si="11"/>
        <v>theater</v>
      </c>
      <c r="T78" t="str">
        <f t="shared" si="12"/>
        <v>plays</v>
      </c>
      <c r="U78" s="7">
        <f t="shared" si="13"/>
        <v>40531.886886574073</v>
      </c>
      <c r="V78" s="7">
        <f t="shared" si="14"/>
        <v>40591.886886574073</v>
      </c>
    </row>
    <row r="79" spans="1:22" ht="44.25" x14ac:dyDescent="0.75">
      <c r="A79">
        <v>1606</v>
      </c>
      <c r="B79" s="2" t="s">
        <v>1607</v>
      </c>
      <c r="C79" s="2" t="s">
        <v>5716</v>
      </c>
      <c r="D79">
        <v>8000</v>
      </c>
      <c r="E79">
        <f t="shared" si="8"/>
        <v>8000</v>
      </c>
      <c r="F79">
        <v>8080.33</v>
      </c>
      <c r="G79">
        <f t="shared" si="9"/>
        <v>8080.33</v>
      </c>
      <c r="H79" t="s">
        <v>8219</v>
      </c>
      <c r="I79" t="s">
        <v>8224</v>
      </c>
      <c r="J79" t="s">
        <v>8246</v>
      </c>
      <c r="K79">
        <v>1300930838</v>
      </c>
      <c r="L79">
        <v>1293158438</v>
      </c>
      <c r="M79" t="b">
        <v>0</v>
      </c>
      <c r="N79">
        <v>92</v>
      </c>
      <c r="O79" t="b">
        <v>1</v>
      </c>
      <c r="P79" t="s">
        <v>8276</v>
      </c>
      <c r="Q79">
        <f t="shared" si="10"/>
        <v>101</v>
      </c>
      <c r="R79">
        <f t="shared" si="15"/>
        <v>87.83</v>
      </c>
      <c r="S79" t="str">
        <f t="shared" si="11"/>
        <v>music</v>
      </c>
      <c r="T79" t="str">
        <f t="shared" si="12"/>
        <v>rock</v>
      </c>
      <c r="U79" s="7">
        <f t="shared" si="13"/>
        <v>40536.111550925925</v>
      </c>
      <c r="V79" s="7">
        <f t="shared" si="14"/>
        <v>40626.069884259261</v>
      </c>
    </row>
    <row r="80" spans="1:22" ht="44.25" x14ac:dyDescent="0.75">
      <c r="A80">
        <v>2491</v>
      </c>
      <c r="B80" s="2" t="s">
        <v>2491</v>
      </c>
      <c r="C80" s="2" t="s">
        <v>6601</v>
      </c>
      <c r="D80">
        <v>500</v>
      </c>
      <c r="E80">
        <f t="shared" si="8"/>
        <v>500</v>
      </c>
      <c r="F80">
        <v>516</v>
      </c>
      <c r="G80">
        <f t="shared" si="9"/>
        <v>516</v>
      </c>
      <c r="H80" t="s">
        <v>8219</v>
      </c>
      <c r="I80" t="s">
        <v>8224</v>
      </c>
      <c r="J80" t="s">
        <v>8246</v>
      </c>
      <c r="K80">
        <v>1295142660</v>
      </c>
      <c r="L80">
        <v>1293739714</v>
      </c>
      <c r="M80" t="b">
        <v>0</v>
      </c>
      <c r="N80">
        <v>10</v>
      </c>
      <c r="O80" t="b">
        <v>1</v>
      </c>
      <c r="P80" t="s">
        <v>8279</v>
      </c>
      <c r="Q80">
        <f t="shared" si="10"/>
        <v>103</v>
      </c>
      <c r="R80">
        <f t="shared" si="15"/>
        <v>51.6</v>
      </c>
      <c r="S80" t="str">
        <f t="shared" si="11"/>
        <v>music</v>
      </c>
      <c r="T80" t="str">
        <f t="shared" si="12"/>
        <v>indie rock</v>
      </c>
      <c r="U80" s="7">
        <f t="shared" si="13"/>
        <v>40542.839282407411</v>
      </c>
      <c r="V80" s="7">
        <f t="shared" si="14"/>
        <v>40559.07708333333</v>
      </c>
    </row>
    <row r="81" spans="1:22" ht="29.5" x14ac:dyDescent="0.75">
      <c r="A81">
        <v>262</v>
      </c>
      <c r="B81" s="2" t="s">
        <v>263</v>
      </c>
      <c r="C81" s="2" t="s">
        <v>4372</v>
      </c>
      <c r="D81">
        <v>2500</v>
      </c>
      <c r="E81">
        <f t="shared" si="8"/>
        <v>2500</v>
      </c>
      <c r="F81">
        <v>6000</v>
      </c>
      <c r="G81">
        <f t="shared" si="9"/>
        <v>6000</v>
      </c>
      <c r="H81" t="s">
        <v>8219</v>
      </c>
      <c r="I81" t="s">
        <v>8224</v>
      </c>
      <c r="J81" t="s">
        <v>8246</v>
      </c>
      <c r="K81">
        <v>1298699828</v>
      </c>
      <c r="L81">
        <v>1294811828</v>
      </c>
      <c r="M81" t="b">
        <v>1</v>
      </c>
      <c r="N81">
        <v>145</v>
      </c>
      <c r="O81" t="b">
        <v>1</v>
      </c>
      <c r="P81" t="s">
        <v>8269</v>
      </c>
      <c r="Q81">
        <f t="shared" si="10"/>
        <v>240</v>
      </c>
      <c r="R81">
        <f t="shared" si="15"/>
        <v>41.38</v>
      </c>
      <c r="S81" t="str">
        <f t="shared" si="11"/>
        <v>film &amp; video</v>
      </c>
      <c r="T81" t="str">
        <f t="shared" si="12"/>
        <v>documentary</v>
      </c>
      <c r="U81" s="7">
        <f t="shared" si="13"/>
        <v>40555.24800925926</v>
      </c>
      <c r="V81" s="7">
        <f t="shared" si="14"/>
        <v>40600.24800925926</v>
      </c>
    </row>
    <row r="82" spans="1:22" ht="59" x14ac:dyDescent="0.75">
      <c r="A82">
        <v>2091</v>
      </c>
      <c r="B82" s="2" t="s">
        <v>2092</v>
      </c>
      <c r="C82" s="2" t="s">
        <v>6201</v>
      </c>
      <c r="D82">
        <v>18000</v>
      </c>
      <c r="E82">
        <f t="shared" si="8"/>
        <v>18000</v>
      </c>
      <c r="F82">
        <v>21684.2</v>
      </c>
      <c r="G82">
        <f t="shared" si="9"/>
        <v>21684.2</v>
      </c>
      <c r="H82" t="s">
        <v>8219</v>
      </c>
      <c r="I82" t="s">
        <v>8224</v>
      </c>
      <c r="J82" t="s">
        <v>8246</v>
      </c>
      <c r="K82">
        <v>1299009600</v>
      </c>
      <c r="L82">
        <v>1294818278</v>
      </c>
      <c r="M82" t="b">
        <v>0</v>
      </c>
      <c r="N82">
        <v>246</v>
      </c>
      <c r="O82" t="b">
        <v>1</v>
      </c>
      <c r="P82" t="s">
        <v>8279</v>
      </c>
      <c r="Q82">
        <f t="shared" si="10"/>
        <v>120</v>
      </c>
      <c r="R82">
        <f t="shared" si="15"/>
        <v>88.15</v>
      </c>
      <c r="S82" t="str">
        <f t="shared" si="11"/>
        <v>music</v>
      </c>
      <c r="T82" t="str">
        <f t="shared" si="12"/>
        <v>indie rock</v>
      </c>
      <c r="U82" s="7">
        <f t="shared" si="13"/>
        <v>40555.322662037033</v>
      </c>
      <c r="V82" s="7">
        <f t="shared" si="14"/>
        <v>40603.833333333336</v>
      </c>
    </row>
    <row r="83" spans="1:22" ht="44.25" x14ac:dyDescent="0.75">
      <c r="A83">
        <v>1827</v>
      </c>
      <c r="B83" s="2" t="s">
        <v>1828</v>
      </c>
      <c r="C83" s="2" t="s">
        <v>5937</v>
      </c>
      <c r="D83">
        <v>8000</v>
      </c>
      <c r="E83">
        <f t="shared" si="8"/>
        <v>8000</v>
      </c>
      <c r="F83">
        <v>8053</v>
      </c>
      <c r="G83">
        <f t="shared" si="9"/>
        <v>8053</v>
      </c>
      <c r="H83" t="s">
        <v>8219</v>
      </c>
      <c r="I83" t="s">
        <v>8224</v>
      </c>
      <c r="J83" t="s">
        <v>8246</v>
      </c>
      <c r="K83">
        <v>1299138561</v>
      </c>
      <c r="L83">
        <v>1294818561</v>
      </c>
      <c r="M83" t="b">
        <v>0</v>
      </c>
      <c r="N83">
        <v>96</v>
      </c>
      <c r="O83" t="b">
        <v>1</v>
      </c>
      <c r="P83" t="s">
        <v>8276</v>
      </c>
      <c r="Q83">
        <f t="shared" si="10"/>
        <v>101</v>
      </c>
      <c r="R83">
        <f t="shared" si="15"/>
        <v>83.89</v>
      </c>
      <c r="S83" t="str">
        <f t="shared" si="11"/>
        <v>music</v>
      </c>
      <c r="T83" t="str">
        <f t="shared" si="12"/>
        <v>rock</v>
      </c>
      <c r="U83" s="7">
        <f t="shared" si="13"/>
        <v>40555.325937499998</v>
      </c>
      <c r="V83" s="7">
        <f t="shared" si="14"/>
        <v>40605.325937499998</v>
      </c>
    </row>
    <row r="84" spans="1:22" ht="44.25" x14ac:dyDescent="0.75">
      <c r="A84">
        <v>2469</v>
      </c>
      <c r="B84" s="2" t="s">
        <v>2470</v>
      </c>
      <c r="C84" s="2" t="s">
        <v>6579</v>
      </c>
      <c r="D84">
        <v>1200</v>
      </c>
      <c r="E84">
        <f t="shared" si="8"/>
        <v>1200</v>
      </c>
      <c r="F84">
        <v>1364</v>
      </c>
      <c r="G84">
        <f t="shared" si="9"/>
        <v>1364</v>
      </c>
      <c r="H84" t="s">
        <v>8219</v>
      </c>
      <c r="I84" t="s">
        <v>8224</v>
      </c>
      <c r="J84" t="s">
        <v>8246</v>
      </c>
      <c r="K84">
        <v>1297160329</v>
      </c>
      <c r="L84">
        <v>1295000329</v>
      </c>
      <c r="M84" t="b">
        <v>0</v>
      </c>
      <c r="N84">
        <v>47</v>
      </c>
      <c r="O84" t="b">
        <v>1</v>
      </c>
      <c r="P84" t="s">
        <v>8279</v>
      </c>
      <c r="Q84">
        <f t="shared" si="10"/>
        <v>114</v>
      </c>
      <c r="R84">
        <f t="shared" si="15"/>
        <v>29.02</v>
      </c>
      <c r="S84" t="str">
        <f t="shared" si="11"/>
        <v>music</v>
      </c>
      <c r="T84" t="str">
        <f t="shared" si="12"/>
        <v>indie rock</v>
      </c>
      <c r="U84" s="7">
        <f t="shared" si="13"/>
        <v>40557.429733796293</v>
      </c>
      <c r="V84" s="7">
        <f t="shared" si="14"/>
        <v>40582.429733796293</v>
      </c>
    </row>
    <row r="85" spans="1:22" ht="44.25" x14ac:dyDescent="0.75">
      <c r="A85">
        <v>2115</v>
      </c>
      <c r="B85" s="2" t="s">
        <v>2116</v>
      </c>
      <c r="C85" s="2" t="s">
        <v>6225</v>
      </c>
      <c r="D85">
        <v>1500</v>
      </c>
      <c r="E85">
        <f t="shared" si="8"/>
        <v>1500</v>
      </c>
      <c r="F85">
        <v>3385</v>
      </c>
      <c r="G85">
        <f t="shared" si="9"/>
        <v>3385</v>
      </c>
      <c r="H85" t="s">
        <v>8219</v>
      </c>
      <c r="I85" t="s">
        <v>8224</v>
      </c>
      <c r="J85" t="s">
        <v>8246</v>
      </c>
      <c r="K85">
        <v>1298167001</v>
      </c>
      <c r="L85">
        <v>1295575001</v>
      </c>
      <c r="M85" t="b">
        <v>0</v>
      </c>
      <c r="N85">
        <v>36</v>
      </c>
      <c r="O85" t="b">
        <v>1</v>
      </c>
      <c r="P85" t="s">
        <v>8279</v>
      </c>
      <c r="Q85">
        <f t="shared" si="10"/>
        <v>226</v>
      </c>
      <c r="R85">
        <f t="shared" si="15"/>
        <v>94.03</v>
      </c>
      <c r="S85" t="str">
        <f t="shared" si="11"/>
        <v>music</v>
      </c>
      <c r="T85" t="str">
        <f t="shared" si="12"/>
        <v>indie rock</v>
      </c>
      <c r="U85" s="7">
        <f t="shared" si="13"/>
        <v>40564.081030092595</v>
      </c>
      <c r="V85" s="7">
        <f t="shared" si="14"/>
        <v>40594.081030092595</v>
      </c>
    </row>
    <row r="86" spans="1:22" ht="44.25" x14ac:dyDescent="0.75">
      <c r="A86">
        <v>1665</v>
      </c>
      <c r="B86" s="2" t="s">
        <v>1666</v>
      </c>
      <c r="C86" s="2" t="s">
        <v>5775</v>
      </c>
      <c r="D86">
        <v>3500</v>
      </c>
      <c r="E86">
        <f t="shared" si="8"/>
        <v>3500</v>
      </c>
      <c r="F86">
        <v>4181</v>
      </c>
      <c r="G86">
        <f t="shared" si="9"/>
        <v>4181</v>
      </c>
      <c r="H86" t="s">
        <v>8219</v>
      </c>
      <c r="I86" t="s">
        <v>8224</v>
      </c>
      <c r="J86" t="s">
        <v>8246</v>
      </c>
      <c r="K86">
        <v>1298343600</v>
      </c>
      <c r="L86">
        <v>1295624113</v>
      </c>
      <c r="M86" t="b">
        <v>0</v>
      </c>
      <c r="N86">
        <v>93</v>
      </c>
      <c r="O86" t="b">
        <v>1</v>
      </c>
      <c r="P86" t="s">
        <v>8292</v>
      </c>
      <c r="Q86">
        <f t="shared" si="10"/>
        <v>119</v>
      </c>
      <c r="R86">
        <f t="shared" si="15"/>
        <v>44.96</v>
      </c>
      <c r="S86" t="str">
        <f t="shared" si="11"/>
        <v>music</v>
      </c>
      <c r="T86" t="str">
        <f t="shared" si="12"/>
        <v>pop</v>
      </c>
      <c r="U86" s="7">
        <f t="shared" si="13"/>
        <v>40564.649456018517</v>
      </c>
      <c r="V86" s="7">
        <f t="shared" si="14"/>
        <v>40596.125</v>
      </c>
    </row>
    <row r="87" spans="1:22" ht="59" x14ac:dyDescent="0.75">
      <c r="A87">
        <v>1843</v>
      </c>
      <c r="B87" s="2" t="s">
        <v>1844</v>
      </c>
      <c r="C87" s="2" t="s">
        <v>5953</v>
      </c>
      <c r="D87">
        <v>10000</v>
      </c>
      <c r="E87">
        <f t="shared" si="8"/>
        <v>10000</v>
      </c>
      <c r="F87">
        <v>12400.61</v>
      </c>
      <c r="G87">
        <f t="shared" si="9"/>
        <v>12400.61</v>
      </c>
      <c r="H87" t="s">
        <v>8219</v>
      </c>
      <c r="I87" t="s">
        <v>8224</v>
      </c>
      <c r="J87" t="s">
        <v>8246</v>
      </c>
      <c r="K87">
        <v>1298245954</v>
      </c>
      <c r="L87">
        <v>1295653954</v>
      </c>
      <c r="M87" t="b">
        <v>0</v>
      </c>
      <c r="N87">
        <v>134</v>
      </c>
      <c r="O87" t="b">
        <v>1</v>
      </c>
      <c r="P87" t="s">
        <v>8276</v>
      </c>
      <c r="Q87">
        <f t="shared" si="10"/>
        <v>124</v>
      </c>
      <c r="R87">
        <f t="shared" si="15"/>
        <v>92.54</v>
      </c>
      <c r="S87" t="str">
        <f t="shared" si="11"/>
        <v>music</v>
      </c>
      <c r="T87" t="str">
        <f t="shared" si="12"/>
        <v>rock</v>
      </c>
      <c r="U87" s="7">
        <f t="shared" si="13"/>
        <v>40564.994837962964</v>
      </c>
      <c r="V87" s="7">
        <f t="shared" si="14"/>
        <v>40594.994837962964</v>
      </c>
    </row>
    <row r="88" spans="1:22" ht="44.25" x14ac:dyDescent="0.75">
      <c r="A88">
        <v>2299</v>
      </c>
      <c r="B88" s="2" t="s">
        <v>2300</v>
      </c>
      <c r="C88" s="2" t="s">
        <v>6409</v>
      </c>
      <c r="D88">
        <v>300</v>
      </c>
      <c r="E88">
        <f t="shared" si="8"/>
        <v>300</v>
      </c>
      <c r="F88">
        <v>1050.5</v>
      </c>
      <c r="G88">
        <f t="shared" si="9"/>
        <v>1050.5</v>
      </c>
      <c r="H88" t="s">
        <v>8219</v>
      </c>
      <c r="I88" t="s">
        <v>8224</v>
      </c>
      <c r="J88" t="s">
        <v>8246</v>
      </c>
      <c r="K88">
        <v>1296953209</v>
      </c>
      <c r="L88">
        <v>1295657209</v>
      </c>
      <c r="M88" t="b">
        <v>0</v>
      </c>
      <c r="N88">
        <v>14</v>
      </c>
      <c r="O88" t="b">
        <v>1</v>
      </c>
      <c r="P88" t="s">
        <v>8276</v>
      </c>
      <c r="Q88">
        <f t="shared" si="10"/>
        <v>350</v>
      </c>
      <c r="R88">
        <f t="shared" si="15"/>
        <v>75.040000000000006</v>
      </c>
      <c r="S88" t="str">
        <f t="shared" si="11"/>
        <v>music</v>
      </c>
      <c r="T88" t="str">
        <f t="shared" si="12"/>
        <v>rock</v>
      </c>
      <c r="U88" s="7">
        <f t="shared" si="13"/>
        <v>40565.032511574071</v>
      </c>
      <c r="V88" s="7">
        <f t="shared" si="14"/>
        <v>40580.032511574071</v>
      </c>
    </row>
    <row r="89" spans="1:22" ht="44.25" x14ac:dyDescent="0.75">
      <c r="A89">
        <v>308</v>
      </c>
      <c r="B89" s="2" t="s">
        <v>309</v>
      </c>
      <c r="C89" s="2" t="s">
        <v>4418</v>
      </c>
      <c r="D89">
        <v>12000</v>
      </c>
      <c r="E89">
        <f t="shared" si="8"/>
        <v>12000</v>
      </c>
      <c r="F89">
        <v>12668</v>
      </c>
      <c r="G89">
        <f t="shared" si="9"/>
        <v>12668</v>
      </c>
      <c r="H89" t="s">
        <v>8219</v>
      </c>
      <c r="I89" t="s">
        <v>8224</v>
      </c>
      <c r="J89" t="s">
        <v>8246</v>
      </c>
      <c r="K89">
        <v>1299775210</v>
      </c>
      <c r="L89">
        <v>1295887210</v>
      </c>
      <c r="M89" t="b">
        <v>1</v>
      </c>
      <c r="N89">
        <v>202</v>
      </c>
      <c r="O89" t="b">
        <v>1</v>
      </c>
      <c r="P89" t="s">
        <v>8269</v>
      </c>
      <c r="Q89">
        <f t="shared" si="10"/>
        <v>106</v>
      </c>
      <c r="R89">
        <f t="shared" si="15"/>
        <v>62.71</v>
      </c>
      <c r="S89" t="str">
        <f t="shared" si="11"/>
        <v>film &amp; video</v>
      </c>
      <c r="T89" t="str">
        <f t="shared" si="12"/>
        <v>documentary</v>
      </c>
      <c r="U89" s="7">
        <f t="shared" si="13"/>
        <v>40567.694560185184</v>
      </c>
      <c r="V89" s="7">
        <f t="shared" si="14"/>
        <v>40612.694560185184</v>
      </c>
    </row>
    <row r="90" spans="1:22" ht="44.25" x14ac:dyDescent="0.75">
      <c r="A90">
        <v>872</v>
      </c>
      <c r="B90" s="2" t="s">
        <v>873</v>
      </c>
      <c r="C90" s="2" t="s">
        <v>4982</v>
      </c>
      <c r="D90">
        <v>8000</v>
      </c>
      <c r="E90">
        <f t="shared" si="8"/>
        <v>8000</v>
      </c>
      <c r="F90">
        <v>65</v>
      </c>
      <c r="G90">
        <f t="shared" si="9"/>
        <v>65</v>
      </c>
      <c r="H90" t="s">
        <v>8221</v>
      </c>
      <c r="I90" t="s">
        <v>8224</v>
      </c>
      <c r="J90" t="s">
        <v>8246</v>
      </c>
      <c r="K90">
        <v>1299786527</v>
      </c>
      <c r="L90">
        <v>1295898527</v>
      </c>
      <c r="M90" t="b">
        <v>0</v>
      </c>
      <c r="N90">
        <v>2</v>
      </c>
      <c r="O90" t="b">
        <v>0</v>
      </c>
      <c r="P90" t="s">
        <v>8278</v>
      </c>
      <c r="Q90">
        <f t="shared" si="10"/>
        <v>1</v>
      </c>
      <c r="R90">
        <f t="shared" si="15"/>
        <v>32.5</v>
      </c>
      <c r="S90" t="str">
        <f t="shared" si="11"/>
        <v>music</v>
      </c>
      <c r="T90" t="str">
        <f t="shared" si="12"/>
        <v>jazz</v>
      </c>
      <c r="U90" s="7">
        <f t="shared" si="13"/>
        <v>40567.825543981482</v>
      </c>
      <c r="V90" s="7">
        <f t="shared" si="14"/>
        <v>40612.825543981482</v>
      </c>
    </row>
    <row r="91" spans="1:22" ht="44.25" x14ac:dyDescent="0.75">
      <c r="A91">
        <v>1230</v>
      </c>
      <c r="B91" s="2" t="s">
        <v>1231</v>
      </c>
      <c r="C91" s="2" t="s">
        <v>5340</v>
      </c>
      <c r="D91">
        <v>500000</v>
      </c>
      <c r="E91">
        <f t="shared" si="8"/>
        <v>500000</v>
      </c>
      <c r="F91">
        <v>0</v>
      </c>
      <c r="G91">
        <f t="shared" si="9"/>
        <v>0</v>
      </c>
      <c r="H91" t="s">
        <v>8220</v>
      </c>
      <c r="I91" t="s">
        <v>8224</v>
      </c>
      <c r="J91" t="s">
        <v>8246</v>
      </c>
      <c r="K91">
        <v>1298589630</v>
      </c>
      <c r="L91">
        <v>1295997630</v>
      </c>
      <c r="M91" t="b">
        <v>0</v>
      </c>
      <c r="N91">
        <v>0</v>
      </c>
      <c r="O91" t="b">
        <v>0</v>
      </c>
      <c r="P91" t="s">
        <v>8286</v>
      </c>
      <c r="Q91">
        <f t="shared" si="10"/>
        <v>0</v>
      </c>
      <c r="R91" t="e">
        <f t="shared" si="15"/>
        <v>#DIV/0!</v>
      </c>
      <c r="S91" t="str">
        <f t="shared" si="11"/>
        <v>music</v>
      </c>
      <c r="T91" t="str">
        <f t="shared" si="12"/>
        <v>world music</v>
      </c>
      <c r="U91" s="7">
        <f t="shared" si="13"/>
        <v>40568.972569444442</v>
      </c>
      <c r="V91" s="7">
        <f t="shared" si="14"/>
        <v>40598.972569444442</v>
      </c>
    </row>
    <row r="92" spans="1:22" ht="44.25" x14ac:dyDescent="0.75">
      <c r="A92">
        <v>109</v>
      </c>
      <c r="B92" s="2" t="s">
        <v>111</v>
      </c>
      <c r="C92" s="2" t="s">
        <v>4220</v>
      </c>
      <c r="D92">
        <v>1000</v>
      </c>
      <c r="E92">
        <f t="shared" si="8"/>
        <v>1000</v>
      </c>
      <c r="F92">
        <v>2195</v>
      </c>
      <c r="G92">
        <f t="shared" si="9"/>
        <v>2195</v>
      </c>
      <c r="H92" t="s">
        <v>8219</v>
      </c>
      <c r="I92" t="s">
        <v>8224</v>
      </c>
      <c r="J92" t="s">
        <v>8246</v>
      </c>
      <c r="K92">
        <v>1298680630</v>
      </c>
      <c r="L92">
        <v>1296088630</v>
      </c>
      <c r="M92" t="b">
        <v>0</v>
      </c>
      <c r="N92">
        <v>47</v>
      </c>
      <c r="O92" t="b">
        <v>1</v>
      </c>
      <c r="P92" t="s">
        <v>8266</v>
      </c>
      <c r="Q92">
        <f t="shared" si="10"/>
        <v>220</v>
      </c>
      <c r="R92">
        <f t="shared" si="15"/>
        <v>46.7</v>
      </c>
      <c r="S92" t="str">
        <f t="shared" si="11"/>
        <v>film &amp; video</v>
      </c>
      <c r="T92" t="str">
        <f t="shared" si="12"/>
        <v>shorts</v>
      </c>
      <c r="U92" s="7">
        <f t="shared" si="13"/>
        <v>40570.025810185187</v>
      </c>
      <c r="V92" s="7">
        <f t="shared" si="14"/>
        <v>40600.025810185187</v>
      </c>
    </row>
    <row r="93" spans="1:22" ht="44.25" x14ac:dyDescent="0.75">
      <c r="A93">
        <v>1832</v>
      </c>
      <c r="B93" s="2" t="s">
        <v>1833</v>
      </c>
      <c r="C93" s="2" t="s">
        <v>5942</v>
      </c>
      <c r="D93">
        <v>350</v>
      </c>
      <c r="E93">
        <f t="shared" si="8"/>
        <v>350</v>
      </c>
      <c r="F93">
        <v>500</v>
      </c>
      <c r="G93">
        <f t="shared" si="9"/>
        <v>500</v>
      </c>
      <c r="H93" t="s">
        <v>8219</v>
      </c>
      <c r="I93" t="s">
        <v>8224</v>
      </c>
      <c r="J93" t="s">
        <v>8246</v>
      </c>
      <c r="K93">
        <v>1299243427</v>
      </c>
      <c r="L93">
        <v>1296651427</v>
      </c>
      <c r="M93" t="b">
        <v>0</v>
      </c>
      <c r="N93">
        <v>20</v>
      </c>
      <c r="O93" t="b">
        <v>1</v>
      </c>
      <c r="P93" t="s">
        <v>8276</v>
      </c>
      <c r="Q93">
        <f t="shared" si="10"/>
        <v>143</v>
      </c>
      <c r="R93">
        <f t="shared" si="15"/>
        <v>25</v>
      </c>
      <c r="S93" t="str">
        <f t="shared" si="11"/>
        <v>music</v>
      </c>
      <c r="T93" t="str">
        <f t="shared" si="12"/>
        <v>rock</v>
      </c>
      <c r="U93" s="7">
        <f t="shared" si="13"/>
        <v>40576.539664351854</v>
      </c>
      <c r="V93" s="7">
        <f t="shared" si="14"/>
        <v>40606.539664351854</v>
      </c>
    </row>
    <row r="94" spans="1:22" ht="29.5" x14ac:dyDescent="0.75">
      <c r="A94">
        <v>2284</v>
      </c>
      <c r="B94" s="2" t="s">
        <v>2285</v>
      </c>
      <c r="C94" s="2" t="s">
        <v>6394</v>
      </c>
      <c r="D94">
        <v>6000</v>
      </c>
      <c r="E94">
        <f t="shared" si="8"/>
        <v>6000</v>
      </c>
      <c r="F94">
        <v>6373.27</v>
      </c>
      <c r="G94">
        <f t="shared" si="9"/>
        <v>6373.27</v>
      </c>
      <c r="H94" t="s">
        <v>8219</v>
      </c>
      <c r="I94" t="s">
        <v>8224</v>
      </c>
      <c r="J94" t="s">
        <v>8246</v>
      </c>
      <c r="K94">
        <v>1299902400</v>
      </c>
      <c r="L94">
        <v>1297451245</v>
      </c>
      <c r="M94" t="b">
        <v>0</v>
      </c>
      <c r="N94">
        <v>59</v>
      </c>
      <c r="O94" t="b">
        <v>1</v>
      </c>
      <c r="P94" t="s">
        <v>8276</v>
      </c>
      <c r="Q94">
        <f t="shared" si="10"/>
        <v>106</v>
      </c>
      <c r="R94">
        <f t="shared" si="15"/>
        <v>108.02</v>
      </c>
      <c r="S94" t="str">
        <f t="shared" si="11"/>
        <v>music</v>
      </c>
      <c r="T94" t="str">
        <f t="shared" si="12"/>
        <v>rock</v>
      </c>
      <c r="U94" s="7">
        <f t="shared" si="13"/>
        <v>40585.796817129631</v>
      </c>
      <c r="V94" s="7">
        <f t="shared" si="14"/>
        <v>40614.166666666664</v>
      </c>
    </row>
    <row r="95" spans="1:22" ht="44.25" x14ac:dyDescent="0.75">
      <c r="A95">
        <v>1257</v>
      </c>
      <c r="B95" s="2" t="s">
        <v>1258</v>
      </c>
      <c r="C95" s="2" t="s">
        <v>5367</v>
      </c>
      <c r="D95">
        <v>5500</v>
      </c>
      <c r="E95">
        <f t="shared" si="8"/>
        <v>5500</v>
      </c>
      <c r="F95">
        <v>16210</v>
      </c>
      <c r="G95">
        <f t="shared" si="9"/>
        <v>16210</v>
      </c>
      <c r="H95" t="s">
        <v>8219</v>
      </c>
      <c r="I95" t="s">
        <v>8224</v>
      </c>
      <c r="J95" t="s">
        <v>8246</v>
      </c>
      <c r="K95">
        <v>1301792590</v>
      </c>
      <c r="L95">
        <v>1297562590</v>
      </c>
      <c r="M95" t="b">
        <v>1</v>
      </c>
      <c r="N95">
        <v>176</v>
      </c>
      <c r="O95" t="b">
        <v>1</v>
      </c>
      <c r="P95" t="s">
        <v>8276</v>
      </c>
      <c r="Q95">
        <f t="shared" si="10"/>
        <v>295</v>
      </c>
      <c r="R95">
        <f t="shared" si="15"/>
        <v>92.1</v>
      </c>
      <c r="S95" t="str">
        <f t="shared" si="11"/>
        <v>music</v>
      </c>
      <c r="T95" t="str">
        <f t="shared" si="12"/>
        <v>rock</v>
      </c>
      <c r="U95" s="7">
        <f t="shared" si="13"/>
        <v>40587.085532407407</v>
      </c>
      <c r="V95" s="7">
        <f t="shared" si="14"/>
        <v>40636.043865740743</v>
      </c>
    </row>
    <row r="96" spans="1:22" ht="44.25" x14ac:dyDescent="0.75">
      <c r="A96">
        <v>73</v>
      </c>
      <c r="B96" s="2" t="s">
        <v>75</v>
      </c>
      <c r="C96" s="2" t="s">
        <v>4184</v>
      </c>
      <c r="D96">
        <v>900</v>
      </c>
      <c r="E96">
        <f t="shared" si="8"/>
        <v>900</v>
      </c>
      <c r="F96">
        <v>900</v>
      </c>
      <c r="G96">
        <f t="shared" si="9"/>
        <v>900</v>
      </c>
      <c r="H96" t="s">
        <v>8219</v>
      </c>
      <c r="I96" t="s">
        <v>8224</v>
      </c>
      <c r="J96" t="s">
        <v>8246</v>
      </c>
      <c r="K96">
        <v>1304395140</v>
      </c>
      <c r="L96">
        <v>1297620584</v>
      </c>
      <c r="M96" t="b">
        <v>0</v>
      </c>
      <c r="N96">
        <v>18</v>
      </c>
      <c r="O96" t="b">
        <v>1</v>
      </c>
      <c r="P96" t="s">
        <v>8266</v>
      </c>
      <c r="Q96">
        <f t="shared" si="10"/>
        <v>100</v>
      </c>
      <c r="R96">
        <f t="shared" si="15"/>
        <v>50</v>
      </c>
      <c r="S96" t="str">
        <f t="shared" si="11"/>
        <v>film &amp; video</v>
      </c>
      <c r="T96" t="str">
        <f t="shared" si="12"/>
        <v>shorts</v>
      </c>
      <c r="U96" s="7">
        <f t="shared" si="13"/>
        <v>40587.75675925926</v>
      </c>
      <c r="V96" s="7">
        <f t="shared" si="14"/>
        <v>40666.165972222225</v>
      </c>
    </row>
    <row r="97" spans="1:22" ht="29.5" x14ac:dyDescent="0.75">
      <c r="A97">
        <v>255</v>
      </c>
      <c r="B97" s="2" t="s">
        <v>256</v>
      </c>
      <c r="C97" s="2" t="s">
        <v>4365</v>
      </c>
      <c r="D97">
        <v>8000</v>
      </c>
      <c r="E97">
        <f t="shared" si="8"/>
        <v>8000</v>
      </c>
      <c r="F97">
        <v>8538.66</v>
      </c>
      <c r="G97">
        <f t="shared" si="9"/>
        <v>8538.66</v>
      </c>
      <c r="H97" t="s">
        <v>8219</v>
      </c>
      <c r="I97" t="s">
        <v>8224</v>
      </c>
      <c r="J97" t="s">
        <v>8246</v>
      </c>
      <c r="K97">
        <v>1300275482</v>
      </c>
      <c r="L97">
        <v>1297687082</v>
      </c>
      <c r="M97" t="b">
        <v>1</v>
      </c>
      <c r="N97">
        <v>188</v>
      </c>
      <c r="O97" t="b">
        <v>1</v>
      </c>
      <c r="P97" t="s">
        <v>8269</v>
      </c>
      <c r="Q97">
        <f t="shared" si="10"/>
        <v>107</v>
      </c>
      <c r="R97">
        <f t="shared" si="15"/>
        <v>45.42</v>
      </c>
      <c r="S97" t="str">
        <f t="shared" si="11"/>
        <v>film &amp; video</v>
      </c>
      <c r="T97" t="str">
        <f t="shared" si="12"/>
        <v>documentary</v>
      </c>
      <c r="U97" s="7">
        <f t="shared" si="13"/>
        <v>40588.526412037041</v>
      </c>
      <c r="V97" s="7">
        <f t="shared" si="14"/>
        <v>40618.48474537037</v>
      </c>
    </row>
    <row r="98" spans="1:22" ht="44.25" x14ac:dyDescent="0.75">
      <c r="A98">
        <v>756</v>
      </c>
      <c r="B98" s="2" t="s">
        <v>757</v>
      </c>
      <c r="C98" s="2" t="s">
        <v>4866</v>
      </c>
      <c r="D98">
        <v>700</v>
      </c>
      <c r="E98">
        <f t="shared" si="8"/>
        <v>700</v>
      </c>
      <c r="F98">
        <v>824</v>
      </c>
      <c r="G98">
        <f t="shared" si="9"/>
        <v>824</v>
      </c>
      <c r="H98" t="s">
        <v>8219</v>
      </c>
      <c r="I98" t="s">
        <v>8224</v>
      </c>
      <c r="J98" t="s">
        <v>8246</v>
      </c>
      <c r="K98">
        <v>1303147459</v>
      </c>
      <c r="L98">
        <v>1297880659</v>
      </c>
      <c r="M98" t="b">
        <v>0</v>
      </c>
      <c r="N98">
        <v>22</v>
      </c>
      <c r="O98" t="b">
        <v>1</v>
      </c>
      <c r="P98" t="s">
        <v>8274</v>
      </c>
      <c r="Q98">
        <f t="shared" si="10"/>
        <v>118</v>
      </c>
      <c r="R98">
        <f t="shared" si="15"/>
        <v>37.450000000000003</v>
      </c>
      <c r="S98" t="str">
        <f t="shared" si="11"/>
        <v>publishing</v>
      </c>
      <c r="T98" t="str">
        <f t="shared" si="12"/>
        <v>nonfiction</v>
      </c>
      <c r="U98" s="7">
        <f t="shared" si="13"/>
        <v>40590.766886574071</v>
      </c>
      <c r="V98" s="7">
        <f t="shared" si="14"/>
        <v>40651.725219907406</v>
      </c>
    </row>
    <row r="99" spans="1:22" ht="44.25" x14ac:dyDescent="0.75">
      <c r="A99">
        <v>1648</v>
      </c>
      <c r="B99" s="2" t="s">
        <v>1649</v>
      </c>
      <c r="C99" s="2" t="s">
        <v>5758</v>
      </c>
      <c r="D99">
        <v>2300</v>
      </c>
      <c r="E99">
        <f t="shared" si="8"/>
        <v>2300</v>
      </c>
      <c r="F99">
        <v>2881</v>
      </c>
      <c r="G99">
        <f t="shared" si="9"/>
        <v>2881</v>
      </c>
      <c r="H99" t="s">
        <v>8219</v>
      </c>
      <c r="I99" t="s">
        <v>8224</v>
      </c>
      <c r="J99" t="s">
        <v>8246</v>
      </c>
      <c r="K99">
        <v>1300636482</v>
      </c>
      <c r="L99">
        <v>1298048082</v>
      </c>
      <c r="M99" t="b">
        <v>0</v>
      </c>
      <c r="N99">
        <v>90</v>
      </c>
      <c r="O99" t="b">
        <v>1</v>
      </c>
      <c r="P99" t="s">
        <v>8292</v>
      </c>
      <c r="Q99">
        <f t="shared" si="10"/>
        <v>125</v>
      </c>
      <c r="R99">
        <f t="shared" si="15"/>
        <v>32.01</v>
      </c>
      <c r="S99" t="str">
        <f t="shared" si="11"/>
        <v>music</v>
      </c>
      <c r="T99" t="str">
        <f t="shared" si="12"/>
        <v>pop</v>
      </c>
      <c r="U99" s="7">
        <f t="shared" si="13"/>
        <v>40592.704652777778</v>
      </c>
      <c r="V99" s="7">
        <f t="shared" si="14"/>
        <v>40622.662986111114</v>
      </c>
    </row>
    <row r="100" spans="1:22" ht="44.25" x14ac:dyDescent="0.75">
      <c r="A100">
        <v>116</v>
      </c>
      <c r="B100" s="2" t="s">
        <v>118</v>
      </c>
      <c r="C100" s="2" t="s">
        <v>4227</v>
      </c>
      <c r="D100">
        <v>3500</v>
      </c>
      <c r="E100">
        <f t="shared" si="8"/>
        <v>3500</v>
      </c>
      <c r="F100">
        <v>3978</v>
      </c>
      <c r="G100">
        <f t="shared" si="9"/>
        <v>3978</v>
      </c>
      <c r="H100" t="s">
        <v>8219</v>
      </c>
      <c r="I100" t="s">
        <v>8224</v>
      </c>
      <c r="J100" t="s">
        <v>8246</v>
      </c>
      <c r="K100">
        <v>1302260155</v>
      </c>
      <c r="L100">
        <v>1298289355</v>
      </c>
      <c r="M100" t="b">
        <v>0</v>
      </c>
      <c r="N100">
        <v>57</v>
      </c>
      <c r="O100" t="b">
        <v>1</v>
      </c>
      <c r="P100" t="s">
        <v>8266</v>
      </c>
      <c r="Q100">
        <f t="shared" si="10"/>
        <v>114</v>
      </c>
      <c r="R100">
        <f t="shared" si="15"/>
        <v>69.790000000000006</v>
      </c>
      <c r="S100" t="str">
        <f t="shared" si="11"/>
        <v>film &amp; video</v>
      </c>
      <c r="T100" t="str">
        <f t="shared" si="12"/>
        <v>shorts</v>
      </c>
      <c r="U100" s="7">
        <f t="shared" si="13"/>
        <v>40595.497164351851</v>
      </c>
      <c r="V100" s="7">
        <f t="shared" si="14"/>
        <v>40641.455497685187</v>
      </c>
    </row>
    <row r="101" spans="1:22" ht="29.5" x14ac:dyDescent="0.75">
      <c r="A101">
        <v>104</v>
      </c>
      <c r="B101" s="2" t="s">
        <v>106</v>
      </c>
      <c r="C101" s="2" t="s">
        <v>4215</v>
      </c>
      <c r="D101">
        <v>500</v>
      </c>
      <c r="E101">
        <f t="shared" si="8"/>
        <v>500</v>
      </c>
      <c r="F101">
        <v>600</v>
      </c>
      <c r="G101">
        <f t="shared" si="9"/>
        <v>600</v>
      </c>
      <c r="H101" t="s">
        <v>8219</v>
      </c>
      <c r="I101" t="s">
        <v>8224</v>
      </c>
      <c r="J101" t="s">
        <v>8246</v>
      </c>
      <c r="K101">
        <v>1301792400</v>
      </c>
      <c r="L101">
        <v>1299775266</v>
      </c>
      <c r="M101" t="b">
        <v>0</v>
      </c>
      <c r="N101">
        <v>10</v>
      </c>
      <c r="O101" t="b">
        <v>1</v>
      </c>
      <c r="P101" t="s">
        <v>8266</v>
      </c>
      <c r="Q101">
        <f t="shared" si="10"/>
        <v>120</v>
      </c>
      <c r="R101">
        <f t="shared" si="15"/>
        <v>60</v>
      </c>
      <c r="S101" t="str">
        <f t="shared" si="11"/>
        <v>film &amp; video</v>
      </c>
      <c r="T101" t="str">
        <f t="shared" si="12"/>
        <v>shorts</v>
      </c>
      <c r="U101" s="7">
        <f t="shared" si="13"/>
        <v>40612.695208333331</v>
      </c>
      <c r="V101" s="7">
        <f t="shared" si="14"/>
        <v>40636.041666666664</v>
      </c>
    </row>
    <row r="102" spans="1:22" ht="44.25" x14ac:dyDescent="0.75">
      <c r="A102">
        <v>2133</v>
      </c>
      <c r="B102" s="2" t="s">
        <v>2134</v>
      </c>
      <c r="C102" s="2" t="s">
        <v>6243</v>
      </c>
      <c r="D102">
        <v>1000</v>
      </c>
      <c r="E102">
        <f t="shared" si="8"/>
        <v>1000</v>
      </c>
      <c r="F102">
        <v>16</v>
      </c>
      <c r="G102">
        <f t="shared" si="9"/>
        <v>16</v>
      </c>
      <c r="H102" t="s">
        <v>8221</v>
      </c>
      <c r="I102" t="s">
        <v>8224</v>
      </c>
      <c r="J102" t="s">
        <v>8246</v>
      </c>
      <c r="K102">
        <v>1303628340</v>
      </c>
      <c r="L102">
        <v>1300328399</v>
      </c>
      <c r="M102" t="b">
        <v>0</v>
      </c>
      <c r="N102">
        <v>3</v>
      </c>
      <c r="O102" t="b">
        <v>0</v>
      </c>
      <c r="P102" t="s">
        <v>8282</v>
      </c>
      <c r="Q102">
        <f t="shared" si="10"/>
        <v>2</v>
      </c>
      <c r="R102">
        <f t="shared" si="15"/>
        <v>5.33</v>
      </c>
      <c r="S102" t="str">
        <f t="shared" si="11"/>
        <v>games</v>
      </c>
      <c r="T102" t="str">
        <f t="shared" si="12"/>
        <v>video games</v>
      </c>
      <c r="U102" s="7">
        <f t="shared" si="13"/>
        <v>40619.097210648149</v>
      </c>
      <c r="V102" s="7">
        <f t="shared" si="14"/>
        <v>40657.290972222225</v>
      </c>
    </row>
    <row r="103" spans="1:22" ht="44.25" x14ac:dyDescent="0.75">
      <c r="A103">
        <v>91</v>
      </c>
      <c r="B103" s="2" t="s">
        <v>93</v>
      </c>
      <c r="C103" s="2" t="s">
        <v>4202</v>
      </c>
      <c r="D103">
        <v>3000</v>
      </c>
      <c r="E103">
        <f t="shared" si="8"/>
        <v>3000</v>
      </c>
      <c r="F103">
        <v>3600</v>
      </c>
      <c r="G103">
        <f t="shared" si="9"/>
        <v>3600</v>
      </c>
      <c r="H103" t="s">
        <v>8219</v>
      </c>
      <c r="I103" t="s">
        <v>8224</v>
      </c>
      <c r="J103" t="s">
        <v>8246</v>
      </c>
      <c r="K103">
        <v>1305625164</v>
      </c>
      <c r="L103">
        <v>1300354764</v>
      </c>
      <c r="M103" t="b">
        <v>0</v>
      </c>
      <c r="N103">
        <v>46</v>
      </c>
      <c r="O103" t="b">
        <v>1</v>
      </c>
      <c r="P103" t="s">
        <v>8266</v>
      </c>
      <c r="Q103">
        <f t="shared" si="10"/>
        <v>120</v>
      </c>
      <c r="R103">
        <f t="shared" si="15"/>
        <v>78.260000000000005</v>
      </c>
      <c r="S103" t="str">
        <f t="shared" si="11"/>
        <v>film &amp; video</v>
      </c>
      <c r="T103" t="str">
        <f t="shared" si="12"/>
        <v>shorts</v>
      </c>
      <c r="U103" s="7">
        <f t="shared" si="13"/>
        <v>40619.402361111112</v>
      </c>
      <c r="V103" s="7">
        <f t="shared" si="14"/>
        <v>40680.402361111112</v>
      </c>
    </row>
    <row r="104" spans="1:22" ht="44.25" x14ac:dyDescent="0.75">
      <c r="A104">
        <v>1950</v>
      </c>
      <c r="B104" s="2" t="s">
        <v>1951</v>
      </c>
      <c r="C104" s="2" t="s">
        <v>6060</v>
      </c>
      <c r="D104">
        <v>48000</v>
      </c>
      <c r="E104">
        <f t="shared" si="8"/>
        <v>48000</v>
      </c>
      <c r="F104">
        <v>96248.960000000006</v>
      </c>
      <c r="G104">
        <f t="shared" si="9"/>
        <v>96248.960000000006</v>
      </c>
      <c r="H104" t="s">
        <v>8219</v>
      </c>
      <c r="I104" t="s">
        <v>8224</v>
      </c>
      <c r="J104" t="s">
        <v>8246</v>
      </c>
      <c r="K104">
        <v>1303446073</v>
      </c>
      <c r="L104">
        <v>1300767673</v>
      </c>
      <c r="M104" t="b">
        <v>1</v>
      </c>
      <c r="N104">
        <v>1876</v>
      </c>
      <c r="O104" t="b">
        <v>1</v>
      </c>
      <c r="P104" t="s">
        <v>8295</v>
      </c>
      <c r="Q104">
        <f t="shared" si="10"/>
        <v>201</v>
      </c>
      <c r="R104">
        <f t="shared" si="15"/>
        <v>51.31</v>
      </c>
      <c r="S104" t="str">
        <f t="shared" si="11"/>
        <v>technology</v>
      </c>
      <c r="T104" t="str">
        <f t="shared" si="12"/>
        <v>hardware</v>
      </c>
      <c r="U104" s="7">
        <f t="shared" si="13"/>
        <v>40624.181400462963</v>
      </c>
      <c r="V104" s="7">
        <f t="shared" si="14"/>
        <v>40655.181400462963</v>
      </c>
    </row>
    <row r="105" spans="1:22" ht="44.25" x14ac:dyDescent="0.75">
      <c r="A105">
        <v>1651</v>
      </c>
      <c r="B105" s="2" t="s">
        <v>1652</v>
      </c>
      <c r="C105" s="2" t="s">
        <v>5761</v>
      </c>
      <c r="D105">
        <v>2000</v>
      </c>
      <c r="E105">
        <f t="shared" si="8"/>
        <v>2000</v>
      </c>
      <c r="F105">
        <v>2015</v>
      </c>
      <c r="G105">
        <f t="shared" si="9"/>
        <v>2015</v>
      </c>
      <c r="H105" t="s">
        <v>8219</v>
      </c>
      <c r="I105" t="s">
        <v>8224</v>
      </c>
      <c r="J105" t="s">
        <v>8246</v>
      </c>
      <c r="K105">
        <v>1303801140</v>
      </c>
      <c r="L105">
        <v>1300916220</v>
      </c>
      <c r="M105" t="b">
        <v>0</v>
      </c>
      <c r="N105">
        <v>20</v>
      </c>
      <c r="O105" t="b">
        <v>1</v>
      </c>
      <c r="P105" t="s">
        <v>8292</v>
      </c>
      <c r="Q105">
        <f t="shared" si="10"/>
        <v>101</v>
      </c>
      <c r="R105">
        <f t="shared" si="15"/>
        <v>100.75</v>
      </c>
      <c r="S105" t="str">
        <f t="shared" si="11"/>
        <v>music</v>
      </c>
      <c r="T105" t="str">
        <f t="shared" si="12"/>
        <v>pop</v>
      </c>
      <c r="U105" s="7">
        <f t="shared" si="13"/>
        <v>40625.900694444441</v>
      </c>
      <c r="V105" s="7">
        <f t="shared" si="14"/>
        <v>40659.290972222225</v>
      </c>
    </row>
    <row r="106" spans="1:22" ht="44.25" x14ac:dyDescent="0.75">
      <c r="A106">
        <v>1653</v>
      </c>
      <c r="B106" s="2" t="s">
        <v>1654</v>
      </c>
      <c r="C106" s="2" t="s">
        <v>5763</v>
      </c>
      <c r="D106">
        <v>5000</v>
      </c>
      <c r="E106">
        <f t="shared" si="8"/>
        <v>5000</v>
      </c>
      <c r="F106">
        <v>8711.52</v>
      </c>
      <c r="G106">
        <f t="shared" si="9"/>
        <v>8711.52</v>
      </c>
      <c r="H106" t="s">
        <v>8219</v>
      </c>
      <c r="I106" t="s">
        <v>8224</v>
      </c>
      <c r="J106" t="s">
        <v>8246</v>
      </c>
      <c r="K106">
        <v>1303675296</v>
      </c>
      <c r="L106">
        <v>1300996896</v>
      </c>
      <c r="M106" t="b">
        <v>0</v>
      </c>
      <c r="N106">
        <v>168</v>
      </c>
      <c r="O106" t="b">
        <v>1</v>
      </c>
      <c r="P106" t="s">
        <v>8292</v>
      </c>
      <c r="Q106">
        <f t="shared" si="10"/>
        <v>174</v>
      </c>
      <c r="R106">
        <f t="shared" si="15"/>
        <v>51.85</v>
      </c>
      <c r="S106" t="str">
        <f t="shared" si="11"/>
        <v>music</v>
      </c>
      <c r="T106" t="str">
        <f t="shared" si="12"/>
        <v>pop</v>
      </c>
      <c r="U106" s="7">
        <f t="shared" si="13"/>
        <v>40626.834444444445</v>
      </c>
      <c r="V106" s="7">
        <f t="shared" si="14"/>
        <v>40657.834444444445</v>
      </c>
    </row>
    <row r="107" spans="1:22" ht="44.25" x14ac:dyDescent="0.75">
      <c r="A107">
        <v>300</v>
      </c>
      <c r="B107" s="2" t="s">
        <v>301</v>
      </c>
      <c r="C107" s="2" t="s">
        <v>4410</v>
      </c>
      <c r="D107">
        <v>25000</v>
      </c>
      <c r="E107">
        <f t="shared" si="8"/>
        <v>25000</v>
      </c>
      <c r="F107">
        <v>25430.66</v>
      </c>
      <c r="G107">
        <f t="shared" si="9"/>
        <v>25430.66</v>
      </c>
      <c r="H107" t="s">
        <v>8219</v>
      </c>
      <c r="I107" t="s">
        <v>8224</v>
      </c>
      <c r="J107" t="s">
        <v>8246</v>
      </c>
      <c r="K107">
        <v>1303686138</v>
      </c>
      <c r="L107">
        <v>1301007738</v>
      </c>
      <c r="M107" t="b">
        <v>1</v>
      </c>
      <c r="N107">
        <v>298</v>
      </c>
      <c r="O107" t="b">
        <v>1</v>
      </c>
      <c r="P107" t="s">
        <v>8269</v>
      </c>
      <c r="Q107">
        <f t="shared" si="10"/>
        <v>102</v>
      </c>
      <c r="R107">
        <f t="shared" si="15"/>
        <v>85.34</v>
      </c>
      <c r="S107" t="str">
        <f t="shared" si="11"/>
        <v>film &amp; video</v>
      </c>
      <c r="T107" t="str">
        <f t="shared" si="12"/>
        <v>documentary</v>
      </c>
      <c r="U107" s="7">
        <f t="shared" si="13"/>
        <v>40626.959930555553</v>
      </c>
      <c r="V107" s="7">
        <f t="shared" si="14"/>
        <v>40657.959930555553</v>
      </c>
    </row>
    <row r="108" spans="1:22" ht="44.25" x14ac:dyDescent="0.75">
      <c r="A108">
        <v>1893</v>
      </c>
      <c r="B108" s="2" t="s">
        <v>1894</v>
      </c>
      <c r="C108" s="2" t="s">
        <v>6003</v>
      </c>
      <c r="D108">
        <v>2500</v>
      </c>
      <c r="E108">
        <f t="shared" si="8"/>
        <v>2500</v>
      </c>
      <c r="F108">
        <v>2600</v>
      </c>
      <c r="G108">
        <f t="shared" si="9"/>
        <v>2600</v>
      </c>
      <c r="H108" t="s">
        <v>8219</v>
      </c>
      <c r="I108" t="s">
        <v>8224</v>
      </c>
      <c r="J108" t="s">
        <v>8246</v>
      </c>
      <c r="K108">
        <v>1302926340</v>
      </c>
      <c r="L108">
        <v>1301524585</v>
      </c>
      <c r="M108" t="b">
        <v>0</v>
      </c>
      <c r="N108">
        <v>45</v>
      </c>
      <c r="O108" t="b">
        <v>1</v>
      </c>
      <c r="P108" t="s">
        <v>8279</v>
      </c>
      <c r="Q108">
        <f t="shared" si="10"/>
        <v>104</v>
      </c>
      <c r="R108">
        <f t="shared" si="15"/>
        <v>57.78</v>
      </c>
      <c r="S108" t="str">
        <f t="shared" si="11"/>
        <v>music</v>
      </c>
      <c r="T108" t="str">
        <f t="shared" si="12"/>
        <v>indie rock</v>
      </c>
      <c r="U108" s="7">
        <f t="shared" si="13"/>
        <v>40632.94195601852</v>
      </c>
      <c r="V108" s="7">
        <f t="shared" si="14"/>
        <v>40649.165972222225</v>
      </c>
    </row>
    <row r="109" spans="1:22" ht="44.25" x14ac:dyDescent="0.75">
      <c r="A109">
        <v>3153</v>
      </c>
      <c r="B109" s="2" t="s">
        <v>3153</v>
      </c>
      <c r="C109" s="2" t="s">
        <v>7263</v>
      </c>
      <c r="D109">
        <v>3000</v>
      </c>
      <c r="E109">
        <f t="shared" si="8"/>
        <v>3000</v>
      </c>
      <c r="F109">
        <v>10067.5</v>
      </c>
      <c r="G109">
        <f t="shared" si="9"/>
        <v>10067.5</v>
      </c>
      <c r="H109" t="s">
        <v>8219</v>
      </c>
      <c r="I109" t="s">
        <v>8224</v>
      </c>
      <c r="J109" t="s">
        <v>8246</v>
      </c>
      <c r="K109">
        <v>1304225940</v>
      </c>
      <c r="L109">
        <v>1301542937</v>
      </c>
      <c r="M109" t="b">
        <v>1</v>
      </c>
      <c r="N109">
        <v>241</v>
      </c>
      <c r="O109" t="b">
        <v>1</v>
      </c>
      <c r="P109" t="s">
        <v>8271</v>
      </c>
      <c r="Q109">
        <f t="shared" si="10"/>
        <v>336</v>
      </c>
      <c r="R109">
        <f t="shared" si="15"/>
        <v>41.77</v>
      </c>
      <c r="S109" t="str">
        <f t="shared" si="11"/>
        <v>theater</v>
      </c>
      <c r="T109" t="str">
        <f t="shared" si="12"/>
        <v>plays</v>
      </c>
      <c r="U109" s="7">
        <f t="shared" si="13"/>
        <v>40633.154363425929</v>
      </c>
      <c r="V109" s="7">
        <f t="shared" si="14"/>
        <v>40664.207638888889</v>
      </c>
    </row>
    <row r="110" spans="1:22" ht="44.25" x14ac:dyDescent="0.75">
      <c r="A110">
        <v>107</v>
      </c>
      <c r="B110" s="2" t="s">
        <v>109</v>
      </c>
      <c r="C110" s="2" t="s">
        <v>4218</v>
      </c>
      <c r="D110">
        <v>7500</v>
      </c>
      <c r="E110">
        <f t="shared" si="8"/>
        <v>7500</v>
      </c>
      <c r="F110">
        <v>7685</v>
      </c>
      <c r="G110">
        <f t="shared" si="9"/>
        <v>7685</v>
      </c>
      <c r="H110" t="s">
        <v>8219</v>
      </c>
      <c r="I110" t="s">
        <v>8224</v>
      </c>
      <c r="J110" t="s">
        <v>8246</v>
      </c>
      <c r="K110">
        <v>1303688087</v>
      </c>
      <c r="L110">
        <v>1301787287</v>
      </c>
      <c r="M110" t="b">
        <v>0</v>
      </c>
      <c r="N110">
        <v>69</v>
      </c>
      <c r="O110" t="b">
        <v>1</v>
      </c>
      <c r="P110" t="s">
        <v>8266</v>
      </c>
      <c r="Q110">
        <f t="shared" si="10"/>
        <v>102</v>
      </c>
      <c r="R110">
        <f t="shared" si="15"/>
        <v>111.38</v>
      </c>
      <c r="S110" t="str">
        <f t="shared" si="11"/>
        <v>film &amp; video</v>
      </c>
      <c r="T110" t="str">
        <f t="shared" si="12"/>
        <v>shorts</v>
      </c>
      <c r="U110" s="7">
        <f t="shared" si="13"/>
        <v>40635.982488425929</v>
      </c>
      <c r="V110" s="7">
        <f t="shared" si="14"/>
        <v>40657.982488425929</v>
      </c>
    </row>
    <row r="111" spans="1:22" ht="44.25" x14ac:dyDescent="0.75">
      <c r="A111">
        <v>780</v>
      </c>
      <c r="B111" s="2" t="s">
        <v>781</v>
      </c>
      <c r="C111" s="2" t="s">
        <v>4890</v>
      </c>
      <c r="D111">
        <v>1000</v>
      </c>
      <c r="E111">
        <f t="shared" si="8"/>
        <v>1000</v>
      </c>
      <c r="F111">
        <v>1040</v>
      </c>
      <c r="G111">
        <f t="shared" si="9"/>
        <v>1040</v>
      </c>
      <c r="H111" t="s">
        <v>8219</v>
      </c>
      <c r="I111" t="s">
        <v>8224</v>
      </c>
      <c r="J111" t="s">
        <v>8246</v>
      </c>
      <c r="K111">
        <v>1304439025</v>
      </c>
      <c r="L111">
        <v>1301847025</v>
      </c>
      <c r="M111" t="b">
        <v>0</v>
      </c>
      <c r="N111">
        <v>27</v>
      </c>
      <c r="O111" t="b">
        <v>1</v>
      </c>
      <c r="P111" t="s">
        <v>8276</v>
      </c>
      <c r="Q111">
        <f t="shared" si="10"/>
        <v>104</v>
      </c>
      <c r="R111">
        <f t="shared" si="15"/>
        <v>38.520000000000003</v>
      </c>
      <c r="S111" t="str">
        <f t="shared" si="11"/>
        <v>music</v>
      </c>
      <c r="T111" t="str">
        <f t="shared" si="12"/>
        <v>rock</v>
      </c>
      <c r="U111" s="7">
        <f t="shared" si="13"/>
        <v>40636.673900462964</v>
      </c>
      <c r="V111" s="7">
        <f t="shared" si="14"/>
        <v>40666.673900462964</v>
      </c>
    </row>
    <row r="112" spans="1:22" ht="44.25" x14ac:dyDescent="0.75">
      <c r="A112">
        <v>270</v>
      </c>
      <c r="B112" s="2" t="s">
        <v>271</v>
      </c>
      <c r="C112" s="2" t="s">
        <v>4380</v>
      </c>
      <c r="D112">
        <v>2300</v>
      </c>
      <c r="E112">
        <f t="shared" si="8"/>
        <v>2300</v>
      </c>
      <c r="F112">
        <v>3510</v>
      </c>
      <c r="G112">
        <f t="shared" si="9"/>
        <v>3510</v>
      </c>
      <c r="H112" t="s">
        <v>8219</v>
      </c>
      <c r="I112" t="s">
        <v>8224</v>
      </c>
      <c r="J112" t="s">
        <v>8246</v>
      </c>
      <c r="K112">
        <v>1306296000</v>
      </c>
      <c r="L112">
        <v>1301950070</v>
      </c>
      <c r="M112" t="b">
        <v>1</v>
      </c>
      <c r="N112">
        <v>61</v>
      </c>
      <c r="O112" t="b">
        <v>1</v>
      </c>
      <c r="P112" t="s">
        <v>8269</v>
      </c>
      <c r="Q112">
        <f t="shared" si="10"/>
        <v>153</v>
      </c>
      <c r="R112">
        <f t="shared" si="15"/>
        <v>57.54</v>
      </c>
      <c r="S112" t="str">
        <f t="shared" si="11"/>
        <v>film &amp; video</v>
      </c>
      <c r="T112" t="str">
        <f t="shared" si="12"/>
        <v>documentary</v>
      </c>
      <c r="U112" s="7">
        <f t="shared" si="13"/>
        <v>40637.866550925923</v>
      </c>
      <c r="V112" s="7">
        <f t="shared" si="14"/>
        <v>40688.166666666664</v>
      </c>
    </row>
    <row r="113" spans="1:22" ht="44.25" x14ac:dyDescent="0.75">
      <c r="A113">
        <v>1601</v>
      </c>
      <c r="B113" s="2" t="s">
        <v>1602</v>
      </c>
      <c r="C113" s="2" t="s">
        <v>5711</v>
      </c>
      <c r="D113">
        <v>2500</v>
      </c>
      <c r="E113">
        <f t="shared" si="8"/>
        <v>2500</v>
      </c>
      <c r="F113">
        <v>2706.23</v>
      </c>
      <c r="G113">
        <f t="shared" si="9"/>
        <v>2706.23</v>
      </c>
      <c r="H113" t="s">
        <v>8219</v>
      </c>
      <c r="I113" t="s">
        <v>8224</v>
      </c>
      <c r="J113" t="s">
        <v>8246</v>
      </c>
      <c r="K113">
        <v>1304561633</v>
      </c>
      <c r="L113">
        <v>1301969633</v>
      </c>
      <c r="M113" t="b">
        <v>0</v>
      </c>
      <c r="N113">
        <v>56</v>
      </c>
      <c r="O113" t="b">
        <v>1</v>
      </c>
      <c r="P113" t="s">
        <v>8276</v>
      </c>
      <c r="Q113">
        <f t="shared" si="10"/>
        <v>108</v>
      </c>
      <c r="R113">
        <f t="shared" si="15"/>
        <v>48.33</v>
      </c>
      <c r="S113" t="str">
        <f t="shared" si="11"/>
        <v>music</v>
      </c>
      <c r="T113" t="str">
        <f t="shared" si="12"/>
        <v>rock</v>
      </c>
      <c r="U113" s="7">
        <f t="shared" si="13"/>
        <v>40638.092974537038</v>
      </c>
      <c r="V113" s="7">
        <f t="shared" si="14"/>
        <v>40668.092974537038</v>
      </c>
    </row>
    <row r="114" spans="1:22" ht="44.25" x14ac:dyDescent="0.75">
      <c r="A114">
        <v>406</v>
      </c>
      <c r="B114" s="2" t="s">
        <v>407</v>
      </c>
      <c r="C114" s="2" t="s">
        <v>4516</v>
      </c>
      <c r="D114">
        <v>2800</v>
      </c>
      <c r="E114">
        <f t="shared" si="8"/>
        <v>2800</v>
      </c>
      <c r="F114">
        <v>3015.73</v>
      </c>
      <c r="G114">
        <f t="shared" si="9"/>
        <v>3015.73</v>
      </c>
      <c r="H114" t="s">
        <v>8219</v>
      </c>
      <c r="I114" t="s">
        <v>8224</v>
      </c>
      <c r="J114" t="s">
        <v>8246</v>
      </c>
      <c r="K114">
        <v>1304920740</v>
      </c>
      <c r="L114">
        <v>1301975637</v>
      </c>
      <c r="M114" t="b">
        <v>0</v>
      </c>
      <c r="N114">
        <v>35</v>
      </c>
      <c r="O114" t="b">
        <v>1</v>
      </c>
      <c r="P114" t="s">
        <v>8269</v>
      </c>
      <c r="Q114">
        <f t="shared" si="10"/>
        <v>108</v>
      </c>
      <c r="R114">
        <f t="shared" si="15"/>
        <v>86.16</v>
      </c>
      <c r="S114" t="str">
        <f t="shared" si="11"/>
        <v>film &amp; video</v>
      </c>
      <c r="T114" t="str">
        <f t="shared" si="12"/>
        <v>documentary</v>
      </c>
      <c r="U114" s="7">
        <f t="shared" si="13"/>
        <v>40638.162465277775</v>
      </c>
      <c r="V114" s="7">
        <f t="shared" si="14"/>
        <v>40672.249305555553</v>
      </c>
    </row>
    <row r="115" spans="1:22" ht="44.25" x14ac:dyDescent="0.75">
      <c r="A115">
        <v>1942</v>
      </c>
      <c r="B115" s="2" t="s">
        <v>1943</v>
      </c>
      <c r="C115" s="2" t="s">
        <v>6052</v>
      </c>
      <c r="D115">
        <v>6000</v>
      </c>
      <c r="E115">
        <f t="shared" si="8"/>
        <v>6000</v>
      </c>
      <c r="F115">
        <v>8306.42</v>
      </c>
      <c r="G115">
        <f t="shared" si="9"/>
        <v>8306.42</v>
      </c>
      <c r="H115" t="s">
        <v>8219</v>
      </c>
      <c r="I115" t="s">
        <v>8224</v>
      </c>
      <c r="J115" t="s">
        <v>8246</v>
      </c>
      <c r="K115">
        <v>1309809140</v>
      </c>
      <c r="L115">
        <v>1302033140</v>
      </c>
      <c r="M115" t="b">
        <v>1</v>
      </c>
      <c r="N115">
        <v>95</v>
      </c>
      <c r="O115" t="b">
        <v>1</v>
      </c>
      <c r="P115" t="s">
        <v>8295</v>
      </c>
      <c r="Q115">
        <f t="shared" si="10"/>
        <v>138</v>
      </c>
      <c r="R115">
        <f t="shared" si="15"/>
        <v>87.44</v>
      </c>
      <c r="S115" t="str">
        <f t="shared" si="11"/>
        <v>technology</v>
      </c>
      <c r="T115" t="str">
        <f t="shared" si="12"/>
        <v>hardware</v>
      </c>
      <c r="U115" s="7">
        <f t="shared" si="13"/>
        <v>40638.828009259261</v>
      </c>
      <c r="V115" s="7">
        <f t="shared" si="14"/>
        <v>40728.828009259261</v>
      </c>
    </row>
    <row r="116" spans="1:22" ht="44.25" x14ac:dyDescent="0.75">
      <c r="A116">
        <v>2102</v>
      </c>
      <c r="B116" s="2" t="s">
        <v>2103</v>
      </c>
      <c r="C116" s="2" t="s">
        <v>6212</v>
      </c>
      <c r="D116">
        <v>1000</v>
      </c>
      <c r="E116">
        <f t="shared" si="8"/>
        <v>1000</v>
      </c>
      <c r="F116">
        <v>1360</v>
      </c>
      <c r="G116">
        <f t="shared" si="9"/>
        <v>1360</v>
      </c>
      <c r="H116" t="s">
        <v>8219</v>
      </c>
      <c r="I116" t="s">
        <v>8224</v>
      </c>
      <c r="J116" t="s">
        <v>8246</v>
      </c>
      <c r="K116">
        <v>1304628648</v>
      </c>
      <c r="L116">
        <v>1302036648</v>
      </c>
      <c r="M116" t="b">
        <v>0</v>
      </c>
      <c r="N116">
        <v>38</v>
      </c>
      <c r="O116" t="b">
        <v>1</v>
      </c>
      <c r="P116" t="s">
        <v>8279</v>
      </c>
      <c r="Q116">
        <f t="shared" si="10"/>
        <v>136</v>
      </c>
      <c r="R116">
        <f t="shared" si="15"/>
        <v>35.79</v>
      </c>
      <c r="S116" t="str">
        <f t="shared" si="11"/>
        <v>music</v>
      </c>
      <c r="T116" t="str">
        <f t="shared" si="12"/>
        <v>indie rock</v>
      </c>
      <c r="U116" s="7">
        <f t="shared" si="13"/>
        <v>40638.868611111109</v>
      </c>
      <c r="V116" s="7">
        <f t="shared" si="14"/>
        <v>40668.868611111109</v>
      </c>
    </row>
    <row r="117" spans="1:22" ht="59" x14ac:dyDescent="0.75">
      <c r="A117">
        <v>3165</v>
      </c>
      <c r="B117" s="2" t="s">
        <v>3165</v>
      </c>
      <c r="C117" s="2" t="s">
        <v>7275</v>
      </c>
      <c r="D117">
        <v>750</v>
      </c>
      <c r="E117">
        <f t="shared" si="8"/>
        <v>750</v>
      </c>
      <c r="F117">
        <v>1220</v>
      </c>
      <c r="G117">
        <f t="shared" si="9"/>
        <v>1220</v>
      </c>
      <c r="H117" t="s">
        <v>8219</v>
      </c>
      <c r="I117" t="s">
        <v>8224</v>
      </c>
      <c r="J117" t="s">
        <v>8246</v>
      </c>
      <c r="K117">
        <v>1304395140</v>
      </c>
      <c r="L117">
        <v>1302493760</v>
      </c>
      <c r="M117" t="b">
        <v>1</v>
      </c>
      <c r="N117">
        <v>21</v>
      </c>
      <c r="O117" t="b">
        <v>1</v>
      </c>
      <c r="P117" t="s">
        <v>8271</v>
      </c>
      <c r="Q117">
        <f t="shared" si="10"/>
        <v>163</v>
      </c>
      <c r="R117">
        <f t="shared" si="15"/>
        <v>58.1</v>
      </c>
      <c r="S117" t="str">
        <f t="shared" si="11"/>
        <v>theater</v>
      </c>
      <c r="T117" t="str">
        <f t="shared" si="12"/>
        <v>plays</v>
      </c>
      <c r="U117" s="7">
        <f t="shared" si="13"/>
        <v>40644.159259259257</v>
      </c>
      <c r="V117" s="7">
        <f t="shared" si="14"/>
        <v>40666.165972222225</v>
      </c>
    </row>
    <row r="118" spans="1:22" ht="44.25" x14ac:dyDescent="0.75">
      <c r="A118">
        <v>1468</v>
      </c>
      <c r="B118" s="2" t="s">
        <v>1469</v>
      </c>
      <c r="C118" s="2" t="s">
        <v>5578</v>
      </c>
      <c r="D118">
        <v>9500</v>
      </c>
      <c r="E118">
        <f t="shared" si="8"/>
        <v>9500</v>
      </c>
      <c r="F118">
        <v>9725</v>
      </c>
      <c r="G118">
        <f t="shared" si="9"/>
        <v>9725</v>
      </c>
      <c r="H118" t="s">
        <v>8219</v>
      </c>
      <c r="I118" t="s">
        <v>8224</v>
      </c>
      <c r="J118" t="s">
        <v>8246</v>
      </c>
      <c r="K118">
        <v>1307838049</v>
      </c>
      <c r="L118">
        <v>1302654049</v>
      </c>
      <c r="M118" t="b">
        <v>1</v>
      </c>
      <c r="N118">
        <v>293</v>
      </c>
      <c r="O118" t="b">
        <v>1</v>
      </c>
      <c r="P118" t="s">
        <v>8288</v>
      </c>
      <c r="Q118">
        <f t="shared" si="10"/>
        <v>102</v>
      </c>
      <c r="R118">
        <f t="shared" si="15"/>
        <v>33.19</v>
      </c>
      <c r="S118" t="str">
        <f t="shared" si="11"/>
        <v>publishing</v>
      </c>
      <c r="T118" t="str">
        <f t="shared" si="12"/>
        <v>radio &amp; podcasts</v>
      </c>
      <c r="U118" s="7">
        <f t="shared" si="13"/>
        <v>40646.014456018522</v>
      </c>
      <c r="V118" s="7">
        <f t="shared" si="14"/>
        <v>40706.014456018522</v>
      </c>
    </row>
    <row r="119" spans="1:22" ht="44.25" x14ac:dyDescent="0.75">
      <c r="A119">
        <v>899</v>
      </c>
      <c r="B119" s="2" t="s">
        <v>900</v>
      </c>
      <c r="C119" s="2" t="s">
        <v>5009</v>
      </c>
      <c r="D119">
        <v>750</v>
      </c>
      <c r="E119">
        <f t="shared" si="8"/>
        <v>750</v>
      </c>
      <c r="F119">
        <v>280</v>
      </c>
      <c r="G119">
        <f t="shared" si="9"/>
        <v>280</v>
      </c>
      <c r="H119" t="s">
        <v>8221</v>
      </c>
      <c r="I119" t="s">
        <v>8224</v>
      </c>
      <c r="J119" t="s">
        <v>8246</v>
      </c>
      <c r="K119">
        <v>1306549362</v>
      </c>
      <c r="L119">
        <v>1302661362</v>
      </c>
      <c r="M119" t="b">
        <v>0</v>
      </c>
      <c r="N119">
        <v>8</v>
      </c>
      <c r="O119" t="b">
        <v>0</v>
      </c>
      <c r="P119" t="s">
        <v>8279</v>
      </c>
      <c r="Q119">
        <f t="shared" si="10"/>
        <v>37</v>
      </c>
      <c r="R119">
        <f t="shared" si="15"/>
        <v>35</v>
      </c>
      <c r="S119" t="str">
        <f t="shared" si="11"/>
        <v>music</v>
      </c>
      <c r="T119" t="str">
        <f t="shared" si="12"/>
        <v>indie rock</v>
      </c>
      <c r="U119" s="7">
        <f t="shared" si="13"/>
        <v>40646.099097222221</v>
      </c>
      <c r="V119" s="7">
        <f t="shared" si="14"/>
        <v>40691.099097222221</v>
      </c>
    </row>
    <row r="120" spans="1:22" ht="44.25" x14ac:dyDescent="0.75">
      <c r="A120">
        <v>84</v>
      </c>
      <c r="B120" s="2" t="s">
        <v>86</v>
      </c>
      <c r="C120" s="2" t="s">
        <v>4195</v>
      </c>
      <c r="D120">
        <v>500</v>
      </c>
      <c r="E120">
        <f t="shared" si="8"/>
        <v>500</v>
      </c>
      <c r="F120">
        <v>500</v>
      </c>
      <c r="G120">
        <f t="shared" si="9"/>
        <v>500</v>
      </c>
      <c r="H120" t="s">
        <v>8219</v>
      </c>
      <c r="I120" t="s">
        <v>8224</v>
      </c>
      <c r="J120" t="s">
        <v>8246</v>
      </c>
      <c r="K120">
        <v>1305483086</v>
      </c>
      <c r="L120">
        <v>1302891086</v>
      </c>
      <c r="M120" t="b">
        <v>0</v>
      </c>
      <c r="N120">
        <v>7</v>
      </c>
      <c r="O120" t="b">
        <v>1</v>
      </c>
      <c r="P120" t="s">
        <v>8266</v>
      </c>
      <c r="Q120">
        <f t="shared" si="10"/>
        <v>100</v>
      </c>
      <c r="R120">
        <f t="shared" si="15"/>
        <v>71.430000000000007</v>
      </c>
      <c r="S120" t="str">
        <f t="shared" si="11"/>
        <v>film &amp; video</v>
      </c>
      <c r="T120" t="str">
        <f t="shared" si="12"/>
        <v>shorts</v>
      </c>
      <c r="U120" s="7">
        <f t="shared" si="13"/>
        <v>40648.757939814815</v>
      </c>
      <c r="V120" s="7">
        <f t="shared" si="14"/>
        <v>40678.757939814815</v>
      </c>
    </row>
    <row r="121" spans="1:22" ht="44.25" x14ac:dyDescent="0.75">
      <c r="A121">
        <v>1634</v>
      </c>
      <c r="B121" s="2" t="s">
        <v>1635</v>
      </c>
      <c r="C121" s="2" t="s">
        <v>5744</v>
      </c>
      <c r="D121">
        <v>2000</v>
      </c>
      <c r="E121">
        <f t="shared" si="8"/>
        <v>2000</v>
      </c>
      <c r="F121">
        <v>2010</v>
      </c>
      <c r="G121">
        <f t="shared" si="9"/>
        <v>2010</v>
      </c>
      <c r="H121" t="s">
        <v>8219</v>
      </c>
      <c r="I121" t="s">
        <v>8224</v>
      </c>
      <c r="J121" t="s">
        <v>8246</v>
      </c>
      <c r="K121">
        <v>1306994340</v>
      </c>
      <c r="L121">
        <v>1303706001</v>
      </c>
      <c r="M121" t="b">
        <v>0</v>
      </c>
      <c r="N121">
        <v>32</v>
      </c>
      <c r="O121" t="b">
        <v>1</v>
      </c>
      <c r="P121" t="s">
        <v>8276</v>
      </c>
      <c r="Q121">
        <f t="shared" si="10"/>
        <v>101</v>
      </c>
      <c r="R121">
        <f t="shared" si="15"/>
        <v>62.81</v>
      </c>
      <c r="S121" t="str">
        <f t="shared" si="11"/>
        <v>music</v>
      </c>
      <c r="T121" t="str">
        <f t="shared" si="12"/>
        <v>rock</v>
      </c>
      <c r="U121" s="7">
        <f t="shared" si="13"/>
        <v>40658.189826388887</v>
      </c>
      <c r="V121" s="7">
        <f t="shared" si="14"/>
        <v>40696.249305555553</v>
      </c>
    </row>
    <row r="122" spans="1:22" ht="44.25" x14ac:dyDescent="0.75">
      <c r="A122">
        <v>1636</v>
      </c>
      <c r="B122" s="2" t="s">
        <v>1637</v>
      </c>
      <c r="C122" s="2" t="s">
        <v>5746</v>
      </c>
      <c r="D122">
        <v>4500</v>
      </c>
      <c r="E122">
        <f t="shared" si="8"/>
        <v>4500</v>
      </c>
      <c r="F122">
        <v>4660</v>
      </c>
      <c r="G122">
        <f t="shared" si="9"/>
        <v>4660</v>
      </c>
      <c r="H122" t="s">
        <v>8219</v>
      </c>
      <c r="I122" t="s">
        <v>8224</v>
      </c>
      <c r="J122" t="s">
        <v>8246</v>
      </c>
      <c r="K122">
        <v>1307851200</v>
      </c>
      <c r="L122">
        <v>1304129088</v>
      </c>
      <c r="M122" t="b">
        <v>0</v>
      </c>
      <c r="N122">
        <v>87</v>
      </c>
      <c r="O122" t="b">
        <v>1</v>
      </c>
      <c r="P122" t="s">
        <v>8276</v>
      </c>
      <c r="Q122">
        <f t="shared" si="10"/>
        <v>104</v>
      </c>
      <c r="R122">
        <f t="shared" si="15"/>
        <v>53.56</v>
      </c>
      <c r="S122" t="str">
        <f t="shared" si="11"/>
        <v>music</v>
      </c>
      <c r="T122" t="str">
        <f t="shared" si="12"/>
        <v>rock</v>
      </c>
      <c r="U122" s="7">
        <f t="shared" si="13"/>
        <v>40663.08666666667</v>
      </c>
      <c r="V122" s="7">
        <f t="shared" si="14"/>
        <v>40706.166666666664</v>
      </c>
    </row>
    <row r="123" spans="1:22" ht="44.25" x14ac:dyDescent="0.75">
      <c r="A123">
        <v>803</v>
      </c>
      <c r="B123" s="2" t="s">
        <v>804</v>
      </c>
      <c r="C123" s="2" t="s">
        <v>4913</v>
      </c>
      <c r="D123">
        <v>2300</v>
      </c>
      <c r="E123">
        <f t="shared" si="8"/>
        <v>2300</v>
      </c>
      <c r="F123">
        <v>2835</v>
      </c>
      <c r="G123">
        <f t="shared" si="9"/>
        <v>2835</v>
      </c>
      <c r="H123" t="s">
        <v>8219</v>
      </c>
      <c r="I123" t="s">
        <v>8224</v>
      </c>
      <c r="J123" t="s">
        <v>8246</v>
      </c>
      <c r="K123">
        <v>1306630800</v>
      </c>
      <c r="L123">
        <v>1304376478</v>
      </c>
      <c r="M123" t="b">
        <v>0</v>
      </c>
      <c r="N123">
        <v>38</v>
      </c>
      <c r="O123" t="b">
        <v>1</v>
      </c>
      <c r="P123" t="s">
        <v>8276</v>
      </c>
      <c r="Q123">
        <f t="shared" si="10"/>
        <v>123</v>
      </c>
      <c r="R123">
        <f t="shared" si="15"/>
        <v>74.61</v>
      </c>
      <c r="S123" t="str">
        <f t="shared" si="11"/>
        <v>music</v>
      </c>
      <c r="T123" t="str">
        <f t="shared" si="12"/>
        <v>rock</v>
      </c>
      <c r="U123" s="7">
        <f t="shared" si="13"/>
        <v>40665.949976851851</v>
      </c>
      <c r="V123" s="7">
        <f t="shared" si="14"/>
        <v>40692.041666666664</v>
      </c>
    </row>
    <row r="124" spans="1:22" ht="44.25" x14ac:dyDescent="0.75">
      <c r="A124">
        <v>1844</v>
      </c>
      <c r="B124" s="2" t="s">
        <v>1845</v>
      </c>
      <c r="C124" s="2" t="s">
        <v>5954</v>
      </c>
      <c r="D124">
        <v>1500</v>
      </c>
      <c r="E124">
        <f t="shared" si="8"/>
        <v>1500</v>
      </c>
      <c r="F124">
        <v>1521</v>
      </c>
      <c r="G124">
        <f t="shared" si="9"/>
        <v>1521</v>
      </c>
      <c r="H124" t="s">
        <v>8219</v>
      </c>
      <c r="I124" t="s">
        <v>8224</v>
      </c>
      <c r="J124" t="s">
        <v>8246</v>
      </c>
      <c r="K124">
        <v>1307761200</v>
      </c>
      <c r="L124">
        <v>1304464914</v>
      </c>
      <c r="M124" t="b">
        <v>0</v>
      </c>
      <c r="N124">
        <v>20</v>
      </c>
      <c r="O124" t="b">
        <v>1</v>
      </c>
      <c r="P124" t="s">
        <v>8276</v>
      </c>
      <c r="Q124">
        <f t="shared" si="10"/>
        <v>101</v>
      </c>
      <c r="R124">
        <f t="shared" si="15"/>
        <v>76.05</v>
      </c>
      <c r="S124" t="str">
        <f t="shared" si="11"/>
        <v>music</v>
      </c>
      <c r="T124" t="str">
        <f t="shared" si="12"/>
        <v>rock</v>
      </c>
      <c r="U124" s="7">
        <f t="shared" si="13"/>
        <v>40666.973541666666</v>
      </c>
      <c r="V124" s="7">
        <f t="shared" si="14"/>
        <v>40705.125</v>
      </c>
    </row>
    <row r="125" spans="1:22" ht="44.25" x14ac:dyDescent="0.75">
      <c r="A125">
        <v>1359</v>
      </c>
      <c r="B125" s="2" t="s">
        <v>1360</v>
      </c>
      <c r="C125" s="2" t="s">
        <v>5469</v>
      </c>
      <c r="D125">
        <v>660</v>
      </c>
      <c r="E125">
        <f t="shared" si="8"/>
        <v>660</v>
      </c>
      <c r="F125">
        <v>764</v>
      </c>
      <c r="G125">
        <f t="shared" si="9"/>
        <v>764</v>
      </c>
      <c r="H125" t="s">
        <v>8219</v>
      </c>
      <c r="I125" t="s">
        <v>8224</v>
      </c>
      <c r="J125" t="s">
        <v>8246</v>
      </c>
      <c r="K125">
        <v>1309980790</v>
      </c>
      <c r="L125">
        <v>1304623990</v>
      </c>
      <c r="M125" t="b">
        <v>0</v>
      </c>
      <c r="N125">
        <v>19</v>
      </c>
      <c r="O125" t="b">
        <v>1</v>
      </c>
      <c r="P125" t="s">
        <v>8274</v>
      </c>
      <c r="Q125">
        <f t="shared" si="10"/>
        <v>116</v>
      </c>
      <c r="R125">
        <f t="shared" si="15"/>
        <v>40.21</v>
      </c>
      <c r="S125" t="str">
        <f t="shared" si="11"/>
        <v>publishing</v>
      </c>
      <c r="T125" t="str">
        <f t="shared" si="12"/>
        <v>nonfiction</v>
      </c>
      <c r="U125" s="7">
        <f t="shared" si="13"/>
        <v>40668.814699074072</v>
      </c>
      <c r="V125" s="7">
        <f t="shared" si="14"/>
        <v>40730.814699074072</v>
      </c>
    </row>
    <row r="126" spans="1:22" ht="44.25" x14ac:dyDescent="0.75">
      <c r="A126">
        <v>1940</v>
      </c>
      <c r="B126" s="2" t="s">
        <v>1941</v>
      </c>
      <c r="C126" s="2" t="s">
        <v>6050</v>
      </c>
      <c r="D126">
        <v>650</v>
      </c>
      <c r="E126">
        <f t="shared" si="8"/>
        <v>650</v>
      </c>
      <c r="F126">
        <v>1111</v>
      </c>
      <c r="G126">
        <f t="shared" si="9"/>
        <v>1111</v>
      </c>
      <c r="H126" t="s">
        <v>8219</v>
      </c>
      <c r="I126" t="s">
        <v>8224</v>
      </c>
      <c r="J126" t="s">
        <v>8246</v>
      </c>
      <c r="K126">
        <v>1308110340</v>
      </c>
      <c r="L126">
        <v>1304770233</v>
      </c>
      <c r="M126" t="b">
        <v>0</v>
      </c>
      <c r="N126">
        <v>31</v>
      </c>
      <c r="O126" t="b">
        <v>1</v>
      </c>
      <c r="P126" t="s">
        <v>8279</v>
      </c>
      <c r="Q126">
        <f t="shared" si="10"/>
        <v>171</v>
      </c>
      <c r="R126">
        <f t="shared" si="15"/>
        <v>35.840000000000003</v>
      </c>
      <c r="S126" t="str">
        <f t="shared" si="11"/>
        <v>music</v>
      </c>
      <c r="T126" t="str">
        <f t="shared" si="12"/>
        <v>indie rock</v>
      </c>
      <c r="U126" s="7">
        <f t="shared" si="13"/>
        <v>40670.507326388892</v>
      </c>
      <c r="V126" s="7">
        <f t="shared" si="14"/>
        <v>40709.165972222225</v>
      </c>
    </row>
    <row r="127" spans="1:22" ht="44.25" x14ac:dyDescent="0.75">
      <c r="A127">
        <v>1892</v>
      </c>
      <c r="B127" s="2" t="s">
        <v>1893</v>
      </c>
      <c r="C127" s="2" t="s">
        <v>6002</v>
      </c>
      <c r="D127">
        <v>500</v>
      </c>
      <c r="E127">
        <f t="shared" si="8"/>
        <v>500</v>
      </c>
      <c r="F127">
        <v>683</v>
      </c>
      <c r="G127">
        <f t="shared" si="9"/>
        <v>683</v>
      </c>
      <c r="H127" t="s">
        <v>8219</v>
      </c>
      <c r="I127" t="s">
        <v>8224</v>
      </c>
      <c r="J127" t="s">
        <v>8246</v>
      </c>
      <c r="K127">
        <v>1307459881</v>
      </c>
      <c r="L127">
        <v>1304867881</v>
      </c>
      <c r="M127" t="b">
        <v>0</v>
      </c>
      <c r="N127">
        <v>26</v>
      </c>
      <c r="O127" t="b">
        <v>1</v>
      </c>
      <c r="P127" t="s">
        <v>8279</v>
      </c>
      <c r="Q127">
        <f t="shared" si="10"/>
        <v>137</v>
      </c>
      <c r="R127">
        <f t="shared" si="15"/>
        <v>26.27</v>
      </c>
      <c r="S127" t="str">
        <f t="shared" si="11"/>
        <v>music</v>
      </c>
      <c r="T127" t="str">
        <f t="shared" si="12"/>
        <v>indie rock</v>
      </c>
      <c r="U127" s="7">
        <f t="shared" si="13"/>
        <v>40671.637511574074</v>
      </c>
      <c r="V127" s="7">
        <f t="shared" si="14"/>
        <v>40701.637511574074</v>
      </c>
    </row>
    <row r="128" spans="1:22" ht="44.25" x14ac:dyDescent="0.75">
      <c r="A128">
        <v>1243</v>
      </c>
      <c r="B128" s="2" t="s">
        <v>1244</v>
      </c>
      <c r="C128" s="2" t="s">
        <v>5353</v>
      </c>
      <c r="D128">
        <v>12000</v>
      </c>
      <c r="E128">
        <f t="shared" si="8"/>
        <v>12000</v>
      </c>
      <c r="F128">
        <v>1691</v>
      </c>
      <c r="G128">
        <f t="shared" si="9"/>
        <v>1691</v>
      </c>
      <c r="H128" t="s">
        <v>8220</v>
      </c>
      <c r="I128" t="s">
        <v>8224</v>
      </c>
      <c r="J128" t="s">
        <v>8246</v>
      </c>
      <c r="K128">
        <v>1310158800</v>
      </c>
      <c r="L128">
        <v>1304888771</v>
      </c>
      <c r="M128" t="b">
        <v>0</v>
      </c>
      <c r="N128">
        <v>38</v>
      </c>
      <c r="O128" t="b">
        <v>0</v>
      </c>
      <c r="P128" t="s">
        <v>8286</v>
      </c>
      <c r="Q128">
        <f t="shared" si="10"/>
        <v>14</v>
      </c>
      <c r="R128">
        <f t="shared" si="15"/>
        <v>44.5</v>
      </c>
      <c r="S128" t="str">
        <f t="shared" si="11"/>
        <v>music</v>
      </c>
      <c r="T128" t="str">
        <f t="shared" si="12"/>
        <v>world music</v>
      </c>
      <c r="U128" s="7">
        <f t="shared" si="13"/>
        <v>40671.879293981481</v>
      </c>
      <c r="V128" s="7">
        <f t="shared" si="14"/>
        <v>40732.875</v>
      </c>
    </row>
    <row r="129" spans="1:22" ht="44.25" x14ac:dyDescent="0.75">
      <c r="A129">
        <v>1565</v>
      </c>
      <c r="B129" s="2" t="s">
        <v>1566</v>
      </c>
      <c r="C129" s="2" t="s">
        <v>5675</v>
      </c>
      <c r="D129">
        <v>4000</v>
      </c>
      <c r="E129">
        <f t="shared" si="8"/>
        <v>4000</v>
      </c>
      <c r="F129">
        <v>100</v>
      </c>
      <c r="G129">
        <f t="shared" si="9"/>
        <v>100</v>
      </c>
      <c r="H129" t="s">
        <v>8220</v>
      </c>
      <c r="I129" t="s">
        <v>8224</v>
      </c>
      <c r="J129" t="s">
        <v>8246</v>
      </c>
      <c r="K129">
        <v>1307554261</v>
      </c>
      <c r="L129">
        <v>1304962261</v>
      </c>
      <c r="M129" t="b">
        <v>0</v>
      </c>
      <c r="N129">
        <v>1</v>
      </c>
      <c r="O129" t="b">
        <v>0</v>
      </c>
      <c r="P129" t="s">
        <v>8290</v>
      </c>
      <c r="Q129">
        <f t="shared" si="10"/>
        <v>3</v>
      </c>
      <c r="R129">
        <f t="shared" si="15"/>
        <v>100</v>
      </c>
      <c r="S129" t="str">
        <f t="shared" si="11"/>
        <v>publishing</v>
      </c>
      <c r="T129" t="str">
        <f t="shared" si="12"/>
        <v>art books</v>
      </c>
      <c r="U129" s="7">
        <f t="shared" si="13"/>
        <v>40672.729872685188</v>
      </c>
      <c r="V129" s="7">
        <f t="shared" si="14"/>
        <v>40702.729872685188</v>
      </c>
    </row>
    <row r="130" spans="1:22" ht="29.5" x14ac:dyDescent="0.75">
      <c r="A130">
        <v>283</v>
      </c>
      <c r="B130" s="2" t="s">
        <v>284</v>
      </c>
      <c r="C130" s="2" t="s">
        <v>4393</v>
      </c>
      <c r="D130">
        <v>18000</v>
      </c>
      <c r="E130">
        <f t="shared" ref="E130:E193" si="16">INDEX(convert,MATCH($J130,money,0),2)*D130</f>
        <v>18000</v>
      </c>
      <c r="F130">
        <v>20569.05</v>
      </c>
      <c r="G130">
        <f t="shared" ref="G130:G193" si="17">INDEX(convert,MATCH($J130,money,0),2)*F130</f>
        <v>20569.05</v>
      </c>
      <c r="H130" t="s">
        <v>8219</v>
      </c>
      <c r="I130" t="s">
        <v>8224</v>
      </c>
      <c r="J130" t="s">
        <v>8246</v>
      </c>
      <c r="K130">
        <v>1306904340</v>
      </c>
      <c r="L130">
        <v>1305219744</v>
      </c>
      <c r="M130" t="b">
        <v>1</v>
      </c>
      <c r="N130">
        <v>202</v>
      </c>
      <c r="O130" t="b">
        <v>1</v>
      </c>
      <c r="P130" t="s">
        <v>8269</v>
      </c>
      <c r="Q130">
        <f t="shared" ref="Q130:Q193" si="18">ROUND(F130/D130*100,0)</f>
        <v>114</v>
      </c>
      <c r="R130">
        <f t="shared" si="15"/>
        <v>101.83</v>
      </c>
      <c r="S130" t="str">
        <f t="shared" ref="S130:S193" si="19">LEFT($P130,FIND("/",$P130)-1)</f>
        <v>film &amp; video</v>
      </c>
      <c r="T130" t="str">
        <f t="shared" ref="T130:T193" si="20">MID($P130,FIND("/",$P130)+1,30)</f>
        <v>documentary</v>
      </c>
      <c r="U130" s="7">
        <f t="shared" ref="U130:U193" si="21">DATE(1970,1,1)+(((L130/60)/60)/24)</f>
        <v>40675.71</v>
      </c>
      <c r="V130" s="7">
        <f t="shared" ref="V130:V193" si="22">DATE(1970,1,1)+(((K130/60)/60)/24)</f>
        <v>40695.207638888889</v>
      </c>
    </row>
    <row r="131" spans="1:22" ht="44.25" x14ac:dyDescent="0.75">
      <c r="A131">
        <v>814</v>
      </c>
      <c r="B131" s="2" t="s">
        <v>815</v>
      </c>
      <c r="C131" s="2" t="s">
        <v>4924</v>
      </c>
      <c r="D131">
        <v>1000</v>
      </c>
      <c r="E131">
        <f t="shared" si="16"/>
        <v>1000</v>
      </c>
      <c r="F131">
        <v>1273</v>
      </c>
      <c r="G131">
        <f t="shared" si="17"/>
        <v>1273</v>
      </c>
      <c r="H131" t="s">
        <v>8219</v>
      </c>
      <c r="I131" t="s">
        <v>8224</v>
      </c>
      <c r="J131" t="s">
        <v>8246</v>
      </c>
      <c r="K131">
        <v>1306865040</v>
      </c>
      <c r="L131">
        <v>1305568201</v>
      </c>
      <c r="M131" t="b">
        <v>0</v>
      </c>
      <c r="N131">
        <v>28</v>
      </c>
      <c r="O131" t="b">
        <v>1</v>
      </c>
      <c r="P131" t="s">
        <v>8276</v>
      </c>
      <c r="Q131">
        <f t="shared" si="18"/>
        <v>127</v>
      </c>
      <c r="R131">
        <f t="shared" ref="R131:R194" si="23">ROUND(G131/N131,2)</f>
        <v>45.46</v>
      </c>
      <c r="S131" t="str">
        <f t="shared" si="19"/>
        <v>music</v>
      </c>
      <c r="T131" t="str">
        <f t="shared" si="20"/>
        <v>rock</v>
      </c>
      <c r="U131" s="7">
        <f t="shared" si="21"/>
        <v>40679.743067129632</v>
      </c>
      <c r="V131" s="7">
        <f t="shared" si="22"/>
        <v>40694.75277777778</v>
      </c>
    </row>
    <row r="132" spans="1:22" ht="59" x14ac:dyDescent="0.75">
      <c r="A132">
        <v>258</v>
      </c>
      <c r="B132" s="2" t="s">
        <v>259</v>
      </c>
      <c r="C132" s="2" t="s">
        <v>4368</v>
      </c>
      <c r="D132">
        <v>30000</v>
      </c>
      <c r="E132">
        <f t="shared" si="16"/>
        <v>30000</v>
      </c>
      <c r="F132">
        <v>57342</v>
      </c>
      <c r="G132">
        <f t="shared" si="17"/>
        <v>57342</v>
      </c>
      <c r="H132" t="s">
        <v>8219</v>
      </c>
      <c r="I132" t="s">
        <v>8224</v>
      </c>
      <c r="J132" t="s">
        <v>8246</v>
      </c>
      <c r="K132">
        <v>1308359666</v>
      </c>
      <c r="L132">
        <v>1305767666</v>
      </c>
      <c r="M132" t="b">
        <v>1</v>
      </c>
      <c r="N132">
        <v>688</v>
      </c>
      <c r="O132" t="b">
        <v>1</v>
      </c>
      <c r="P132" t="s">
        <v>8269</v>
      </c>
      <c r="Q132">
        <f t="shared" si="18"/>
        <v>191</v>
      </c>
      <c r="R132">
        <f t="shared" si="23"/>
        <v>83.35</v>
      </c>
      <c r="S132" t="str">
        <f t="shared" si="19"/>
        <v>film &amp; video</v>
      </c>
      <c r="T132" t="str">
        <f t="shared" si="20"/>
        <v>documentary</v>
      </c>
      <c r="U132" s="7">
        <f t="shared" si="21"/>
        <v>40682.051689814813</v>
      </c>
      <c r="V132" s="7">
        <f t="shared" si="22"/>
        <v>40712.051689814813</v>
      </c>
    </row>
    <row r="133" spans="1:22" ht="59" x14ac:dyDescent="0.75">
      <c r="A133">
        <v>1492</v>
      </c>
      <c r="B133" s="2" t="s">
        <v>1493</v>
      </c>
      <c r="C133" s="2" t="s">
        <v>5602</v>
      </c>
      <c r="D133">
        <v>4000</v>
      </c>
      <c r="E133">
        <f t="shared" si="16"/>
        <v>4000</v>
      </c>
      <c r="F133">
        <v>30</v>
      </c>
      <c r="G133">
        <f t="shared" si="17"/>
        <v>30</v>
      </c>
      <c r="H133" t="s">
        <v>8221</v>
      </c>
      <c r="I133" t="s">
        <v>8224</v>
      </c>
      <c r="J133" t="s">
        <v>8246</v>
      </c>
      <c r="K133">
        <v>1308431646</v>
      </c>
      <c r="L133">
        <v>1305839646</v>
      </c>
      <c r="M133" t="b">
        <v>0</v>
      </c>
      <c r="N133">
        <v>2</v>
      </c>
      <c r="O133" t="b">
        <v>0</v>
      </c>
      <c r="P133" t="s">
        <v>8275</v>
      </c>
      <c r="Q133">
        <f t="shared" si="18"/>
        <v>1</v>
      </c>
      <c r="R133">
        <f t="shared" si="23"/>
        <v>15</v>
      </c>
      <c r="S133" t="str">
        <f t="shared" si="19"/>
        <v>publishing</v>
      </c>
      <c r="T133" t="str">
        <f t="shared" si="20"/>
        <v>fiction</v>
      </c>
      <c r="U133" s="7">
        <f t="shared" si="21"/>
        <v>40682.884791666671</v>
      </c>
      <c r="V133" s="7">
        <f t="shared" si="22"/>
        <v>40712.884791666671</v>
      </c>
    </row>
    <row r="134" spans="1:22" ht="44.25" x14ac:dyDescent="0.75">
      <c r="A134">
        <v>1929</v>
      </c>
      <c r="B134" s="2" t="s">
        <v>1930</v>
      </c>
      <c r="C134" s="2" t="s">
        <v>6039</v>
      </c>
      <c r="D134">
        <v>3200</v>
      </c>
      <c r="E134">
        <f t="shared" si="16"/>
        <v>3200</v>
      </c>
      <c r="F134">
        <v>3210</v>
      </c>
      <c r="G134">
        <f t="shared" si="17"/>
        <v>3210</v>
      </c>
      <c r="H134" t="s">
        <v>8219</v>
      </c>
      <c r="I134" t="s">
        <v>8224</v>
      </c>
      <c r="J134" t="s">
        <v>8246</v>
      </c>
      <c r="K134">
        <v>1309825866</v>
      </c>
      <c r="L134">
        <v>1306197066</v>
      </c>
      <c r="M134" t="b">
        <v>0</v>
      </c>
      <c r="N134">
        <v>75</v>
      </c>
      <c r="O134" t="b">
        <v>1</v>
      </c>
      <c r="P134" t="s">
        <v>8279</v>
      </c>
      <c r="Q134">
        <f t="shared" si="18"/>
        <v>100</v>
      </c>
      <c r="R134">
        <f t="shared" si="23"/>
        <v>42.8</v>
      </c>
      <c r="S134" t="str">
        <f t="shared" si="19"/>
        <v>music</v>
      </c>
      <c r="T134" t="str">
        <f t="shared" si="20"/>
        <v>indie rock</v>
      </c>
      <c r="U134" s="7">
        <f t="shared" si="21"/>
        <v>40687.021597222221</v>
      </c>
      <c r="V134" s="7">
        <f t="shared" si="22"/>
        <v>40729.021597222221</v>
      </c>
    </row>
    <row r="135" spans="1:22" ht="44.25" x14ac:dyDescent="0.75">
      <c r="A135">
        <v>2281</v>
      </c>
      <c r="B135" s="2" t="s">
        <v>2282</v>
      </c>
      <c r="C135" s="2" t="s">
        <v>6391</v>
      </c>
      <c r="D135">
        <v>300</v>
      </c>
      <c r="E135">
        <f t="shared" si="16"/>
        <v>300</v>
      </c>
      <c r="F135">
        <v>555</v>
      </c>
      <c r="G135">
        <f t="shared" si="17"/>
        <v>555</v>
      </c>
      <c r="H135" t="s">
        <v>8219</v>
      </c>
      <c r="I135" t="s">
        <v>8224</v>
      </c>
      <c r="J135" t="s">
        <v>8246</v>
      </c>
      <c r="K135">
        <v>1311576600</v>
      </c>
      <c r="L135">
        <v>1306219897</v>
      </c>
      <c r="M135" t="b">
        <v>0</v>
      </c>
      <c r="N135">
        <v>11</v>
      </c>
      <c r="O135" t="b">
        <v>1</v>
      </c>
      <c r="P135" t="s">
        <v>8276</v>
      </c>
      <c r="Q135">
        <f t="shared" si="18"/>
        <v>185</v>
      </c>
      <c r="R135">
        <f t="shared" si="23"/>
        <v>50.45</v>
      </c>
      <c r="S135" t="str">
        <f t="shared" si="19"/>
        <v>music</v>
      </c>
      <c r="T135" t="str">
        <f t="shared" si="20"/>
        <v>rock</v>
      </c>
      <c r="U135" s="7">
        <f t="shared" si="21"/>
        <v>40687.285844907405</v>
      </c>
      <c r="V135" s="7">
        <f t="shared" si="22"/>
        <v>40749.284722222219</v>
      </c>
    </row>
    <row r="136" spans="1:22" ht="44.25" x14ac:dyDescent="0.75">
      <c r="A136">
        <v>1642</v>
      </c>
      <c r="B136" s="2" t="s">
        <v>1643</v>
      </c>
      <c r="C136" s="2" t="s">
        <v>5752</v>
      </c>
      <c r="D136">
        <v>1200</v>
      </c>
      <c r="E136">
        <f t="shared" si="16"/>
        <v>1200</v>
      </c>
      <c r="F136">
        <v>1200</v>
      </c>
      <c r="G136">
        <f t="shared" si="17"/>
        <v>1200</v>
      </c>
      <c r="H136" t="s">
        <v>8219</v>
      </c>
      <c r="I136" t="s">
        <v>8224</v>
      </c>
      <c r="J136" t="s">
        <v>8246</v>
      </c>
      <c r="K136">
        <v>1308011727</v>
      </c>
      <c r="L136">
        <v>1306283727</v>
      </c>
      <c r="M136" t="b">
        <v>0</v>
      </c>
      <c r="N136">
        <v>28</v>
      </c>
      <c r="O136" t="b">
        <v>1</v>
      </c>
      <c r="P136" t="s">
        <v>8292</v>
      </c>
      <c r="Q136">
        <f t="shared" si="18"/>
        <v>100</v>
      </c>
      <c r="R136">
        <f t="shared" si="23"/>
        <v>42.86</v>
      </c>
      <c r="S136" t="str">
        <f t="shared" si="19"/>
        <v>music</v>
      </c>
      <c r="T136" t="str">
        <f t="shared" si="20"/>
        <v>pop</v>
      </c>
      <c r="U136" s="7">
        <f t="shared" si="21"/>
        <v>40688.024618055555</v>
      </c>
      <c r="V136" s="7">
        <f t="shared" si="22"/>
        <v>40708.024618055555</v>
      </c>
    </row>
    <row r="137" spans="1:22" ht="44.25" x14ac:dyDescent="0.75">
      <c r="A137">
        <v>1358</v>
      </c>
      <c r="B137" s="2" t="s">
        <v>1359</v>
      </c>
      <c r="C137" s="2" t="s">
        <v>5468</v>
      </c>
      <c r="D137">
        <v>3000</v>
      </c>
      <c r="E137">
        <f t="shared" si="16"/>
        <v>3000</v>
      </c>
      <c r="F137">
        <v>3350</v>
      </c>
      <c r="G137">
        <f t="shared" si="17"/>
        <v>3350</v>
      </c>
      <c r="H137" t="s">
        <v>8219</v>
      </c>
      <c r="I137" t="s">
        <v>8224</v>
      </c>
      <c r="J137" t="s">
        <v>8246</v>
      </c>
      <c r="K137">
        <v>1309009323</v>
      </c>
      <c r="L137">
        <v>1306417323</v>
      </c>
      <c r="M137" t="b">
        <v>0</v>
      </c>
      <c r="N137">
        <v>49</v>
      </c>
      <c r="O137" t="b">
        <v>1</v>
      </c>
      <c r="P137" t="s">
        <v>8274</v>
      </c>
      <c r="Q137">
        <f t="shared" si="18"/>
        <v>112</v>
      </c>
      <c r="R137">
        <f t="shared" si="23"/>
        <v>68.37</v>
      </c>
      <c r="S137" t="str">
        <f t="shared" si="19"/>
        <v>publishing</v>
      </c>
      <c r="T137" t="str">
        <f t="shared" si="20"/>
        <v>nonfiction</v>
      </c>
      <c r="U137" s="7">
        <f t="shared" si="21"/>
        <v>40689.570868055554</v>
      </c>
      <c r="V137" s="7">
        <f t="shared" si="22"/>
        <v>40719.570868055554</v>
      </c>
    </row>
    <row r="138" spans="1:22" ht="44.25" x14ac:dyDescent="0.75">
      <c r="A138">
        <v>805</v>
      </c>
      <c r="B138" s="2" t="s">
        <v>806</v>
      </c>
      <c r="C138" s="2" t="s">
        <v>4915</v>
      </c>
      <c r="D138">
        <v>3000</v>
      </c>
      <c r="E138">
        <f t="shared" si="16"/>
        <v>3000</v>
      </c>
      <c r="F138">
        <v>3150</v>
      </c>
      <c r="G138">
        <f t="shared" si="17"/>
        <v>3150</v>
      </c>
      <c r="H138" t="s">
        <v>8219</v>
      </c>
      <c r="I138" t="s">
        <v>8224</v>
      </c>
      <c r="J138" t="s">
        <v>8246</v>
      </c>
      <c r="K138">
        <v>1310857200</v>
      </c>
      <c r="L138">
        <v>1306525512</v>
      </c>
      <c r="M138" t="b">
        <v>0</v>
      </c>
      <c r="N138">
        <v>54</v>
      </c>
      <c r="O138" t="b">
        <v>1</v>
      </c>
      <c r="P138" t="s">
        <v>8276</v>
      </c>
      <c r="Q138">
        <f t="shared" si="18"/>
        <v>105</v>
      </c>
      <c r="R138">
        <f t="shared" si="23"/>
        <v>58.33</v>
      </c>
      <c r="S138" t="str">
        <f t="shared" si="19"/>
        <v>music</v>
      </c>
      <c r="T138" t="str">
        <f t="shared" si="20"/>
        <v>rock</v>
      </c>
      <c r="U138" s="7">
        <f t="shared" si="21"/>
        <v>40690.823055555556</v>
      </c>
      <c r="V138" s="7">
        <f t="shared" si="22"/>
        <v>40740.958333333336</v>
      </c>
    </row>
    <row r="139" spans="1:22" ht="44.25" x14ac:dyDescent="0.75">
      <c r="A139">
        <v>1848</v>
      </c>
      <c r="B139" s="2" t="s">
        <v>1849</v>
      </c>
      <c r="C139" s="2" t="s">
        <v>5958</v>
      </c>
      <c r="D139">
        <v>3000</v>
      </c>
      <c r="E139">
        <f t="shared" si="16"/>
        <v>3000</v>
      </c>
      <c r="F139">
        <v>3221</v>
      </c>
      <c r="G139">
        <f t="shared" si="17"/>
        <v>3221</v>
      </c>
      <c r="H139" t="s">
        <v>8219</v>
      </c>
      <c r="I139" t="s">
        <v>8224</v>
      </c>
      <c r="J139" t="s">
        <v>8246</v>
      </c>
      <c r="K139">
        <v>1312095540</v>
      </c>
      <c r="L139">
        <v>1306608888</v>
      </c>
      <c r="M139" t="b">
        <v>0</v>
      </c>
      <c r="N139">
        <v>24</v>
      </c>
      <c r="O139" t="b">
        <v>1</v>
      </c>
      <c r="P139" t="s">
        <v>8276</v>
      </c>
      <c r="Q139">
        <f t="shared" si="18"/>
        <v>107</v>
      </c>
      <c r="R139">
        <f t="shared" si="23"/>
        <v>134.21</v>
      </c>
      <c r="S139" t="str">
        <f t="shared" si="19"/>
        <v>music</v>
      </c>
      <c r="T139" t="str">
        <f t="shared" si="20"/>
        <v>rock</v>
      </c>
      <c r="U139" s="7">
        <f t="shared" si="21"/>
        <v>40691.788055555553</v>
      </c>
      <c r="V139" s="7">
        <f t="shared" si="22"/>
        <v>40755.290972222225</v>
      </c>
    </row>
    <row r="140" spans="1:22" ht="44.25" x14ac:dyDescent="0.75">
      <c r="A140">
        <v>724</v>
      </c>
      <c r="B140" s="2" t="s">
        <v>725</v>
      </c>
      <c r="C140" s="2" t="s">
        <v>4834</v>
      </c>
      <c r="D140">
        <v>7000</v>
      </c>
      <c r="E140">
        <f t="shared" si="16"/>
        <v>7000</v>
      </c>
      <c r="F140">
        <v>7383.01</v>
      </c>
      <c r="G140">
        <f t="shared" si="17"/>
        <v>7383.01</v>
      </c>
      <c r="H140" t="s">
        <v>8219</v>
      </c>
      <c r="I140" t="s">
        <v>8224</v>
      </c>
      <c r="J140" t="s">
        <v>8246</v>
      </c>
      <c r="K140">
        <v>1309447163</v>
      </c>
      <c r="L140">
        <v>1306855163</v>
      </c>
      <c r="M140" t="b">
        <v>0</v>
      </c>
      <c r="N140">
        <v>143</v>
      </c>
      <c r="O140" t="b">
        <v>1</v>
      </c>
      <c r="P140" t="s">
        <v>8274</v>
      </c>
      <c r="Q140">
        <f t="shared" si="18"/>
        <v>105</v>
      </c>
      <c r="R140">
        <f t="shared" si="23"/>
        <v>51.63</v>
      </c>
      <c r="S140" t="str">
        <f t="shared" si="19"/>
        <v>publishing</v>
      </c>
      <c r="T140" t="str">
        <f t="shared" si="20"/>
        <v>nonfiction</v>
      </c>
      <c r="U140" s="7">
        <f t="shared" si="21"/>
        <v>40694.638460648144</v>
      </c>
      <c r="V140" s="7">
        <f t="shared" si="22"/>
        <v>40724.638460648144</v>
      </c>
    </row>
    <row r="141" spans="1:22" ht="44.25" x14ac:dyDescent="0.75">
      <c r="A141">
        <v>801</v>
      </c>
      <c r="B141" s="2" t="s">
        <v>802</v>
      </c>
      <c r="C141" s="2" t="s">
        <v>4911</v>
      </c>
      <c r="D141">
        <v>2000</v>
      </c>
      <c r="E141">
        <f t="shared" si="16"/>
        <v>2000</v>
      </c>
      <c r="F141">
        <v>2230.4299999999998</v>
      </c>
      <c r="G141">
        <f t="shared" si="17"/>
        <v>2230.4299999999998</v>
      </c>
      <c r="H141" t="s">
        <v>8219</v>
      </c>
      <c r="I141" t="s">
        <v>8224</v>
      </c>
      <c r="J141" t="s">
        <v>8246</v>
      </c>
      <c r="K141">
        <v>1309547120</v>
      </c>
      <c r="L141">
        <v>1306955120</v>
      </c>
      <c r="M141" t="b">
        <v>0</v>
      </c>
      <c r="N141">
        <v>51</v>
      </c>
      <c r="O141" t="b">
        <v>1</v>
      </c>
      <c r="P141" t="s">
        <v>8276</v>
      </c>
      <c r="Q141">
        <f t="shared" si="18"/>
        <v>112</v>
      </c>
      <c r="R141">
        <f t="shared" si="23"/>
        <v>43.73</v>
      </c>
      <c r="S141" t="str">
        <f t="shared" si="19"/>
        <v>music</v>
      </c>
      <c r="T141" t="str">
        <f t="shared" si="20"/>
        <v>rock</v>
      </c>
      <c r="U141" s="7">
        <f t="shared" si="21"/>
        <v>40695.795370370368</v>
      </c>
      <c r="V141" s="7">
        <f t="shared" si="22"/>
        <v>40725.795370370368</v>
      </c>
    </row>
    <row r="142" spans="1:22" ht="44.25" x14ac:dyDescent="0.75">
      <c r="A142">
        <v>2537</v>
      </c>
      <c r="B142" s="2" t="s">
        <v>2537</v>
      </c>
      <c r="C142" s="2" t="s">
        <v>6647</v>
      </c>
      <c r="D142">
        <v>1000</v>
      </c>
      <c r="E142">
        <f t="shared" si="16"/>
        <v>1000</v>
      </c>
      <c r="F142">
        <v>1100</v>
      </c>
      <c r="G142">
        <f t="shared" si="17"/>
        <v>1100</v>
      </c>
      <c r="H142" t="s">
        <v>8219</v>
      </c>
      <c r="I142" t="s">
        <v>8224</v>
      </c>
      <c r="J142" t="s">
        <v>8246</v>
      </c>
      <c r="K142">
        <v>1312212855</v>
      </c>
      <c r="L142">
        <v>1307028855</v>
      </c>
      <c r="M142" t="b">
        <v>0</v>
      </c>
      <c r="N142">
        <v>11</v>
      </c>
      <c r="O142" t="b">
        <v>1</v>
      </c>
      <c r="P142" t="s">
        <v>8300</v>
      </c>
      <c r="Q142">
        <f t="shared" si="18"/>
        <v>110</v>
      </c>
      <c r="R142">
        <f t="shared" si="23"/>
        <v>100</v>
      </c>
      <c r="S142" t="str">
        <f t="shared" si="19"/>
        <v>music</v>
      </c>
      <c r="T142" t="str">
        <f t="shared" si="20"/>
        <v>classical music</v>
      </c>
      <c r="U142" s="7">
        <f t="shared" si="21"/>
        <v>40696.648784722223</v>
      </c>
      <c r="V142" s="7">
        <f t="shared" si="22"/>
        <v>40756.648784722223</v>
      </c>
    </row>
    <row r="143" spans="1:22" ht="59" x14ac:dyDescent="0.75">
      <c r="A143">
        <v>273</v>
      </c>
      <c r="B143" s="2" t="s">
        <v>274</v>
      </c>
      <c r="C143" s="2" t="s">
        <v>4383</v>
      </c>
      <c r="D143">
        <v>5000</v>
      </c>
      <c r="E143">
        <f t="shared" si="16"/>
        <v>5000</v>
      </c>
      <c r="F143">
        <v>5388.79</v>
      </c>
      <c r="G143">
        <f t="shared" si="17"/>
        <v>5388.79</v>
      </c>
      <c r="H143" t="s">
        <v>8219</v>
      </c>
      <c r="I143" t="s">
        <v>8224</v>
      </c>
      <c r="J143" t="s">
        <v>8246</v>
      </c>
      <c r="K143">
        <v>1309694266</v>
      </c>
      <c r="L143">
        <v>1307102266</v>
      </c>
      <c r="M143" t="b">
        <v>1</v>
      </c>
      <c r="N143">
        <v>118</v>
      </c>
      <c r="O143" t="b">
        <v>1</v>
      </c>
      <c r="P143" t="s">
        <v>8269</v>
      </c>
      <c r="Q143">
        <f t="shared" si="18"/>
        <v>108</v>
      </c>
      <c r="R143">
        <f t="shared" si="23"/>
        <v>45.67</v>
      </c>
      <c r="S143" t="str">
        <f t="shared" si="19"/>
        <v>film &amp; video</v>
      </c>
      <c r="T143" t="str">
        <f t="shared" si="20"/>
        <v>documentary</v>
      </c>
      <c r="U143" s="7">
        <f t="shared" si="21"/>
        <v>40697.498449074075</v>
      </c>
      <c r="V143" s="7">
        <f t="shared" si="22"/>
        <v>40727.498449074075</v>
      </c>
    </row>
    <row r="144" spans="1:22" ht="59" x14ac:dyDescent="0.75">
      <c r="A144">
        <v>1078</v>
      </c>
      <c r="B144" s="2" t="s">
        <v>1079</v>
      </c>
      <c r="C144" s="2" t="s">
        <v>5188</v>
      </c>
      <c r="D144">
        <v>600</v>
      </c>
      <c r="E144">
        <f t="shared" si="16"/>
        <v>600</v>
      </c>
      <c r="F144">
        <v>45</v>
      </c>
      <c r="G144">
        <f t="shared" si="17"/>
        <v>45</v>
      </c>
      <c r="H144" t="s">
        <v>8221</v>
      </c>
      <c r="I144" t="s">
        <v>8224</v>
      </c>
      <c r="J144" t="s">
        <v>8246</v>
      </c>
      <c r="K144">
        <v>1311309721</v>
      </c>
      <c r="L144">
        <v>1307421721</v>
      </c>
      <c r="M144" t="b">
        <v>0</v>
      </c>
      <c r="N144">
        <v>5</v>
      </c>
      <c r="O144" t="b">
        <v>0</v>
      </c>
      <c r="P144" t="s">
        <v>8282</v>
      </c>
      <c r="Q144">
        <f t="shared" si="18"/>
        <v>8</v>
      </c>
      <c r="R144">
        <f t="shared" si="23"/>
        <v>9</v>
      </c>
      <c r="S144" t="str">
        <f t="shared" si="19"/>
        <v>games</v>
      </c>
      <c r="T144" t="str">
        <f t="shared" si="20"/>
        <v>video games</v>
      </c>
      <c r="U144" s="7">
        <f t="shared" si="21"/>
        <v>40701.195844907408</v>
      </c>
      <c r="V144" s="7">
        <f t="shared" si="22"/>
        <v>40746.195844907408</v>
      </c>
    </row>
    <row r="145" spans="1:22" ht="44.25" x14ac:dyDescent="0.75">
      <c r="A145">
        <v>2111</v>
      </c>
      <c r="B145" s="2" t="s">
        <v>2112</v>
      </c>
      <c r="C145" s="2" t="s">
        <v>6221</v>
      </c>
      <c r="D145">
        <v>2000</v>
      </c>
      <c r="E145">
        <f t="shared" si="16"/>
        <v>2000</v>
      </c>
      <c r="F145">
        <v>2130</v>
      </c>
      <c r="G145">
        <f t="shared" si="17"/>
        <v>2130</v>
      </c>
      <c r="H145" t="s">
        <v>8219</v>
      </c>
      <c r="I145" t="s">
        <v>8224</v>
      </c>
      <c r="J145" t="s">
        <v>8246</v>
      </c>
      <c r="K145">
        <v>1313370000</v>
      </c>
      <c r="L145">
        <v>1307594625</v>
      </c>
      <c r="M145" t="b">
        <v>0</v>
      </c>
      <c r="N145">
        <v>39</v>
      </c>
      <c r="O145" t="b">
        <v>1</v>
      </c>
      <c r="P145" t="s">
        <v>8279</v>
      </c>
      <c r="Q145">
        <f t="shared" si="18"/>
        <v>107</v>
      </c>
      <c r="R145">
        <f t="shared" si="23"/>
        <v>54.62</v>
      </c>
      <c r="S145" t="str">
        <f t="shared" si="19"/>
        <v>music</v>
      </c>
      <c r="T145" t="str">
        <f t="shared" si="20"/>
        <v>indie rock</v>
      </c>
      <c r="U145" s="7">
        <f t="shared" si="21"/>
        <v>40703.197048611109</v>
      </c>
      <c r="V145" s="7">
        <f t="shared" si="22"/>
        <v>40770.041666666664</v>
      </c>
    </row>
    <row r="146" spans="1:22" ht="44.25" x14ac:dyDescent="0.75">
      <c r="A146">
        <v>501</v>
      </c>
      <c r="B146" s="2" t="s">
        <v>502</v>
      </c>
      <c r="C146" s="2" t="s">
        <v>4611</v>
      </c>
      <c r="D146">
        <v>10000</v>
      </c>
      <c r="E146">
        <f t="shared" si="16"/>
        <v>10000</v>
      </c>
      <c r="F146">
        <v>0</v>
      </c>
      <c r="G146">
        <f t="shared" si="17"/>
        <v>0</v>
      </c>
      <c r="H146" t="s">
        <v>8221</v>
      </c>
      <c r="I146" t="s">
        <v>8224</v>
      </c>
      <c r="J146" t="s">
        <v>8246</v>
      </c>
      <c r="K146">
        <v>1310189851</v>
      </c>
      <c r="L146">
        <v>1307597851</v>
      </c>
      <c r="M146" t="b">
        <v>0</v>
      </c>
      <c r="N146">
        <v>0</v>
      </c>
      <c r="O146" t="b">
        <v>0</v>
      </c>
      <c r="P146" t="s">
        <v>8270</v>
      </c>
      <c r="Q146">
        <f t="shared" si="18"/>
        <v>0</v>
      </c>
      <c r="R146" t="e">
        <f t="shared" si="23"/>
        <v>#DIV/0!</v>
      </c>
      <c r="S146" t="str">
        <f t="shared" si="19"/>
        <v>film &amp; video</v>
      </c>
      <c r="T146" t="str">
        <f t="shared" si="20"/>
        <v>animation</v>
      </c>
      <c r="U146" s="7">
        <f t="shared" si="21"/>
        <v>40703.234386574077</v>
      </c>
      <c r="V146" s="7">
        <f t="shared" si="22"/>
        <v>40733.234386574077</v>
      </c>
    </row>
    <row r="147" spans="1:22" ht="59" x14ac:dyDescent="0.75">
      <c r="A147">
        <v>462</v>
      </c>
      <c r="B147" s="2" t="s">
        <v>463</v>
      </c>
      <c r="C147" s="2" t="s">
        <v>4572</v>
      </c>
      <c r="D147">
        <v>100000</v>
      </c>
      <c r="E147">
        <f t="shared" si="16"/>
        <v>100000</v>
      </c>
      <c r="F147">
        <v>0</v>
      </c>
      <c r="G147">
        <f t="shared" si="17"/>
        <v>0</v>
      </c>
      <c r="H147" t="s">
        <v>8221</v>
      </c>
      <c r="I147" t="s">
        <v>8224</v>
      </c>
      <c r="J147" t="s">
        <v>8246</v>
      </c>
      <c r="K147">
        <v>1312945341</v>
      </c>
      <c r="L147">
        <v>1307761341</v>
      </c>
      <c r="M147" t="b">
        <v>0</v>
      </c>
      <c r="N147">
        <v>0</v>
      </c>
      <c r="O147" t="b">
        <v>0</v>
      </c>
      <c r="P147" t="s">
        <v>8270</v>
      </c>
      <c r="Q147">
        <f t="shared" si="18"/>
        <v>0</v>
      </c>
      <c r="R147" t="e">
        <f t="shared" si="23"/>
        <v>#DIV/0!</v>
      </c>
      <c r="S147" t="str">
        <f t="shared" si="19"/>
        <v>film &amp; video</v>
      </c>
      <c r="T147" t="str">
        <f t="shared" si="20"/>
        <v>animation</v>
      </c>
      <c r="U147" s="7">
        <f t="shared" si="21"/>
        <v>40705.126631944448</v>
      </c>
      <c r="V147" s="7">
        <f t="shared" si="22"/>
        <v>40765.126631944448</v>
      </c>
    </row>
    <row r="148" spans="1:22" ht="44.25" x14ac:dyDescent="0.75">
      <c r="A148">
        <v>97</v>
      </c>
      <c r="B148" s="2" t="s">
        <v>99</v>
      </c>
      <c r="C148" s="2" t="s">
        <v>4208</v>
      </c>
      <c r="D148">
        <v>400</v>
      </c>
      <c r="E148">
        <f t="shared" si="16"/>
        <v>400</v>
      </c>
      <c r="F148">
        <v>425</v>
      </c>
      <c r="G148">
        <f t="shared" si="17"/>
        <v>425</v>
      </c>
      <c r="H148" t="s">
        <v>8219</v>
      </c>
      <c r="I148" t="s">
        <v>8224</v>
      </c>
      <c r="J148" t="s">
        <v>8246</v>
      </c>
      <c r="K148">
        <v>1310440482</v>
      </c>
      <c r="L148">
        <v>1307848482</v>
      </c>
      <c r="M148" t="b">
        <v>0</v>
      </c>
      <c r="N148">
        <v>8</v>
      </c>
      <c r="O148" t="b">
        <v>1</v>
      </c>
      <c r="P148" t="s">
        <v>8266</v>
      </c>
      <c r="Q148">
        <f t="shared" si="18"/>
        <v>106</v>
      </c>
      <c r="R148">
        <f t="shared" si="23"/>
        <v>53.13</v>
      </c>
      <c r="S148" t="str">
        <f t="shared" si="19"/>
        <v>film &amp; video</v>
      </c>
      <c r="T148" t="str">
        <f t="shared" si="20"/>
        <v>shorts</v>
      </c>
      <c r="U148" s="7">
        <f t="shared" si="21"/>
        <v>40706.135208333333</v>
      </c>
      <c r="V148" s="7">
        <f t="shared" si="22"/>
        <v>40736.135208333333</v>
      </c>
    </row>
    <row r="149" spans="1:22" ht="29.5" x14ac:dyDescent="0.75">
      <c r="A149">
        <v>90</v>
      </c>
      <c r="B149" s="2" t="s">
        <v>92</v>
      </c>
      <c r="C149" s="2" t="s">
        <v>4201</v>
      </c>
      <c r="D149">
        <v>500</v>
      </c>
      <c r="E149">
        <f t="shared" si="16"/>
        <v>500</v>
      </c>
      <c r="F149">
        <v>502</v>
      </c>
      <c r="G149">
        <f t="shared" si="17"/>
        <v>502</v>
      </c>
      <c r="H149" t="s">
        <v>8219</v>
      </c>
      <c r="I149" t="s">
        <v>8224</v>
      </c>
      <c r="J149" t="s">
        <v>8246</v>
      </c>
      <c r="K149">
        <v>1310454499</v>
      </c>
      <c r="L149">
        <v>1307862499</v>
      </c>
      <c r="M149" t="b">
        <v>0</v>
      </c>
      <c r="N149">
        <v>16</v>
      </c>
      <c r="O149" t="b">
        <v>1</v>
      </c>
      <c r="P149" t="s">
        <v>8266</v>
      </c>
      <c r="Q149">
        <f t="shared" si="18"/>
        <v>100</v>
      </c>
      <c r="R149">
        <f t="shared" si="23"/>
        <v>31.38</v>
      </c>
      <c r="S149" t="str">
        <f t="shared" si="19"/>
        <v>film &amp; video</v>
      </c>
      <c r="T149" t="str">
        <f t="shared" si="20"/>
        <v>shorts</v>
      </c>
      <c r="U149" s="7">
        <f t="shared" si="21"/>
        <v>40706.297442129631</v>
      </c>
      <c r="V149" s="7">
        <f t="shared" si="22"/>
        <v>40736.297442129631</v>
      </c>
    </row>
    <row r="150" spans="1:22" ht="59" x14ac:dyDescent="0.75">
      <c r="A150">
        <v>2159</v>
      </c>
      <c r="B150" s="2" t="s">
        <v>2160</v>
      </c>
      <c r="C150" s="2" t="s">
        <v>6269</v>
      </c>
      <c r="D150">
        <v>3600</v>
      </c>
      <c r="E150">
        <f t="shared" si="16"/>
        <v>3600</v>
      </c>
      <c r="F150">
        <v>26</v>
      </c>
      <c r="G150">
        <f t="shared" si="17"/>
        <v>26</v>
      </c>
      <c r="H150" t="s">
        <v>8221</v>
      </c>
      <c r="I150" t="s">
        <v>8224</v>
      </c>
      <c r="J150" t="s">
        <v>8246</v>
      </c>
      <c r="K150">
        <v>1310837574</v>
      </c>
      <c r="L150">
        <v>1308245574</v>
      </c>
      <c r="M150" t="b">
        <v>0</v>
      </c>
      <c r="N150">
        <v>2</v>
      </c>
      <c r="O150" t="b">
        <v>0</v>
      </c>
      <c r="P150" t="s">
        <v>8282</v>
      </c>
      <c r="Q150">
        <f t="shared" si="18"/>
        <v>1</v>
      </c>
      <c r="R150">
        <f t="shared" si="23"/>
        <v>13</v>
      </c>
      <c r="S150" t="str">
        <f t="shared" si="19"/>
        <v>games</v>
      </c>
      <c r="T150" t="str">
        <f t="shared" si="20"/>
        <v>video games</v>
      </c>
      <c r="U150" s="7">
        <f t="shared" si="21"/>
        <v>40710.731180555551</v>
      </c>
      <c r="V150" s="7">
        <f t="shared" si="22"/>
        <v>40740.731180555551</v>
      </c>
    </row>
    <row r="151" spans="1:22" ht="44.25" x14ac:dyDescent="0.75">
      <c r="A151">
        <v>2482</v>
      </c>
      <c r="B151" s="2" t="s">
        <v>2482</v>
      </c>
      <c r="C151" s="2" t="s">
        <v>6592</v>
      </c>
      <c r="D151">
        <v>1000</v>
      </c>
      <c r="E151">
        <f t="shared" si="16"/>
        <v>1000</v>
      </c>
      <c r="F151">
        <v>1001</v>
      </c>
      <c r="G151">
        <f t="shared" si="17"/>
        <v>1001</v>
      </c>
      <c r="H151" t="s">
        <v>8219</v>
      </c>
      <c r="I151" t="s">
        <v>8224</v>
      </c>
      <c r="J151" t="s">
        <v>8246</v>
      </c>
      <c r="K151">
        <v>1312224383</v>
      </c>
      <c r="L151">
        <v>1308336383</v>
      </c>
      <c r="M151" t="b">
        <v>0</v>
      </c>
      <c r="N151">
        <v>25</v>
      </c>
      <c r="O151" t="b">
        <v>1</v>
      </c>
      <c r="P151" t="s">
        <v>8279</v>
      </c>
      <c r="Q151">
        <f t="shared" si="18"/>
        <v>100</v>
      </c>
      <c r="R151">
        <f t="shared" si="23"/>
        <v>40.04</v>
      </c>
      <c r="S151" t="str">
        <f t="shared" si="19"/>
        <v>music</v>
      </c>
      <c r="T151" t="str">
        <f t="shared" si="20"/>
        <v>indie rock</v>
      </c>
      <c r="U151" s="7">
        <f t="shared" si="21"/>
        <v>40711.782210648147</v>
      </c>
      <c r="V151" s="7">
        <f t="shared" si="22"/>
        <v>40756.782210648147</v>
      </c>
    </row>
    <row r="152" spans="1:22" ht="44.25" x14ac:dyDescent="0.75">
      <c r="A152">
        <v>751</v>
      </c>
      <c r="B152" s="2" t="s">
        <v>752</v>
      </c>
      <c r="C152" s="2" t="s">
        <v>4861</v>
      </c>
      <c r="D152">
        <v>3000</v>
      </c>
      <c r="E152">
        <f t="shared" si="16"/>
        <v>3000</v>
      </c>
      <c r="F152">
        <v>3555</v>
      </c>
      <c r="G152">
        <f t="shared" si="17"/>
        <v>3555</v>
      </c>
      <c r="H152" t="s">
        <v>8219</v>
      </c>
      <c r="I152" t="s">
        <v>8224</v>
      </c>
      <c r="J152" t="s">
        <v>8246</v>
      </c>
      <c r="K152">
        <v>1312470475</v>
      </c>
      <c r="L152">
        <v>1308496075</v>
      </c>
      <c r="M152" t="b">
        <v>0</v>
      </c>
      <c r="N152">
        <v>62</v>
      </c>
      <c r="O152" t="b">
        <v>1</v>
      </c>
      <c r="P152" t="s">
        <v>8274</v>
      </c>
      <c r="Q152">
        <f t="shared" si="18"/>
        <v>119</v>
      </c>
      <c r="R152">
        <f t="shared" si="23"/>
        <v>57.34</v>
      </c>
      <c r="S152" t="str">
        <f t="shared" si="19"/>
        <v>publishing</v>
      </c>
      <c r="T152" t="str">
        <f t="shared" si="20"/>
        <v>nonfiction</v>
      </c>
      <c r="U152" s="7">
        <f t="shared" si="21"/>
        <v>40713.630497685182</v>
      </c>
      <c r="V152" s="7">
        <f t="shared" si="22"/>
        <v>40759.630497685182</v>
      </c>
    </row>
    <row r="153" spans="1:22" ht="44.25" x14ac:dyDescent="0.75">
      <c r="A153">
        <v>403</v>
      </c>
      <c r="B153" s="2" t="s">
        <v>404</v>
      </c>
      <c r="C153" s="2" t="s">
        <v>4513</v>
      </c>
      <c r="D153">
        <v>5000</v>
      </c>
      <c r="E153">
        <f t="shared" si="16"/>
        <v>5000</v>
      </c>
      <c r="F153">
        <v>5263</v>
      </c>
      <c r="G153">
        <f t="shared" si="17"/>
        <v>5263</v>
      </c>
      <c r="H153" t="s">
        <v>8219</v>
      </c>
      <c r="I153" t="s">
        <v>8224</v>
      </c>
      <c r="J153" t="s">
        <v>8246</v>
      </c>
      <c r="K153">
        <v>1312960080</v>
      </c>
      <c r="L153">
        <v>1308900441</v>
      </c>
      <c r="M153" t="b">
        <v>0</v>
      </c>
      <c r="N153">
        <v>70</v>
      </c>
      <c r="O153" t="b">
        <v>1</v>
      </c>
      <c r="P153" t="s">
        <v>8269</v>
      </c>
      <c r="Q153">
        <f t="shared" si="18"/>
        <v>105</v>
      </c>
      <c r="R153">
        <f t="shared" si="23"/>
        <v>75.19</v>
      </c>
      <c r="S153" t="str">
        <f t="shared" si="19"/>
        <v>film &amp; video</v>
      </c>
      <c r="T153" t="str">
        <f t="shared" si="20"/>
        <v>documentary</v>
      </c>
      <c r="U153" s="7">
        <f t="shared" si="21"/>
        <v>40718.310659722221</v>
      </c>
      <c r="V153" s="7">
        <f t="shared" si="22"/>
        <v>40765.297222222223</v>
      </c>
    </row>
    <row r="154" spans="1:22" ht="29.5" x14ac:dyDescent="0.75">
      <c r="A154">
        <v>2118</v>
      </c>
      <c r="B154" s="2" t="s">
        <v>2119</v>
      </c>
      <c r="C154" s="2" t="s">
        <v>6228</v>
      </c>
      <c r="D154">
        <v>1000</v>
      </c>
      <c r="E154">
        <f t="shared" si="16"/>
        <v>1000</v>
      </c>
      <c r="F154">
        <v>1346.11</v>
      </c>
      <c r="G154">
        <f t="shared" si="17"/>
        <v>1346.11</v>
      </c>
      <c r="H154" t="s">
        <v>8219</v>
      </c>
      <c r="I154" t="s">
        <v>8224</v>
      </c>
      <c r="J154" t="s">
        <v>8246</v>
      </c>
      <c r="K154">
        <v>1311538136</v>
      </c>
      <c r="L154">
        <v>1308946136</v>
      </c>
      <c r="M154" t="b">
        <v>0</v>
      </c>
      <c r="N154">
        <v>17</v>
      </c>
      <c r="O154" t="b">
        <v>1</v>
      </c>
      <c r="P154" t="s">
        <v>8279</v>
      </c>
      <c r="Q154">
        <f t="shared" si="18"/>
        <v>135</v>
      </c>
      <c r="R154">
        <f t="shared" si="23"/>
        <v>79.180000000000007</v>
      </c>
      <c r="S154" t="str">
        <f t="shared" si="19"/>
        <v>music</v>
      </c>
      <c r="T154" t="str">
        <f t="shared" si="20"/>
        <v>indie rock</v>
      </c>
      <c r="U154" s="7">
        <f t="shared" si="21"/>
        <v>40718.839537037034</v>
      </c>
      <c r="V154" s="7">
        <f t="shared" si="22"/>
        <v>40748.839537037034</v>
      </c>
    </row>
    <row r="155" spans="1:22" ht="29.5" x14ac:dyDescent="0.75">
      <c r="A155">
        <v>118</v>
      </c>
      <c r="B155" s="2" t="s">
        <v>120</v>
      </c>
      <c r="C155" s="2" t="s">
        <v>4229</v>
      </c>
      <c r="D155">
        <v>5000</v>
      </c>
      <c r="E155">
        <f t="shared" si="16"/>
        <v>5000</v>
      </c>
      <c r="F155">
        <v>5651.58</v>
      </c>
      <c r="G155">
        <f t="shared" si="17"/>
        <v>5651.58</v>
      </c>
      <c r="H155" t="s">
        <v>8219</v>
      </c>
      <c r="I155" t="s">
        <v>8224</v>
      </c>
      <c r="J155" t="s">
        <v>8246</v>
      </c>
      <c r="K155">
        <v>1311902236</v>
      </c>
      <c r="L155">
        <v>1309310236</v>
      </c>
      <c r="M155" t="b">
        <v>0</v>
      </c>
      <c r="N155">
        <v>39</v>
      </c>
      <c r="O155" t="b">
        <v>1</v>
      </c>
      <c r="P155" t="s">
        <v>8266</v>
      </c>
      <c r="Q155">
        <f t="shared" si="18"/>
        <v>113</v>
      </c>
      <c r="R155">
        <f t="shared" si="23"/>
        <v>144.91</v>
      </c>
      <c r="S155" t="str">
        <f t="shared" si="19"/>
        <v>film &amp; video</v>
      </c>
      <c r="T155" t="str">
        <f t="shared" si="20"/>
        <v>shorts</v>
      </c>
      <c r="U155" s="7">
        <f t="shared" si="21"/>
        <v>40723.053657407407</v>
      </c>
      <c r="V155" s="7">
        <f t="shared" si="22"/>
        <v>40753.053657407407</v>
      </c>
    </row>
    <row r="156" spans="1:22" ht="59" x14ac:dyDescent="0.75">
      <c r="A156">
        <v>1679</v>
      </c>
      <c r="B156" s="2" t="s">
        <v>1680</v>
      </c>
      <c r="C156" s="2" t="s">
        <v>5789</v>
      </c>
      <c r="D156">
        <v>2000</v>
      </c>
      <c r="E156">
        <f t="shared" si="16"/>
        <v>2000</v>
      </c>
      <c r="F156">
        <v>3500</v>
      </c>
      <c r="G156">
        <f t="shared" si="17"/>
        <v>3500</v>
      </c>
      <c r="H156" t="s">
        <v>8219</v>
      </c>
      <c r="I156" t="s">
        <v>8224</v>
      </c>
      <c r="J156" t="s">
        <v>8246</v>
      </c>
      <c r="K156">
        <v>1311298745</v>
      </c>
      <c r="L156">
        <v>1309311545</v>
      </c>
      <c r="M156" t="b">
        <v>0</v>
      </c>
      <c r="N156">
        <v>56</v>
      </c>
      <c r="O156" t="b">
        <v>1</v>
      </c>
      <c r="P156" t="s">
        <v>8292</v>
      </c>
      <c r="Q156">
        <f t="shared" si="18"/>
        <v>175</v>
      </c>
      <c r="R156">
        <f t="shared" si="23"/>
        <v>62.5</v>
      </c>
      <c r="S156" t="str">
        <f t="shared" si="19"/>
        <v>music</v>
      </c>
      <c r="T156" t="str">
        <f t="shared" si="20"/>
        <v>pop</v>
      </c>
      <c r="U156" s="7">
        <f t="shared" si="21"/>
        <v>40723.068807870368</v>
      </c>
      <c r="V156" s="7">
        <f t="shared" si="22"/>
        <v>40746.068807870368</v>
      </c>
    </row>
    <row r="157" spans="1:22" ht="44.25" x14ac:dyDescent="0.75">
      <c r="A157">
        <v>804</v>
      </c>
      <c r="B157" s="2" t="s">
        <v>805</v>
      </c>
      <c r="C157" s="2" t="s">
        <v>4914</v>
      </c>
      <c r="D157">
        <v>5500</v>
      </c>
      <c r="E157">
        <f t="shared" si="16"/>
        <v>5500</v>
      </c>
      <c r="F157">
        <v>5500</v>
      </c>
      <c r="G157">
        <f t="shared" si="17"/>
        <v>5500</v>
      </c>
      <c r="H157" t="s">
        <v>8219</v>
      </c>
      <c r="I157" t="s">
        <v>8224</v>
      </c>
      <c r="J157" t="s">
        <v>8246</v>
      </c>
      <c r="K157">
        <v>1311393540</v>
      </c>
      <c r="L157">
        <v>1309919526</v>
      </c>
      <c r="M157" t="b">
        <v>0</v>
      </c>
      <c r="N157">
        <v>18</v>
      </c>
      <c r="O157" t="b">
        <v>1</v>
      </c>
      <c r="P157" t="s">
        <v>8276</v>
      </c>
      <c r="Q157">
        <f t="shared" si="18"/>
        <v>100</v>
      </c>
      <c r="R157">
        <f t="shared" si="23"/>
        <v>305.56</v>
      </c>
      <c r="S157" t="str">
        <f t="shared" si="19"/>
        <v>music</v>
      </c>
      <c r="T157" t="str">
        <f t="shared" si="20"/>
        <v>rock</v>
      </c>
      <c r="U157" s="7">
        <f t="shared" si="21"/>
        <v>40730.105625000004</v>
      </c>
      <c r="V157" s="7">
        <f t="shared" si="22"/>
        <v>40747.165972222225</v>
      </c>
    </row>
    <row r="158" spans="1:22" ht="44.25" x14ac:dyDescent="0.75">
      <c r="A158">
        <v>2497</v>
      </c>
      <c r="B158" s="2" t="s">
        <v>2497</v>
      </c>
      <c r="C158" s="2" t="s">
        <v>6607</v>
      </c>
      <c r="D158">
        <v>4000</v>
      </c>
      <c r="E158">
        <f t="shared" si="16"/>
        <v>4000</v>
      </c>
      <c r="F158">
        <v>4510.8599999999997</v>
      </c>
      <c r="G158">
        <f t="shared" si="17"/>
        <v>4510.8599999999997</v>
      </c>
      <c r="H158" t="s">
        <v>8219</v>
      </c>
      <c r="I158" t="s">
        <v>8224</v>
      </c>
      <c r="J158" t="s">
        <v>8246</v>
      </c>
      <c r="K158">
        <v>1312578338</v>
      </c>
      <c r="L158">
        <v>1309986338</v>
      </c>
      <c r="M158" t="b">
        <v>0</v>
      </c>
      <c r="N158">
        <v>56</v>
      </c>
      <c r="O158" t="b">
        <v>1</v>
      </c>
      <c r="P158" t="s">
        <v>8279</v>
      </c>
      <c r="Q158">
        <f t="shared" si="18"/>
        <v>113</v>
      </c>
      <c r="R158">
        <f t="shared" si="23"/>
        <v>80.55</v>
      </c>
      <c r="S158" t="str">
        <f t="shared" si="19"/>
        <v>music</v>
      </c>
      <c r="T158" t="str">
        <f t="shared" si="20"/>
        <v>indie rock</v>
      </c>
      <c r="U158" s="7">
        <f t="shared" si="21"/>
        <v>40730.878912037035</v>
      </c>
      <c r="V158" s="7">
        <f t="shared" si="22"/>
        <v>40760.878912037035</v>
      </c>
    </row>
    <row r="159" spans="1:22" ht="44.25" x14ac:dyDescent="0.75">
      <c r="A159">
        <v>70</v>
      </c>
      <c r="B159" s="2" t="s">
        <v>72</v>
      </c>
      <c r="C159" s="2" t="s">
        <v>4181</v>
      </c>
      <c r="D159">
        <v>500</v>
      </c>
      <c r="E159">
        <f t="shared" si="16"/>
        <v>500</v>
      </c>
      <c r="F159">
        <v>636</v>
      </c>
      <c r="G159">
        <f t="shared" si="17"/>
        <v>636</v>
      </c>
      <c r="H159" t="s">
        <v>8219</v>
      </c>
      <c r="I159" t="s">
        <v>8224</v>
      </c>
      <c r="J159" t="s">
        <v>8246</v>
      </c>
      <c r="K159">
        <v>1315171845</v>
      </c>
      <c r="L159">
        <v>1309987845</v>
      </c>
      <c r="M159" t="b">
        <v>0</v>
      </c>
      <c r="N159">
        <v>17</v>
      </c>
      <c r="O159" t="b">
        <v>1</v>
      </c>
      <c r="P159" t="s">
        <v>8266</v>
      </c>
      <c r="Q159">
        <f t="shared" si="18"/>
        <v>127</v>
      </c>
      <c r="R159">
        <f t="shared" si="23"/>
        <v>37.409999999999997</v>
      </c>
      <c r="S159" t="str">
        <f t="shared" si="19"/>
        <v>film &amp; video</v>
      </c>
      <c r="T159" t="str">
        <f t="shared" si="20"/>
        <v>shorts</v>
      </c>
      <c r="U159" s="7">
        <f t="shared" si="21"/>
        <v>40730.896354166667</v>
      </c>
      <c r="V159" s="7">
        <f t="shared" si="22"/>
        <v>40790.896354166667</v>
      </c>
    </row>
    <row r="160" spans="1:22" ht="59" x14ac:dyDescent="0.75">
      <c r="A160">
        <v>1238</v>
      </c>
      <c r="B160" s="2" t="s">
        <v>1239</v>
      </c>
      <c r="C160" s="2" t="s">
        <v>5348</v>
      </c>
      <c r="D160">
        <v>1000</v>
      </c>
      <c r="E160">
        <f t="shared" si="16"/>
        <v>1000</v>
      </c>
      <c r="F160">
        <v>178</v>
      </c>
      <c r="G160">
        <f t="shared" si="17"/>
        <v>178</v>
      </c>
      <c r="H160" t="s">
        <v>8220</v>
      </c>
      <c r="I160" t="s">
        <v>8224</v>
      </c>
      <c r="J160" t="s">
        <v>8246</v>
      </c>
      <c r="K160">
        <v>1312641536</v>
      </c>
      <c r="L160">
        <v>1310049536</v>
      </c>
      <c r="M160" t="b">
        <v>0</v>
      </c>
      <c r="N160">
        <v>3</v>
      </c>
      <c r="O160" t="b">
        <v>0</v>
      </c>
      <c r="P160" t="s">
        <v>8286</v>
      </c>
      <c r="Q160">
        <f t="shared" si="18"/>
        <v>18</v>
      </c>
      <c r="R160">
        <f t="shared" si="23"/>
        <v>59.33</v>
      </c>
      <c r="S160" t="str">
        <f t="shared" si="19"/>
        <v>music</v>
      </c>
      <c r="T160" t="str">
        <f t="shared" si="20"/>
        <v>world music</v>
      </c>
      <c r="U160" s="7">
        <f t="shared" si="21"/>
        <v>40731.61037037037</v>
      </c>
      <c r="V160" s="7">
        <f t="shared" si="22"/>
        <v>40761.61037037037</v>
      </c>
    </row>
    <row r="161" spans="1:22" ht="44.25" x14ac:dyDescent="0.75">
      <c r="A161">
        <v>728</v>
      </c>
      <c r="B161" s="2" t="s">
        <v>729</v>
      </c>
      <c r="C161" s="2" t="s">
        <v>4838</v>
      </c>
      <c r="D161">
        <v>7500</v>
      </c>
      <c r="E161">
        <f t="shared" si="16"/>
        <v>7500</v>
      </c>
      <c r="F161">
        <v>7917.45</v>
      </c>
      <c r="G161">
        <f t="shared" si="17"/>
        <v>7917.45</v>
      </c>
      <c r="H161" t="s">
        <v>8219</v>
      </c>
      <c r="I161" t="s">
        <v>8224</v>
      </c>
      <c r="J161" t="s">
        <v>8246</v>
      </c>
      <c r="K161">
        <v>1313957157</v>
      </c>
      <c r="L161">
        <v>1310069157</v>
      </c>
      <c r="M161" t="b">
        <v>0</v>
      </c>
      <c r="N161">
        <v>130</v>
      </c>
      <c r="O161" t="b">
        <v>1</v>
      </c>
      <c r="P161" t="s">
        <v>8274</v>
      </c>
      <c r="Q161">
        <f t="shared" si="18"/>
        <v>106</v>
      </c>
      <c r="R161">
        <f t="shared" si="23"/>
        <v>60.9</v>
      </c>
      <c r="S161" t="str">
        <f t="shared" si="19"/>
        <v>publishing</v>
      </c>
      <c r="T161" t="str">
        <f t="shared" si="20"/>
        <v>nonfiction</v>
      </c>
      <c r="U161" s="7">
        <f t="shared" si="21"/>
        <v>40731.837465277778</v>
      </c>
      <c r="V161" s="7">
        <f t="shared" si="22"/>
        <v>40776.837465277778</v>
      </c>
    </row>
    <row r="162" spans="1:22" ht="44.25" x14ac:dyDescent="0.75">
      <c r="A162">
        <v>401</v>
      </c>
      <c r="B162" s="2" t="s">
        <v>402</v>
      </c>
      <c r="C162" s="2" t="s">
        <v>4511</v>
      </c>
      <c r="D162">
        <v>50000</v>
      </c>
      <c r="E162">
        <f t="shared" si="16"/>
        <v>50000</v>
      </c>
      <c r="F162">
        <v>51906</v>
      </c>
      <c r="G162">
        <f t="shared" si="17"/>
        <v>51906</v>
      </c>
      <c r="H162" t="s">
        <v>8219</v>
      </c>
      <c r="I162" t="s">
        <v>8224</v>
      </c>
      <c r="J162" t="s">
        <v>8246</v>
      </c>
      <c r="K162">
        <v>1312747970</v>
      </c>
      <c r="L162">
        <v>1310155970</v>
      </c>
      <c r="M162" t="b">
        <v>0</v>
      </c>
      <c r="N162">
        <v>73</v>
      </c>
      <c r="O162" t="b">
        <v>1</v>
      </c>
      <c r="P162" t="s">
        <v>8269</v>
      </c>
      <c r="Q162">
        <f t="shared" si="18"/>
        <v>104</v>
      </c>
      <c r="R162">
        <f t="shared" si="23"/>
        <v>711.04</v>
      </c>
      <c r="S162" t="str">
        <f t="shared" si="19"/>
        <v>film &amp; video</v>
      </c>
      <c r="T162" t="str">
        <f t="shared" si="20"/>
        <v>documentary</v>
      </c>
      <c r="U162" s="7">
        <f t="shared" si="21"/>
        <v>40732.842245370368</v>
      </c>
      <c r="V162" s="7">
        <f t="shared" si="22"/>
        <v>40762.842245370368</v>
      </c>
    </row>
    <row r="163" spans="1:22" ht="44.25" x14ac:dyDescent="0.75">
      <c r="A163">
        <v>794</v>
      </c>
      <c r="B163" s="2" t="s">
        <v>795</v>
      </c>
      <c r="C163" s="2" t="s">
        <v>4904</v>
      </c>
      <c r="D163">
        <v>8000</v>
      </c>
      <c r="E163">
        <f t="shared" si="16"/>
        <v>8000</v>
      </c>
      <c r="F163">
        <v>8425</v>
      </c>
      <c r="G163">
        <f t="shared" si="17"/>
        <v>8425</v>
      </c>
      <c r="H163" t="s">
        <v>8219</v>
      </c>
      <c r="I163" t="s">
        <v>8224</v>
      </c>
      <c r="J163" t="s">
        <v>8246</v>
      </c>
      <c r="K163">
        <v>1315242360</v>
      </c>
      <c r="L163">
        <v>1310438737</v>
      </c>
      <c r="M163" t="b">
        <v>0</v>
      </c>
      <c r="N163">
        <v>53</v>
      </c>
      <c r="O163" t="b">
        <v>1</v>
      </c>
      <c r="P163" t="s">
        <v>8276</v>
      </c>
      <c r="Q163">
        <f t="shared" si="18"/>
        <v>105</v>
      </c>
      <c r="R163">
        <f t="shared" si="23"/>
        <v>158.96</v>
      </c>
      <c r="S163" t="str">
        <f t="shared" si="19"/>
        <v>music</v>
      </c>
      <c r="T163" t="str">
        <f t="shared" si="20"/>
        <v>rock</v>
      </c>
      <c r="U163" s="7">
        <f t="shared" si="21"/>
        <v>40736.115011574075</v>
      </c>
      <c r="V163" s="7">
        <f t="shared" si="22"/>
        <v>40791.712500000001</v>
      </c>
    </row>
    <row r="164" spans="1:22" ht="44.25" x14ac:dyDescent="0.75">
      <c r="A164">
        <v>2766</v>
      </c>
      <c r="B164" s="2" t="s">
        <v>2766</v>
      </c>
      <c r="C164" s="2" t="s">
        <v>6876</v>
      </c>
      <c r="D164">
        <v>5000</v>
      </c>
      <c r="E164">
        <f t="shared" si="16"/>
        <v>5000</v>
      </c>
      <c r="F164">
        <v>100</v>
      </c>
      <c r="G164">
        <f t="shared" si="17"/>
        <v>100</v>
      </c>
      <c r="H164" t="s">
        <v>8221</v>
      </c>
      <c r="I164" t="s">
        <v>8224</v>
      </c>
      <c r="J164" t="s">
        <v>8246</v>
      </c>
      <c r="K164">
        <v>1313078518</v>
      </c>
      <c r="L164">
        <v>1310486518</v>
      </c>
      <c r="M164" t="b">
        <v>0</v>
      </c>
      <c r="N164">
        <v>4</v>
      </c>
      <c r="O164" t="b">
        <v>0</v>
      </c>
      <c r="P164" t="s">
        <v>8304</v>
      </c>
      <c r="Q164">
        <f t="shared" si="18"/>
        <v>2</v>
      </c>
      <c r="R164">
        <f t="shared" si="23"/>
        <v>25</v>
      </c>
      <c r="S164" t="str">
        <f t="shared" si="19"/>
        <v>publishing</v>
      </c>
      <c r="T164" t="str">
        <f t="shared" si="20"/>
        <v>children's books</v>
      </c>
      <c r="U164" s="7">
        <f t="shared" si="21"/>
        <v>40736.668032407404</v>
      </c>
      <c r="V164" s="7">
        <f t="shared" si="22"/>
        <v>40766.668032407404</v>
      </c>
    </row>
    <row r="165" spans="1:22" ht="44.25" x14ac:dyDescent="0.75">
      <c r="A165">
        <v>119</v>
      </c>
      <c r="B165" s="2" t="s">
        <v>121</v>
      </c>
      <c r="C165" s="2" t="s">
        <v>4230</v>
      </c>
      <c r="D165">
        <v>3250</v>
      </c>
      <c r="E165">
        <f t="shared" si="16"/>
        <v>3250</v>
      </c>
      <c r="F165">
        <v>3398.1</v>
      </c>
      <c r="G165">
        <f t="shared" si="17"/>
        <v>3398.1</v>
      </c>
      <c r="H165" t="s">
        <v>8219</v>
      </c>
      <c r="I165" t="s">
        <v>8224</v>
      </c>
      <c r="J165" t="s">
        <v>8246</v>
      </c>
      <c r="K165">
        <v>1313276400</v>
      </c>
      <c r="L165">
        <v>1310693986</v>
      </c>
      <c r="M165" t="b">
        <v>0</v>
      </c>
      <c r="N165">
        <v>37</v>
      </c>
      <c r="O165" t="b">
        <v>1</v>
      </c>
      <c r="P165" t="s">
        <v>8266</v>
      </c>
      <c r="Q165">
        <f t="shared" si="18"/>
        <v>105</v>
      </c>
      <c r="R165">
        <f t="shared" si="23"/>
        <v>91.84</v>
      </c>
      <c r="S165" t="str">
        <f t="shared" si="19"/>
        <v>film &amp; video</v>
      </c>
      <c r="T165" t="str">
        <f t="shared" si="20"/>
        <v>shorts</v>
      </c>
      <c r="U165" s="7">
        <f t="shared" si="21"/>
        <v>40739.069282407407</v>
      </c>
      <c r="V165" s="7">
        <f t="shared" si="22"/>
        <v>40768.958333333336</v>
      </c>
    </row>
    <row r="166" spans="1:22" ht="44.25" x14ac:dyDescent="0.75">
      <c r="A166">
        <v>1605</v>
      </c>
      <c r="B166" s="2" t="s">
        <v>1606</v>
      </c>
      <c r="C166" s="2" t="s">
        <v>5715</v>
      </c>
      <c r="D166">
        <v>6000</v>
      </c>
      <c r="E166">
        <f t="shared" si="16"/>
        <v>6000</v>
      </c>
      <c r="F166">
        <v>6041.6</v>
      </c>
      <c r="G166">
        <f t="shared" si="17"/>
        <v>6041.6</v>
      </c>
      <c r="H166" t="s">
        <v>8219</v>
      </c>
      <c r="I166" t="s">
        <v>8224</v>
      </c>
      <c r="J166" t="s">
        <v>8246</v>
      </c>
      <c r="K166">
        <v>1312182000</v>
      </c>
      <c r="L166">
        <v>1311380313</v>
      </c>
      <c r="M166" t="b">
        <v>0</v>
      </c>
      <c r="N166">
        <v>44</v>
      </c>
      <c r="O166" t="b">
        <v>1</v>
      </c>
      <c r="P166" t="s">
        <v>8276</v>
      </c>
      <c r="Q166">
        <f t="shared" si="18"/>
        <v>101</v>
      </c>
      <c r="R166">
        <f t="shared" si="23"/>
        <v>137.31</v>
      </c>
      <c r="S166" t="str">
        <f t="shared" si="19"/>
        <v>music</v>
      </c>
      <c r="T166" t="str">
        <f t="shared" si="20"/>
        <v>rock</v>
      </c>
      <c r="U166" s="7">
        <f t="shared" si="21"/>
        <v>40747.012881944444</v>
      </c>
      <c r="V166" s="7">
        <f t="shared" si="22"/>
        <v>40756.291666666664</v>
      </c>
    </row>
    <row r="167" spans="1:22" ht="44.25" x14ac:dyDescent="0.75">
      <c r="A167">
        <v>1632</v>
      </c>
      <c r="B167" s="2" t="s">
        <v>1633</v>
      </c>
      <c r="C167" s="2" t="s">
        <v>5742</v>
      </c>
      <c r="D167">
        <v>4000</v>
      </c>
      <c r="E167">
        <f t="shared" si="16"/>
        <v>4000</v>
      </c>
      <c r="F167">
        <v>4065</v>
      </c>
      <c r="G167">
        <f t="shared" si="17"/>
        <v>4065</v>
      </c>
      <c r="H167" t="s">
        <v>8219</v>
      </c>
      <c r="I167" t="s">
        <v>8224</v>
      </c>
      <c r="J167" t="s">
        <v>8246</v>
      </c>
      <c r="K167">
        <v>1316851854</v>
      </c>
      <c r="L167">
        <v>1311667854</v>
      </c>
      <c r="M167" t="b">
        <v>0</v>
      </c>
      <c r="N167">
        <v>47</v>
      </c>
      <c r="O167" t="b">
        <v>1</v>
      </c>
      <c r="P167" t="s">
        <v>8276</v>
      </c>
      <c r="Q167">
        <f t="shared" si="18"/>
        <v>102</v>
      </c>
      <c r="R167">
        <f t="shared" si="23"/>
        <v>86.49</v>
      </c>
      <c r="S167" t="str">
        <f t="shared" si="19"/>
        <v>music</v>
      </c>
      <c r="T167" t="str">
        <f t="shared" si="20"/>
        <v>rock</v>
      </c>
      <c r="U167" s="7">
        <f t="shared" si="21"/>
        <v>40750.340902777774</v>
      </c>
      <c r="V167" s="7">
        <f t="shared" si="22"/>
        <v>40810.340902777774</v>
      </c>
    </row>
    <row r="168" spans="1:22" ht="44.25" x14ac:dyDescent="0.75">
      <c r="A168">
        <v>463</v>
      </c>
      <c r="B168" s="2" t="s">
        <v>464</v>
      </c>
      <c r="C168" s="2" t="s">
        <v>4573</v>
      </c>
      <c r="D168">
        <v>55000</v>
      </c>
      <c r="E168">
        <f t="shared" si="16"/>
        <v>55000</v>
      </c>
      <c r="F168">
        <v>1250</v>
      </c>
      <c r="G168">
        <f t="shared" si="17"/>
        <v>1250</v>
      </c>
      <c r="H168" t="s">
        <v>8221</v>
      </c>
      <c r="I168" t="s">
        <v>8224</v>
      </c>
      <c r="J168" t="s">
        <v>8246</v>
      </c>
      <c r="K168">
        <v>1316883753</v>
      </c>
      <c r="L168">
        <v>1311699753</v>
      </c>
      <c r="M168" t="b">
        <v>0</v>
      </c>
      <c r="N168">
        <v>11</v>
      </c>
      <c r="O168" t="b">
        <v>0</v>
      </c>
      <c r="P168" t="s">
        <v>8270</v>
      </c>
      <c r="Q168">
        <f t="shared" si="18"/>
        <v>2</v>
      </c>
      <c r="R168">
        <f t="shared" si="23"/>
        <v>113.64</v>
      </c>
      <c r="S168" t="str">
        <f t="shared" si="19"/>
        <v>film &amp; video</v>
      </c>
      <c r="T168" t="str">
        <f t="shared" si="20"/>
        <v>animation</v>
      </c>
      <c r="U168" s="7">
        <f t="shared" si="21"/>
        <v>40750.710104166668</v>
      </c>
      <c r="V168" s="7">
        <f t="shared" si="22"/>
        <v>40810.710104166668</v>
      </c>
    </row>
    <row r="169" spans="1:22" ht="59" x14ac:dyDescent="0.75">
      <c r="A169">
        <v>888</v>
      </c>
      <c r="B169" s="2" t="s">
        <v>889</v>
      </c>
      <c r="C169" s="2" t="s">
        <v>4998</v>
      </c>
      <c r="D169">
        <v>1000</v>
      </c>
      <c r="E169">
        <f t="shared" si="16"/>
        <v>1000</v>
      </c>
      <c r="F169">
        <v>72</v>
      </c>
      <c r="G169">
        <f t="shared" si="17"/>
        <v>72</v>
      </c>
      <c r="H169" t="s">
        <v>8221</v>
      </c>
      <c r="I169" t="s">
        <v>8224</v>
      </c>
      <c r="J169" t="s">
        <v>8246</v>
      </c>
      <c r="K169">
        <v>1314856800</v>
      </c>
      <c r="L169">
        <v>1311789885</v>
      </c>
      <c r="M169" t="b">
        <v>0</v>
      </c>
      <c r="N169">
        <v>4</v>
      </c>
      <c r="O169" t="b">
        <v>0</v>
      </c>
      <c r="P169" t="s">
        <v>8279</v>
      </c>
      <c r="Q169">
        <f t="shared" si="18"/>
        <v>7</v>
      </c>
      <c r="R169">
        <f t="shared" si="23"/>
        <v>18</v>
      </c>
      <c r="S169" t="str">
        <f t="shared" si="19"/>
        <v>music</v>
      </c>
      <c r="T169" t="str">
        <f t="shared" si="20"/>
        <v>indie rock</v>
      </c>
      <c r="U169" s="7">
        <f t="shared" si="21"/>
        <v>40751.753298611111</v>
      </c>
      <c r="V169" s="7">
        <f t="shared" si="22"/>
        <v>40787.25</v>
      </c>
    </row>
    <row r="170" spans="1:22" ht="29.5" x14ac:dyDescent="0.75">
      <c r="A170">
        <v>1251</v>
      </c>
      <c r="B170" s="2" t="s">
        <v>1252</v>
      </c>
      <c r="C170" s="2" t="s">
        <v>5361</v>
      </c>
      <c r="D170">
        <v>6000</v>
      </c>
      <c r="E170">
        <f t="shared" si="16"/>
        <v>6000</v>
      </c>
      <c r="F170">
        <v>6108</v>
      </c>
      <c r="G170">
        <f t="shared" si="17"/>
        <v>6108</v>
      </c>
      <c r="H170" t="s">
        <v>8219</v>
      </c>
      <c r="I170" t="s">
        <v>8224</v>
      </c>
      <c r="J170" t="s">
        <v>8246</v>
      </c>
      <c r="K170">
        <v>1316979167</v>
      </c>
      <c r="L170">
        <v>1311795167</v>
      </c>
      <c r="M170" t="b">
        <v>1</v>
      </c>
      <c r="N170">
        <v>74</v>
      </c>
      <c r="O170" t="b">
        <v>1</v>
      </c>
      <c r="P170" t="s">
        <v>8276</v>
      </c>
      <c r="Q170">
        <f t="shared" si="18"/>
        <v>102</v>
      </c>
      <c r="R170">
        <f t="shared" si="23"/>
        <v>82.54</v>
      </c>
      <c r="S170" t="str">
        <f t="shared" si="19"/>
        <v>music</v>
      </c>
      <c r="T170" t="str">
        <f t="shared" si="20"/>
        <v>rock</v>
      </c>
      <c r="U170" s="7">
        <f t="shared" si="21"/>
        <v>40751.814432870371</v>
      </c>
      <c r="V170" s="7">
        <f t="shared" si="22"/>
        <v>40811.814432870371</v>
      </c>
    </row>
    <row r="171" spans="1:22" ht="29.5" x14ac:dyDescent="0.75">
      <c r="A171">
        <v>1495</v>
      </c>
      <c r="B171" s="2" t="s">
        <v>1496</v>
      </c>
      <c r="C171" s="2" t="s">
        <v>5605</v>
      </c>
      <c r="D171">
        <v>2000</v>
      </c>
      <c r="E171">
        <f t="shared" si="16"/>
        <v>2000</v>
      </c>
      <c r="F171">
        <v>0</v>
      </c>
      <c r="G171">
        <f t="shared" si="17"/>
        <v>0</v>
      </c>
      <c r="H171" t="s">
        <v>8221</v>
      </c>
      <c r="I171" t="s">
        <v>8224</v>
      </c>
      <c r="J171" t="s">
        <v>8246</v>
      </c>
      <c r="K171">
        <v>1314471431</v>
      </c>
      <c r="L171">
        <v>1311879431</v>
      </c>
      <c r="M171" t="b">
        <v>0</v>
      </c>
      <c r="N171">
        <v>0</v>
      </c>
      <c r="O171" t="b">
        <v>0</v>
      </c>
      <c r="P171" t="s">
        <v>8275</v>
      </c>
      <c r="Q171">
        <f t="shared" si="18"/>
        <v>0</v>
      </c>
      <c r="R171" t="e">
        <f t="shared" si="23"/>
        <v>#DIV/0!</v>
      </c>
      <c r="S171" t="str">
        <f t="shared" si="19"/>
        <v>publishing</v>
      </c>
      <c r="T171" t="str">
        <f t="shared" si="20"/>
        <v>fiction</v>
      </c>
      <c r="U171" s="7">
        <f t="shared" si="21"/>
        <v>40752.789710648147</v>
      </c>
      <c r="V171" s="7">
        <f t="shared" si="22"/>
        <v>40782.789710648147</v>
      </c>
    </row>
    <row r="172" spans="1:22" ht="29.5" x14ac:dyDescent="0.75">
      <c r="A172">
        <v>113</v>
      </c>
      <c r="B172" s="2" t="s">
        <v>115</v>
      </c>
      <c r="C172" s="2" t="s">
        <v>4224</v>
      </c>
      <c r="D172">
        <v>5000</v>
      </c>
      <c r="E172">
        <f t="shared" si="16"/>
        <v>5000</v>
      </c>
      <c r="F172">
        <v>7050</v>
      </c>
      <c r="G172">
        <f t="shared" si="17"/>
        <v>7050</v>
      </c>
      <c r="H172" t="s">
        <v>8219</v>
      </c>
      <c r="I172" t="s">
        <v>8224</v>
      </c>
      <c r="J172" t="s">
        <v>8246</v>
      </c>
      <c r="K172">
        <v>1312642800</v>
      </c>
      <c r="L172">
        <v>1311963128</v>
      </c>
      <c r="M172" t="b">
        <v>0</v>
      </c>
      <c r="N172">
        <v>78</v>
      </c>
      <c r="O172" t="b">
        <v>1</v>
      </c>
      <c r="P172" t="s">
        <v>8266</v>
      </c>
      <c r="Q172">
        <f t="shared" si="18"/>
        <v>141</v>
      </c>
      <c r="R172">
        <f t="shared" si="23"/>
        <v>90.38</v>
      </c>
      <c r="S172" t="str">
        <f t="shared" si="19"/>
        <v>film &amp; video</v>
      </c>
      <c r="T172" t="str">
        <f t="shared" si="20"/>
        <v>shorts</v>
      </c>
      <c r="U172" s="7">
        <f t="shared" si="21"/>
        <v>40753.758425925924</v>
      </c>
      <c r="V172" s="7">
        <f t="shared" si="22"/>
        <v>40761.625</v>
      </c>
    </row>
    <row r="173" spans="1:22" ht="44.25" x14ac:dyDescent="0.75">
      <c r="A173">
        <v>1228</v>
      </c>
      <c r="B173" s="2" t="s">
        <v>1229</v>
      </c>
      <c r="C173" s="2" t="s">
        <v>5338</v>
      </c>
      <c r="D173">
        <v>5000</v>
      </c>
      <c r="E173">
        <f t="shared" si="16"/>
        <v>5000</v>
      </c>
      <c r="F173">
        <v>1465</v>
      </c>
      <c r="G173">
        <f t="shared" si="17"/>
        <v>1465</v>
      </c>
      <c r="H173" t="s">
        <v>8220</v>
      </c>
      <c r="I173" t="s">
        <v>8224</v>
      </c>
      <c r="J173" t="s">
        <v>8246</v>
      </c>
      <c r="K173">
        <v>1317231008</v>
      </c>
      <c r="L173">
        <v>1312047008</v>
      </c>
      <c r="M173" t="b">
        <v>0</v>
      </c>
      <c r="N173">
        <v>24</v>
      </c>
      <c r="O173" t="b">
        <v>0</v>
      </c>
      <c r="P173" t="s">
        <v>8286</v>
      </c>
      <c r="Q173">
        <f t="shared" si="18"/>
        <v>29</v>
      </c>
      <c r="R173">
        <f t="shared" si="23"/>
        <v>61.04</v>
      </c>
      <c r="S173" t="str">
        <f t="shared" si="19"/>
        <v>music</v>
      </c>
      <c r="T173" t="str">
        <f t="shared" si="20"/>
        <v>world music</v>
      </c>
      <c r="U173" s="7">
        <f t="shared" si="21"/>
        <v>40754.729259259257</v>
      </c>
      <c r="V173" s="7">
        <f t="shared" si="22"/>
        <v>40814.729259259257</v>
      </c>
    </row>
    <row r="174" spans="1:22" ht="44.25" x14ac:dyDescent="0.75">
      <c r="A174">
        <v>374</v>
      </c>
      <c r="B174" s="2" t="s">
        <v>375</v>
      </c>
      <c r="C174" s="2" t="s">
        <v>4484</v>
      </c>
      <c r="D174">
        <v>6000</v>
      </c>
      <c r="E174">
        <f t="shared" si="16"/>
        <v>6000</v>
      </c>
      <c r="F174">
        <v>7839</v>
      </c>
      <c r="G174">
        <f t="shared" si="17"/>
        <v>7839</v>
      </c>
      <c r="H174" t="s">
        <v>8219</v>
      </c>
      <c r="I174" t="s">
        <v>8224</v>
      </c>
      <c r="J174" t="s">
        <v>8246</v>
      </c>
      <c r="K174">
        <v>1316208031</v>
      </c>
      <c r="L174">
        <v>1312320031</v>
      </c>
      <c r="M174" t="b">
        <v>0</v>
      </c>
      <c r="N174">
        <v>174</v>
      </c>
      <c r="O174" t="b">
        <v>1</v>
      </c>
      <c r="P174" t="s">
        <v>8269</v>
      </c>
      <c r="Q174">
        <f t="shared" si="18"/>
        <v>131</v>
      </c>
      <c r="R174">
        <f t="shared" si="23"/>
        <v>45.05</v>
      </c>
      <c r="S174" t="str">
        <f t="shared" si="19"/>
        <v>film &amp; video</v>
      </c>
      <c r="T174" t="str">
        <f t="shared" si="20"/>
        <v>documentary</v>
      </c>
      <c r="U174" s="7">
        <f t="shared" si="21"/>
        <v>40757.889247685183</v>
      </c>
      <c r="V174" s="7">
        <f t="shared" si="22"/>
        <v>40802.889247685183</v>
      </c>
    </row>
    <row r="175" spans="1:22" ht="44.25" x14ac:dyDescent="0.75">
      <c r="A175">
        <v>2095</v>
      </c>
      <c r="B175" s="2" t="s">
        <v>2096</v>
      </c>
      <c r="C175" s="2" t="s">
        <v>6205</v>
      </c>
      <c r="D175">
        <v>2500</v>
      </c>
      <c r="E175">
        <f t="shared" si="16"/>
        <v>2500</v>
      </c>
      <c r="F175">
        <v>2500</v>
      </c>
      <c r="G175">
        <f t="shared" si="17"/>
        <v>2500</v>
      </c>
      <c r="H175" t="s">
        <v>8219</v>
      </c>
      <c r="I175" t="s">
        <v>8224</v>
      </c>
      <c r="J175" t="s">
        <v>8246</v>
      </c>
      <c r="K175">
        <v>1317576973</v>
      </c>
      <c r="L175">
        <v>1312392973</v>
      </c>
      <c r="M175" t="b">
        <v>0</v>
      </c>
      <c r="N175">
        <v>22</v>
      </c>
      <c r="O175" t="b">
        <v>1</v>
      </c>
      <c r="P175" t="s">
        <v>8279</v>
      </c>
      <c r="Q175">
        <f t="shared" si="18"/>
        <v>100</v>
      </c>
      <c r="R175">
        <f t="shared" si="23"/>
        <v>113.64</v>
      </c>
      <c r="S175" t="str">
        <f t="shared" si="19"/>
        <v>music</v>
      </c>
      <c r="T175" t="str">
        <f t="shared" si="20"/>
        <v>indie rock</v>
      </c>
      <c r="U175" s="7">
        <f t="shared" si="21"/>
        <v>40758.733483796292</v>
      </c>
      <c r="V175" s="7">
        <f t="shared" si="22"/>
        <v>40818.733483796292</v>
      </c>
    </row>
    <row r="176" spans="1:22" ht="44.25" x14ac:dyDescent="0.75">
      <c r="A176">
        <v>882</v>
      </c>
      <c r="B176" s="2" t="s">
        <v>883</v>
      </c>
      <c r="C176" s="2" t="s">
        <v>4992</v>
      </c>
      <c r="D176">
        <v>1500</v>
      </c>
      <c r="E176">
        <f t="shared" si="16"/>
        <v>1500</v>
      </c>
      <c r="F176">
        <v>302</v>
      </c>
      <c r="G176">
        <f t="shared" si="17"/>
        <v>302</v>
      </c>
      <c r="H176" t="s">
        <v>8221</v>
      </c>
      <c r="I176" t="s">
        <v>8224</v>
      </c>
      <c r="J176" t="s">
        <v>8246</v>
      </c>
      <c r="K176">
        <v>1315341550</v>
      </c>
      <c r="L176">
        <v>1312490350</v>
      </c>
      <c r="M176" t="b">
        <v>0</v>
      </c>
      <c r="N176">
        <v>14</v>
      </c>
      <c r="O176" t="b">
        <v>0</v>
      </c>
      <c r="P176" t="s">
        <v>8279</v>
      </c>
      <c r="Q176">
        <f t="shared" si="18"/>
        <v>20</v>
      </c>
      <c r="R176">
        <f t="shared" si="23"/>
        <v>21.57</v>
      </c>
      <c r="S176" t="str">
        <f t="shared" si="19"/>
        <v>music</v>
      </c>
      <c r="T176" t="str">
        <f t="shared" si="20"/>
        <v>indie rock</v>
      </c>
      <c r="U176" s="7">
        <f t="shared" si="21"/>
        <v>40759.860532407409</v>
      </c>
      <c r="V176" s="7">
        <f t="shared" si="22"/>
        <v>40792.860532407409</v>
      </c>
    </row>
    <row r="177" spans="1:22" ht="44.25" x14ac:dyDescent="0.75">
      <c r="A177">
        <v>2008</v>
      </c>
      <c r="B177" s="2" t="s">
        <v>2009</v>
      </c>
      <c r="C177" s="2" t="s">
        <v>6118</v>
      </c>
      <c r="D177">
        <v>1570.79</v>
      </c>
      <c r="E177">
        <f t="shared" si="16"/>
        <v>1570.79</v>
      </c>
      <c r="F177">
        <v>1839</v>
      </c>
      <c r="G177">
        <f t="shared" si="17"/>
        <v>1839</v>
      </c>
      <c r="H177" t="s">
        <v>8219</v>
      </c>
      <c r="I177" t="s">
        <v>8224</v>
      </c>
      <c r="J177" t="s">
        <v>8246</v>
      </c>
      <c r="K177">
        <v>1316442622</v>
      </c>
      <c r="L177">
        <v>1312641022</v>
      </c>
      <c r="M177" t="b">
        <v>1</v>
      </c>
      <c r="N177">
        <v>41</v>
      </c>
      <c r="O177" t="b">
        <v>1</v>
      </c>
      <c r="P177" t="s">
        <v>8295</v>
      </c>
      <c r="Q177">
        <f t="shared" si="18"/>
        <v>117</v>
      </c>
      <c r="R177">
        <f t="shared" si="23"/>
        <v>44.85</v>
      </c>
      <c r="S177" t="str">
        <f t="shared" si="19"/>
        <v>technology</v>
      </c>
      <c r="T177" t="str">
        <f t="shared" si="20"/>
        <v>hardware</v>
      </c>
      <c r="U177" s="7">
        <f t="shared" si="21"/>
        <v>40761.604421296295</v>
      </c>
      <c r="V177" s="7">
        <f t="shared" si="22"/>
        <v>40805.604421296295</v>
      </c>
    </row>
    <row r="178" spans="1:22" x14ac:dyDescent="0.75">
      <c r="A178">
        <v>806</v>
      </c>
      <c r="B178" s="2" t="s">
        <v>807</v>
      </c>
      <c r="C178" s="2" t="s">
        <v>4916</v>
      </c>
      <c r="D178">
        <v>8000</v>
      </c>
      <c r="E178">
        <f t="shared" si="16"/>
        <v>8000</v>
      </c>
      <c r="F178">
        <v>8355</v>
      </c>
      <c r="G178">
        <f t="shared" si="17"/>
        <v>8355</v>
      </c>
      <c r="H178" t="s">
        <v>8219</v>
      </c>
      <c r="I178" t="s">
        <v>8224</v>
      </c>
      <c r="J178" t="s">
        <v>8246</v>
      </c>
      <c r="K178">
        <v>1315413339</v>
      </c>
      <c r="L178">
        <v>1312821339</v>
      </c>
      <c r="M178" t="b">
        <v>0</v>
      </c>
      <c r="N178">
        <v>71</v>
      </c>
      <c r="O178" t="b">
        <v>1</v>
      </c>
      <c r="P178" t="s">
        <v>8276</v>
      </c>
      <c r="Q178">
        <f t="shared" si="18"/>
        <v>104</v>
      </c>
      <c r="R178">
        <f t="shared" si="23"/>
        <v>117.68</v>
      </c>
      <c r="S178" t="str">
        <f t="shared" si="19"/>
        <v>music</v>
      </c>
      <c r="T178" t="str">
        <f t="shared" si="20"/>
        <v>rock</v>
      </c>
      <c r="U178" s="7">
        <f t="shared" si="21"/>
        <v>40763.691423611112</v>
      </c>
      <c r="V178" s="7">
        <f t="shared" si="22"/>
        <v>40793.691423611112</v>
      </c>
    </row>
    <row r="179" spans="1:22" ht="44.25" x14ac:dyDescent="0.75">
      <c r="A179">
        <v>2092</v>
      </c>
      <c r="B179" s="2" t="s">
        <v>2093</v>
      </c>
      <c r="C179" s="2" t="s">
        <v>6202</v>
      </c>
      <c r="D179">
        <v>6000</v>
      </c>
      <c r="E179">
        <f t="shared" si="16"/>
        <v>6000</v>
      </c>
      <c r="F179">
        <v>6077</v>
      </c>
      <c r="G179">
        <f t="shared" si="17"/>
        <v>6077</v>
      </c>
      <c r="H179" t="s">
        <v>8219</v>
      </c>
      <c r="I179" t="s">
        <v>8224</v>
      </c>
      <c r="J179" t="s">
        <v>8246</v>
      </c>
      <c r="K179">
        <v>1318006732</v>
      </c>
      <c r="L179">
        <v>1312822732</v>
      </c>
      <c r="M179" t="b">
        <v>0</v>
      </c>
      <c r="N179">
        <v>55</v>
      </c>
      <c r="O179" t="b">
        <v>1</v>
      </c>
      <c r="P179" t="s">
        <v>8279</v>
      </c>
      <c r="Q179">
        <f t="shared" si="18"/>
        <v>101</v>
      </c>
      <c r="R179">
        <f t="shared" si="23"/>
        <v>110.49</v>
      </c>
      <c r="S179" t="str">
        <f t="shared" si="19"/>
        <v>music</v>
      </c>
      <c r="T179" t="str">
        <f t="shared" si="20"/>
        <v>indie rock</v>
      </c>
      <c r="U179" s="7">
        <f t="shared" si="21"/>
        <v>40763.707546296297</v>
      </c>
      <c r="V179" s="7">
        <f t="shared" si="22"/>
        <v>40823.707546296297</v>
      </c>
    </row>
    <row r="180" spans="1:22" ht="44.25" x14ac:dyDescent="0.75">
      <c r="A180">
        <v>392</v>
      </c>
      <c r="B180" s="2" t="s">
        <v>393</v>
      </c>
      <c r="C180" s="2" t="s">
        <v>4502</v>
      </c>
      <c r="D180">
        <v>18500</v>
      </c>
      <c r="E180">
        <f t="shared" si="16"/>
        <v>18500</v>
      </c>
      <c r="F180">
        <v>18667</v>
      </c>
      <c r="G180">
        <f t="shared" si="17"/>
        <v>18667</v>
      </c>
      <c r="H180" t="s">
        <v>8219</v>
      </c>
      <c r="I180" t="s">
        <v>8224</v>
      </c>
      <c r="J180" t="s">
        <v>8246</v>
      </c>
      <c r="K180">
        <v>1315450800</v>
      </c>
      <c r="L180">
        <v>1312823571</v>
      </c>
      <c r="M180" t="b">
        <v>0</v>
      </c>
      <c r="N180">
        <v>206</v>
      </c>
      <c r="O180" t="b">
        <v>1</v>
      </c>
      <c r="P180" t="s">
        <v>8269</v>
      </c>
      <c r="Q180">
        <f t="shared" si="18"/>
        <v>101</v>
      </c>
      <c r="R180">
        <f t="shared" si="23"/>
        <v>90.62</v>
      </c>
      <c r="S180" t="str">
        <f t="shared" si="19"/>
        <v>film &amp; video</v>
      </c>
      <c r="T180" t="str">
        <f t="shared" si="20"/>
        <v>documentary</v>
      </c>
      <c r="U180" s="7">
        <f t="shared" si="21"/>
        <v>40763.717256944445</v>
      </c>
      <c r="V180" s="7">
        <f t="shared" si="22"/>
        <v>40794.125</v>
      </c>
    </row>
    <row r="181" spans="1:22" ht="59" x14ac:dyDescent="0.75">
      <c r="A181">
        <v>2087</v>
      </c>
      <c r="B181" s="2" t="s">
        <v>2088</v>
      </c>
      <c r="C181" s="2" t="s">
        <v>6197</v>
      </c>
      <c r="D181">
        <v>1500</v>
      </c>
      <c r="E181">
        <f t="shared" si="16"/>
        <v>1500</v>
      </c>
      <c r="F181">
        <v>1553</v>
      </c>
      <c r="G181">
        <f t="shared" si="17"/>
        <v>1553</v>
      </c>
      <c r="H181" t="s">
        <v>8219</v>
      </c>
      <c r="I181" t="s">
        <v>8224</v>
      </c>
      <c r="J181" t="s">
        <v>8246</v>
      </c>
      <c r="K181">
        <v>1315457658</v>
      </c>
      <c r="L181">
        <v>1312865658</v>
      </c>
      <c r="M181" t="b">
        <v>0</v>
      </c>
      <c r="N181">
        <v>25</v>
      </c>
      <c r="O181" t="b">
        <v>1</v>
      </c>
      <c r="P181" t="s">
        <v>8279</v>
      </c>
      <c r="Q181">
        <f t="shared" si="18"/>
        <v>104</v>
      </c>
      <c r="R181">
        <f t="shared" si="23"/>
        <v>62.12</v>
      </c>
      <c r="S181" t="str">
        <f t="shared" si="19"/>
        <v>music</v>
      </c>
      <c r="T181" t="str">
        <f t="shared" si="20"/>
        <v>indie rock</v>
      </c>
      <c r="U181" s="7">
        <f t="shared" si="21"/>
        <v>40764.204375000001</v>
      </c>
      <c r="V181" s="7">
        <f t="shared" si="22"/>
        <v>40794.204375000001</v>
      </c>
    </row>
    <row r="182" spans="1:22" ht="44.25" x14ac:dyDescent="0.75">
      <c r="A182">
        <v>2015</v>
      </c>
      <c r="B182" s="2" t="s">
        <v>2016</v>
      </c>
      <c r="C182" s="2" t="s">
        <v>6125</v>
      </c>
      <c r="D182">
        <v>7200</v>
      </c>
      <c r="E182">
        <f t="shared" si="16"/>
        <v>7200</v>
      </c>
      <c r="F182">
        <v>8136.01</v>
      </c>
      <c r="G182">
        <f t="shared" si="17"/>
        <v>8136.01</v>
      </c>
      <c r="H182" t="s">
        <v>8219</v>
      </c>
      <c r="I182" t="s">
        <v>8224</v>
      </c>
      <c r="J182" t="s">
        <v>8246</v>
      </c>
      <c r="K182">
        <v>1315602163</v>
      </c>
      <c r="L182">
        <v>1313010163</v>
      </c>
      <c r="M182" t="b">
        <v>1</v>
      </c>
      <c r="N182">
        <v>162</v>
      </c>
      <c r="O182" t="b">
        <v>1</v>
      </c>
      <c r="P182" t="s">
        <v>8295</v>
      </c>
      <c r="Q182">
        <f t="shared" si="18"/>
        <v>113</v>
      </c>
      <c r="R182">
        <f t="shared" si="23"/>
        <v>50.22</v>
      </c>
      <c r="S182" t="str">
        <f t="shared" si="19"/>
        <v>technology</v>
      </c>
      <c r="T182" t="str">
        <f t="shared" si="20"/>
        <v>hardware</v>
      </c>
      <c r="U182" s="7">
        <f t="shared" si="21"/>
        <v>40765.876886574071</v>
      </c>
      <c r="V182" s="7">
        <f t="shared" si="22"/>
        <v>40795.876886574071</v>
      </c>
    </row>
    <row r="183" spans="1:22" ht="29.5" x14ac:dyDescent="0.75">
      <c r="A183">
        <v>1476</v>
      </c>
      <c r="B183" s="2" t="s">
        <v>1477</v>
      </c>
      <c r="C183" s="2" t="s">
        <v>5586</v>
      </c>
      <c r="D183">
        <v>6000</v>
      </c>
      <c r="E183">
        <f t="shared" si="16"/>
        <v>6000</v>
      </c>
      <c r="F183">
        <v>39693.279999999999</v>
      </c>
      <c r="G183">
        <f t="shared" si="17"/>
        <v>39693.279999999999</v>
      </c>
      <c r="H183" t="s">
        <v>8219</v>
      </c>
      <c r="I183" t="s">
        <v>8224</v>
      </c>
      <c r="J183" t="s">
        <v>8246</v>
      </c>
      <c r="K183">
        <v>1315616422</v>
      </c>
      <c r="L183">
        <v>1313024422</v>
      </c>
      <c r="M183" t="b">
        <v>1</v>
      </c>
      <c r="N183">
        <v>916</v>
      </c>
      <c r="O183" t="b">
        <v>1</v>
      </c>
      <c r="P183" t="s">
        <v>8288</v>
      </c>
      <c r="Q183">
        <f t="shared" si="18"/>
        <v>662</v>
      </c>
      <c r="R183">
        <f t="shared" si="23"/>
        <v>43.33</v>
      </c>
      <c r="S183" t="str">
        <f t="shared" si="19"/>
        <v>publishing</v>
      </c>
      <c r="T183" t="str">
        <f t="shared" si="20"/>
        <v>radio &amp; podcasts</v>
      </c>
      <c r="U183" s="7">
        <f t="shared" si="21"/>
        <v>40766.041921296295</v>
      </c>
      <c r="V183" s="7">
        <f t="shared" si="22"/>
        <v>40796.041921296295</v>
      </c>
    </row>
    <row r="184" spans="1:22" ht="44.25" x14ac:dyDescent="0.75">
      <c r="A184">
        <v>907</v>
      </c>
      <c r="B184" s="2" t="s">
        <v>908</v>
      </c>
      <c r="C184" s="2" t="s">
        <v>5017</v>
      </c>
      <c r="D184">
        <v>2900</v>
      </c>
      <c r="E184">
        <f t="shared" si="16"/>
        <v>2900</v>
      </c>
      <c r="F184">
        <v>0</v>
      </c>
      <c r="G184">
        <f t="shared" si="17"/>
        <v>0</v>
      </c>
      <c r="H184" t="s">
        <v>8221</v>
      </c>
      <c r="I184" t="s">
        <v>8224</v>
      </c>
      <c r="J184" t="s">
        <v>8246</v>
      </c>
      <c r="K184">
        <v>1315715823</v>
      </c>
      <c r="L184">
        <v>1313123823</v>
      </c>
      <c r="M184" t="b">
        <v>0</v>
      </c>
      <c r="N184">
        <v>0</v>
      </c>
      <c r="O184" t="b">
        <v>0</v>
      </c>
      <c r="P184" t="s">
        <v>8278</v>
      </c>
      <c r="Q184">
        <f t="shared" si="18"/>
        <v>0</v>
      </c>
      <c r="R184" t="e">
        <f t="shared" si="23"/>
        <v>#DIV/0!</v>
      </c>
      <c r="S184" t="str">
        <f t="shared" si="19"/>
        <v>music</v>
      </c>
      <c r="T184" t="str">
        <f t="shared" si="20"/>
        <v>jazz</v>
      </c>
      <c r="U184" s="7">
        <f t="shared" si="21"/>
        <v>40767.192395833335</v>
      </c>
      <c r="V184" s="7">
        <f t="shared" si="22"/>
        <v>40797.192395833335</v>
      </c>
    </row>
    <row r="185" spans="1:22" ht="59" x14ac:dyDescent="0.75">
      <c r="A185">
        <v>2484</v>
      </c>
      <c r="B185" s="2" t="s">
        <v>2484</v>
      </c>
      <c r="C185" s="2" t="s">
        <v>6594</v>
      </c>
      <c r="D185">
        <v>3500</v>
      </c>
      <c r="E185">
        <f t="shared" si="16"/>
        <v>3500</v>
      </c>
      <c r="F185">
        <v>4176.1099999999997</v>
      </c>
      <c r="G185">
        <f t="shared" si="17"/>
        <v>4176.1099999999997</v>
      </c>
      <c r="H185" t="s">
        <v>8219</v>
      </c>
      <c r="I185" t="s">
        <v>8224</v>
      </c>
      <c r="J185" t="s">
        <v>8246</v>
      </c>
      <c r="K185">
        <v>1316124003</v>
      </c>
      <c r="L185">
        <v>1313532003</v>
      </c>
      <c r="M185" t="b">
        <v>0</v>
      </c>
      <c r="N185">
        <v>90</v>
      </c>
      <c r="O185" t="b">
        <v>1</v>
      </c>
      <c r="P185" t="s">
        <v>8279</v>
      </c>
      <c r="Q185">
        <f t="shared" si="18"/>
        <v>119</v>
      </c>
      <c r="R185">
        <f t="shared" si="23"/>
        <v>46.4</v>
      </c>
      <c r="S185" t="str">
        <f t="shared" si="19"/>
        <v>music</v>
      </c>
      <c r="T185" t="str">
        <f t="shared" si="20"/>
        <v>indie rock</v>
      </c>
      <c r="U185" s="7">
        <f t="shared" si="21"/>
        <v>40771.916701388887</v>
      </c>
      <c r="V185" s="7">
        <f t="shared" si="22"/>
        <v>40801.916701388887</v>
      </c>
    </row>
    <row r="186" spans="1:22" ht="44.25" x14ac:dyDescent="0.75">
      <c r="A186">
        <v>1923</v>
      </c>
      <c r="B186" s="2" t="s">
        <v>1924</v>
      </c>
      <c r="C186" s="2" t="s">
        <v>6033</v>
      </c>
      <c r="D186">
        <v>125</v>
      </c>
      <c r="E186">
        <f t="shared" si="16"/>
        <v>125</v>
      </c>
      <c r="F186">
        <v>301</v>
      </c>
      <c r="G186">
        <f t="shared" si="17"/>
        <v>301</v>
      </c>
      <c r="H186" t="s">
        <v>8219</v>
      </c>
      <c r="I186" t="s">
        <v>8224</v>
      </c>
      <c r="J186" t="s">
        <v>8246</v>
      </c>
      <c r="K186">
        <v>1317099540</v>
      </c>
      <c r="L186">
        <v>1313612532</v>
      </c>
      <c r="M186" t="b">
        <v>0</v>
      </c>
      <c r="N186">
        <v>13</v>
      </c>
      <c r="O186" t="b">
        <v>1</v>
      </c>
      <c r="P186" t="s">
        <v>8279</v>
      </c>
      <c r="Q186">
        <f t="shared" si="18"/>
        <v>241</v>
      </c>
      <c r="R186">
        <f t="shared" si="23"/>
        <v>23.15</v>
      </c>
      <c r="S186" t="str">
        <f t="shared" si="19"/>
        <v>music</v>
      </c>
      <c r="T186" t="str">
        <f t="shared" si="20"/>
        <v>indie rock</v>
      </c>
      <c r="U186" s="7">
        <f t="shared" si="21"/>
        <v>40772.848749999997</v>
      </c>
      <c r="V186" s="7">
        <f t="shared" si="22"/>
        <v>40813.207638888889</v>
      </c>
    </row>
    <row r="187" spans="1:22" ht="29.5" x14ac:dyDescent="0.75">
      <c r="A187">
        <v>1859</v>
      </c>
      <c r="B187" s="2" t="s">
        <v>1860</v>
      </c>
      <c r="C187" s="2" t="s">
        <v>5969</v>
      </c>
      <c r="D187">
        <v>3000</v>
      </c>
      <c r="E187">
        <f t="shared" si="16"/>
        <v>3000</v>
      </c>
      <c r="F187">
        <v>3955</v>
      </c>
      <c r="G187">
        <f t="shared" si="17"/>
        <v>3955</v>
      </c>
      <c r="H187" t="s">
        <v>8219</v>
      </c>
      <c r="I187" t="s">
        <v>8224</v>
      </c>
      <c r="J187" t="s">
        <v>8246</v>
      </c>
      <c r="K187">
        <v>1316716129</v>
      </c>
      <c r="L187">
        <v>1314124129</v>
      </c>
      <c r="M187" t="b">
        <v>0</v>
      </c>
      <c r="N187">
        <v>56</v>
      </c>
      <c r="O187" t="b">
        <v>1</v>
      </c>
      <c r="P187" t="s">
        <v>8276</v>
      </c>
      <c r="Q187">
        <f t="shared" si="18"/>
        <v>132</v>
      </c>
      <c r="R187">
        <f t="shared" si="23"/>
        <v>70.63</v>
      </c>
      <c r="S187" t="str">
        <f t="shared" si="19"/>
        <v>music</v>
      </c>
      <c r="T187" t="str">
        <f t="shared" si="20"/>
        <v>rock</v>
      </c>
      <c r="U187" s="7">
        <f t="shared" si="21"/>
        <v>40778.770011574074</v>
      </c>
      <c r="V187" s="7">
        <f t="shared" si="22"/>
        <v>40808.770011574074</v>
      </c>
    </row>
    <row r="188" spans="1:22" ht="44.25" x14ac:dyDescent="0.75">
      <c r="A188">
        <v>85</v>
      </c>
      <c r="B188" s="2" t="s">
        <v>87</v>
      </c>
      <c r="C188" s="2" t="s">
        <v>4196</v>
      </c>
      <c r="D188">
        <v>1200</v>
      </c>
      <c r="E188">
        <f t="shared" si="16"/>
        <v>1200</v>
      </c>
      <c r="F188">
        <v>1506</v>
      </c>
      <c r="G188">
        <f t="shared" si="17"/>
        <v>1506</v>
      </c>
      <c r="H188" t="s">
        <v>8219</v>
      </c>
      <c r="I188" t="s">
        <v>8224</v>
      </c>
      <c r="J188" t="s">
        <v>8246</v>
      </c>
      <c r="K188">
        <v>1316746837</v>
      </c>
      <c r="L188">
        <v>1314154837</v>
      </c>
      <c r="M188" t="b">
        <v>0</v>
      </c>
      <c r="N188">
        <v>21</v>
      </c>
      <c r="O188" t="b">
        <v>1</v>
      </c>
      <c r="P188" t="s">
        <v>8266</v>
      </c>
      <c r="Q188">
        <f t="shared" si="18"/>
        <v>126</v>
      </c>
      <c r="R188">
        <f t="shared" si="23"/>
        <v>71.709999999999994</v>
      </c>
      <c r="S188" t="str">
        <f t="shared" si="19"/>
        <v>film &amp; video</v>
      </c>
      <c r="T188" t="str">
        <f t="shared" si="20"/>
        <v>shorts</v>
      </c>
      <c r="U188" s="7">
        <f t="shared" si="21"/>
        <v>40779.125428240739</v>
      </c>
      <c r="V188" s="7">
        <f t="shared" si="22"/>
        <v>40809.125428240739</v>
      </c>
    </row>
    <row r="189" spans="1:22" ht="44.25" x14ac:dyDescent="0.75">
      <c r="A189">
        <v>1242</v>
      </c>
      <c r="B189" s="2" t="s">
        <v>1243</v>
      </c>
      <c r="C189" s="2" t="s">
        <v>5352</v>
      </c>
      <c r="D189">
        <v>911</v>
      </c>
      <c r="E189">
        <f t="shared" si="16"/>
        <v>911</v>
      </c>
      <c r="F189">
        <v>5</v>
      </c>
      <c r="G189">
        <f t="shared" si="17"/>
        <v>5</v>
      </c>
      <c r="H189" t="s">
        <v>8220</v>
      </c>
      <c r="I189" t="s">
        <v>8224</v>
      </c>
      <c r="J189" t="s">
        <v>8246</v>
      </c>
      <c r="K189">
        <v>1315747080</v>
      </c>
      <c r="L189">
        <v>1314417502</v>
      </c>
      <c r="M189" t="b">
        <v>0</v>
      </c>
      <c r="N189">
        <v>1</v>
      </c>
      <c r="O189" t="b">
        <v>0</v>
      </c>
      <c r="P189" t="s">
        <v>8286</v>
      </c>
      <c r="Q189">
        <f t="shared" si="18"/>
        <v>1</v>
      </c>
      <c r="R189">
        <f t="shared" si="23"/>
        <v>5</v>
      </c>
      <c r="S189" t="str">
        <f t="shared" si="19"/>
        <v>music</v>
      </c>
      <c r="T189" t="str">
        <f t="shared" si="20"/>
        <v>world music</v>
      </c>
      <c r="U189" s="7">
        <f t="shared" si="21"/>
        <v>40782.165532407409</v>
      </c>
      <c r="V189" s="7">
        <f t="shared" si="22"/>
        <v>40797.554166666669</v>
      </c>
    </row>
    <row r="190" spans="1:22" ht="44.25" x14ac:dyDescent="0.75">
      <c r="A190">
        <v>2461</v>
      </c>
      <c r="B190" s="2" t="s">
        <v>2462</v>
      </c>
      <c r="C190" s="2" t="s">
        <v>6571</v>
      </c>
      <c r="D190">
        <v>7500</v>
      </c>
      <c r="E190">
        <f t="shared" si="16"/>
        <v>7500</v>
      </c>
      <c r="F190">
        <v>7785</v>
      </c>
      <c r="G190">
        <f t="shared" si="17"/>
        <v>7785</v>
      </c>
      <c r="H190" t="s">
        <v>8219</v>
      </c>
      <c r="I190" t="s">
        <v>8224</v>
      </c>
      <c r="J190" t="s">
        <v>8246</v>
      </c>
      <c r="K190">
        <v>1317438000</v>
      </c>
      <c r="L190">
        <v>1314577097</v>
      </c>
      <c r="M190" t="b">
        <v>0</v>
      </c>
      <c r="N190">
        <v>86</v>
      </c>
      <c r="O190" t="b">
        <v>1</v>
      </c>
      <c r="P190" t="s">
        <v>8279</v>
      </c>
      <c r="Q190">
        <f t="shared" si="18"/>
        <v>104</v>
      </c>
      <c r="R190">
        <f t="shared" si="23"/>
        <v>90.52</v>
      </c>
      <c r="S190" t="str">
        <f t="shared" si="19"/>
        <v>music</v>
      </c>
      <c r="T190" t="str">
        <f t="shared" si="20"/>
        <v>indie rock</v>
      </c>
      <c r="U190" s="7">
        <f t="shared" si="21"/>
        <v>40784.012696759259</v>
      </c>
      <c r="V190" s="7">
        <f t="shared" si="22"/>
        <v>40817.125</v>
      </c>
    </row>
    <row r="191" spans="1:22" ht="59" x14ac:dyDescent="0.75">
      <c r="A191">
        <v>2540</v>
      </c>
      <c r="B191" s="2" t="s">
        <v>2540</v>
      </c>
      <c r="C191" s="2" t="s">
        <v>6650</v>
      </c>
      <c r="D191">
        <v>2500</v>
      </c>
      <c r="E191">
        <f t="shared" si="16"/>
        <v>2500</v>
      </c>
      <c r="F191">
        <v>2585</v>
      </c>
      <c r="G191">
        <f t="shared" si="17"/>
        <v>2585</v>
      </c>
      <c r="H191" t="s">
        <v>8219</v>
      </c>
      <c r="I191" t="s">
        <v>8224</v>
      </c>
      <c r="J191" t="s">
        <v>8246</v>
      </c>
      <c r="K191">
        <v>1319904721</v>
      </c>
      <c r="L191">
        <v>1314720721</v>
      </c>
      <c r="M191" t="b">
        <v>0</v>
      </c>
      <c r="N191">
        <v>27</v>
      </c>
      <c r="O191" t="b">
        <v>1</v>
      </c>
      <c r="P191" t="s">
        <v>8300</v>
      </c>
      <c r="Q191">
        <f t="shared" si="18"/>
        <v>103</v>
      </c>
      <c r="R191">
        <f t="shared" si="23"/>
        <v>95.74</v>
      </c>
      <c r="S191" t="str">
        <f t="shared" si="19"/>
        <v>music</v>
      </c>
      <c r="T191" t="str">
        <f t="shared" si="20"/>
        <v>classical music</v>
      </c>
      <c r="U191" s="7">
        <f t="shared" si="21"/>
        <v>40785.675011574072</v>
      </c>
      <c r="V191" s="7">
        <f t="shared" si="22"/>
        <v>40845.675011574072</v>
      </c>
    </row>
    <row r="192" spans="1:22" ht="44.25" x14ac:dyDescent="0.75">
      <c r="A192">
        <v>69</v>
      </c>
      <c r="B192" s="2" t="s">
        <v>71</v>
      </c>
      <c r="C192" s="2" t="s">
        <v>4180</v>
      </c>
      <c r="D192">
        <v>10000</v>
      </c>
      <c r="E192">
        <f t="shared" si="16"/>
        <v>10000</v>
      </c>
      <c r="F192">
        <v>11094.23</v>
      </c>
      <c r="G192">
        <f t="shared" si="17"/>
        <v>11094.23</v>
      </c>
      <c r="H192" t="s">
        <v>8219</v>
      </c>
      <c r="I192" t="s">
        <v>8224</v>
      </c>
      <c r="J192" t="s">
        <v>8246</v>
      </c>
      <c r="K192">
        <v>1317538740</v>
      </c>
      <c r="L192">
        <v>1314765025</v>
      </c>
      <c r="M192" t="b">
        <v>0</v>
      </c>
      <c r="N192">
        <v>178</v>
      </c>
      <c r="O192" t="b">
        <v>1</v>
      </c>
      <c r="P192" t="s">
        <v>8266</v>
      </c>
      <c r="Q192">
        <f t="shared" si="18"/>
        <v>111</v>
      </c>
      <c r="R192">
        <f t="shared" si="23"/>
        <v>62.33</v>
      </c>
      <c r="S192" t="str">
        <f t="shared" si="19"/>
        <v>film &amp; video</v>
      </c>
      <c r="T192" t="str">
        <f t="shared" si="20"/>
        <v>shorts</v>
      </c>
      <c r="U192" s="7">
        <f t="shared" si="21"/>
        <v>40786.187789351854</v>
      </c>
      <c r="V192" s="7">
        <f t="shared" si="22"/>
        <v>40818.290972222225</v>
      </c>
    </row>
    <row r="193" spans="1:22" ht="44.25" x14ac:dyDescent="0.75">
      <c r="A193">
        <v>1602</v>
      </c>
      <c r="B193" s="2" t="s">
        <v>1603</v>
      </c>
      <c r="C193" s="2" t="s">
        <v>5712</v>
      </c>
      <c r="D193">
        <v>1500</v>
      </c>
      <c r="E193">
        <f t="shared" si="16"/>
        <v>1500</v>
      </c>
      <c r="F193">
        <v>1502.5</v>
      </c>
      <c r="G193">
        <f t="shared" si="17"/>
        <v>1502.5</v>
      </c>
      <c r="H193" t="s">
        <v>8219</v>
      </c>
      <c r="I193" t="s">
        <v>8224</v>
      </c>
      <c r="J193" t="s">
        <v>8246</v>
      </c>
      <c r="K193">
        <v>1318633200</v>
      </c>
      <c r="L193">
        <v>1314947317</v>
      </c>
      <c r="M193" t="b">
        <v>0</v>
      </c>
      <c r="N193">
        <v>32</v>
      </c>
      <c r="O193" t="b">
        <v>1</v>
      </c>
      <c r="P193" t="s">
        <v>8276</v>
      </c>
      <c r="Q193">
        <f t="shared" si="18"/>
        <v>100</v>
      </c>
      <c r="R193">
        <f t="shared" si="23"/>
        <v>46.95</v>
      </c>
      <c r="S193" t="str">
        <f t="shared" si="19"/>
        <v>music</v>
      </c>
      <c r="T193" t="str">
        <f t="shared" si="20"/>
        <v>rock</v>
      </c>
      <c r="U193" s="7">
        <f t="shared" si="21"/>
        <v>40788.297650462962</v>
      </c>
      <c r="V193" s="7">
        <f t="shared" si="22"/>
        <v>40830.958333333336</v>
      </c>
    </row>
    <row r="194" spans="1:22" ht="44.25" x14ac:dyDescent="0.75">
      <c r="A194">
        <v>1838</v>
      </c>
      <c r="B194" s="2" t="s">
        <v>1839</v>
      </c>
      <c r="C194" s="2" t="s">
        <v>5948</v>
      </c>
      <c r="D194">
        <v>1000</v>
      </c>
      <c r="E194">
        <f t="shared" ref="E194:E257" si="24">INDEX(convert,MATCH($J194,money,0),2)*D194</f>
        <v>1000</v>
      </c>
      <c r="F194">
        <v>1001.49</v>
      </c>
      <c r="G194">
        <f t="shared" ref="G194:G257" si="25">INDEX(convert,MATCH($J194,money,0),2)*F194</f>
        <v>1001.49</v>
      </c>
      <c r="H194" t="s">
        <v>8219</v>
      </c>
      <c r="I194" t="s">
        <v>8224</v>
      </c>
      <c r="J194" t="s">
        <v>8246</v>
      </c>
      <c r="K194">
        <v>1317438000</v>
      </c>
      <c r="L194">
        <v>1314989557</v>
      </c>
      <c r="M194" t="b">
        <v>0</v>
      </c>
      <c r="N194">
        <v>28</v>
      </c>
      <c r="O194" t="b">
        <v>1</v>
      </c>
      <c r="P194" t="s">
        <v>8276</v>
      </c>
      <c r="Q194">
        <f t="shared" ref="Q194:Q257" si="26">ROUND(F194/D194*100,0)</f>
        <v>100</v>
      </c>
      <c r="R194">
        <f t="shared" si="23"/>
        <v>35.770000000000003</v>
      </c>
      <c r="S194" t="str">
        <f t="shared" ref="S194:S257" si="27">LEFT($P194,FIND("/",$P194)-1)</f>
        <v>music</v>
      </c>
      <c r="T194" t="str">
        <f t="shared" ref="T194:T257" si="28">MID($P194,FIND("/",$P194)+1,30)</f>
        <v>rock</v>
      </c>
      <c r="U194" s="7">
        <f t="shared" ref="U194:U257" si="29">DATE(1970,1,1)+(((L194/60)/60)/24)</f>
        <v>40788.786539351851</v>
      </c>
      <c r="V194" s="7">
        <f t="shared" ref="V194:V257" si="30">DATE(1970,1,1)+(((K194/60)/60)/24)</f>
        <v>40817.125</v>
      </c>
    </row>
    <row r="195" spans="1:22" ht="44.25" x14ac:dyDescent="0.75">
      <c r="A195">
        <v>2485</v>
      </c>
      <c r="B195" s="2" t="s">
        <v>2485</v>
      </c>
      <c r="C195" s="2" t="s">
        <v>6595</v>
      </c>
      <c r="D195">
        <v>2000</v>
      </c>
      <c r="E195">
        <f t="shared" si="24"/>
        <v>2000</v>
      </c>
      <c r="F195">
        <v>2065</v>
      </c>
      <c r="G195">
        <f t="shared" si="25"/>
        <v>2065</v>
      </c>
      <c r="H195" t="s">
        <v>8219</v>
      </c>
      <c r="I195" t="s">
        <v>8224</v>
      </c>
      <c r="J195" t="s">
        <v>8246</v>
      </c>
      <c r="K195">
        <v>1318463879</v>
      </c>
      <c r="L195">
        <v>1315439879</v>
      </c>
      <c r="M195" t="b">
        <v>0</v>
      </c>
      <c r="N195">
        <v>41</v>
      </c>
      <c r="O195" t="b">
        <v>1</v>
      </c>
      <c r="P195" t="s">
        <v>8279</v>
      </c>
      <c r="Q195">
        <f t="shared" si="26"/>
        <v>103</v>
      </c>
      <c r="R195">
        <f t="shared" ref="R195:R258" si="31">ROUND(G195/N195,2)</f>
        <v>50.37</v>
      </c>
      <c r="S195" t="str">
        <f t="shared" si="27"/>
        <v>music</v>
      </c>
      <c r="T195" t="str">
        <f t="shared" si="28"/>
        <v>indie rock</v>
      </c>
      <c r="U195" s="7">
        <f t="shared" si="29"/>
        <v>40793.998599537037</v>
      </c>
      <c r="V195" s="7">
        <f t="shared" si="30"/>
        <v>40828.998599537037</v>
      </c>
    </row>
    <row r="196" spans="1:22" ht="44.25" x14ac:dyDescent="0.75">
      <c r="A196">
        <v>1094</v>
      </c>
      <c r="B196" s="2" t="s">
        <v>1095</v>
      </c>
      <c r="C196" s="2" t="s">
        <v>5204</v>
      </c>
      <c r="D196">
        <v>18000</v>
      </c>
      <c r="E196">
        <f t="shared" si="24"/>
        <v>18000</v>
      </c>
      <c r="F196">
        <v>3294.01</v>
      </c>
      <c r="G196">
        <f t="shared" si="25"/>
        <v>3294.01</v>
      </c>
      <c r="H196" t="s">
        <v>8221</v>
      </c>
      <c r="I196" t="s">
        <v>8224</v>
      </c>
      <c r="J196" t="s">
        <v>8246</v>
      </c>
      <c r="K196">
        <v>1318180033</v>
      </c>
      <c r="L196">
        <v>1315588033</v>
      </c>
      <c r="M196" t="b">
        <v>0</v>
      </c>
      <c r="N196">
        <v>27</v>
      </c>
      <c r="O196" t="b">
        <v>0</v>
      </c>
      <c r="P196" t="s">
        <v>8282</v>
      </c>
      <c r="Q196">
        <f t="shared" si="26"/>
        <v>18</v>
      </c>
      <c r="R196">
        <f t="shared" si="31"/>
        <v>122</v>
      </c>
      <c r="S196" t="str">
        <f t="shared" si="27"/>
        <v>games</v>
      </c>
      <c r="T196" t="str">
        <f t="shared" si="28"/>
        <v>video games</v>
      </c>
      <c r="U196" s="7">
        <f t="shared" si="29"/>
        <v>40795.713344907403</v>
      </c>
      <c r="V196" s="7">
        <f t="shared" si="30"/>
        <v>40825.713344907403</v>
      </c>
    </row>
    <row r="197" spans="1:22" ht="44.25" x14ac:dyDescent="0.75">
      <c r="A197">
        <v>82</v>
      </c>
      <c r="B197" s="2" t="s">
        <v>84</v>
      </c>
      <c r="C197" s="2" t="s">
        <v>4193</v>
      </c>
      <c r="D197">
        <v>4000</v>
      </c>
      <c r="E197">
        <f t="shared" si="24"/>
        <v>4000</v>
      </c>
      <c r="F197">
        <v>4000.5</v>
      </c>
      <c r="G197">
        <f t="shared" si="25"/>
        <v>4000.5</v>
      </c>
      <c r="H197" t="s">
        <v>8219</v>
      </c>
      <c r="I197" t="s">
        <v>8224</v>
      </c>
      <c r="J197" t="s">
        <v>8246</v>
      </c>
      <c r="K197">
        <v>1318189261</v>
      </c>
      <c r="L197">
        <v>1315597261</v>
      </c>
      <c r="M197" t="b">
        <v>0</v>
      </c>
      <c r="N197">
        <v>100</v>
      </c>
      <c r="O197" t="b">
        <v>1</v>
      </c>
      <c r="P197" t="s">
        <v>8266</v>
      </c>
      <c r="Q197">
        <f t="shared" si="26"/>
        <v>100</v>
      </c>
      <c r="R197">
        <f t="shared" si="31"/>
        <v>40.01</v>
      </c>
      <c r="S197" t="str">
        <f t="shared" si="27"/>
        <v>film &amp; video</v>
      </c>
      <c r="T197" t="str">
        <f t="shared" si="28"/>
        <v>shorts</v>
      </c>
      <c r="U197" s="7">
        <f t="shared" si="29"/>
        <v>40795.820150462961</v>
      </c>
      <c r="V197" s="7">
        <f t="shared" si="30"/>
        <v>40825.820150462961</v>
      </c>
    </row>
    <row r="198" spans="1:22" ht="44.25" x14ac:dyDescent="0.75">
      <c r="A198">
        <v>1609</v>
      </c>
      <c r="B198" s="2" t="s">
        <v>1610</v>
      </c>
      <c r="C198" s="2" t="s">
        <v>5719</v>
      </c>
      <c r="D198">
        <v>1500</v>
      </c>
      <c r="E198">
        <f t="shared" si="24"/>
        <v>1500</v>
      </c>
      <c r="F198">
        <v>1775</v>
      </c>
      <c r="G198">
        <f t="shared" si="25"/>
        <v>1775</v>
      </c>
      <c r="H198" t="s">
        <v>8219</v>
      </c>
      <c r="I198" t="s">
        <v>8224</v>
      </c>
      <c r="J198" t="s">
        <v>8246</v>
      </c>
      <c r="K198">
        <v>1320220800</v>
      </c>
      <c r="L198">
        <v>1315612909</v>
      </c>
      <c r="M198" t="b">
        <v>0</v>
      </c>
      <c r="N198">
        <v>4</v>
      </c>
      <c r="O198" t="b">
        <v>1</v>
      </c>
      <c r="P198" t="s">
        <v>8276</v>
      </c>
      <c r="Q198">
        <f t="shared" si="26"/>
        <v>118</v>
      </c>
      <c r="R198">
        <f t="shared" si="31"/>
        <v>443.75</v>
      </c>
      <c r="S198" t="str">
        <f t="shared" si="27"/>
        <v>music</v>
      </c>
      <c r="T198" t="str">
        <f t="shared" si="28"/>
        <v>rock</v>
      </c>
      <c r="U198" s="7">
        <f t="shared" si="29"/>
        <v>40796.001261574071</v>
      </c>
      <c r="V198" s="7">
        <f t="shared" si="30"/>
        <v>40849.333333333336</v>
      </c>
    </row>
    <row r="199" spans="1:22" ht="44.25" x14ac:dyDescent="0.75">
      <c r="A199">
        <v>1120</v>
      </c>
      <c r="B199" s="2" t="s">
        <v>1121</v>
      </c>
      <c r="C199" s="2" t="s">
        <v>5230</v>
      </c>
      <c r="D199">
        <v>25000</v>
      </c>
      <c r="E199">
        <f t="shared" si="24"/>
        <v>25000</v>
      </c>
      <c r="F199">
        <v>0</v>
      </c>
      <c r="G199">
        <f t="shared" si="25"/>
        <v>0</v>
      </c>
      <c r="H199" t="s">
        <v>8221</v>
      </c>
      <c r="I199" t="s">
        <v>8224</v>
      </c>
      <c r="J199" t="s">
        <v>8246</v>
      </c>
      <c r="K199">
        <v>1319835400</v>
      </c>
      <c r="L199">
        <v>1315947400</v>
      </c>
      <c r="M199" t="b">
        <v>0</v>
      </c>
      <c r="N199">
        <v>0</v>
      </c>
      <c r="O199" t="b">
        <v>0</v>
      </c>
      <c r="P199" t="s">
        <v>8282</v>
      </c>
      <c r="Q199">
        <f t="shared" si="26"/>
        <v>0</v>
      </c>
      <c r="R199" t="e">
        <f t="shared" si="31"/>
        <v>#DIV/0!</v>
      </c>
      <c r="S199" t="str">
        <f t="shared" si="27"/>
        <v>games</v>
      </c>
      <c r="T199" t="str">
        <f t="shared" si="28"/>
        <v>video games</v>
      </c>
      <c r="U199" s="7">
        <f t="shared" si="29"/>
        <v>40799.872685185182</v>
      </c>
      <c r="V199" s="7">
        <f t="shared" si="30"/>
        <v>40844.872685185182</v>
      </c>
    </row>
    <row r="200" spans="1:22" ht="44.25" x14ac:dyDescent="0.75">
      <c r="A200">
        <v>459</v>
      </c>
      <c r="B200" s="2" t="s">
        <v>460</v>
      </c>
      <c r="C200" s="2" t="s">
        <v>4569</v>
      </c>
      <c r="D200">
        <v>39000</v>
      </c>
      <c r="E200">
        <f t="shared" si="24"/>
        <v>39000</v>
      </c>
      <c r="F200">
        <v>25</v>
      </c>
      <c r="G200">
        <f t="shared" si="25"/>
        <v>25</v>
      </c>
      <c r="H200" t="s">
        <v>8221</v>
      </c>
      <c r="I200" t="s">
        <v>8224</v>
      </c>
      <c r="J200" t="s">
        <v>8246</v>
      </c>
      <c r="K200">
        <v>1321201327</v>
      </c>
      <c r="L200">
        <v>1316013727</v>
      </c>
      <c r="M200" t="b">
        <v>0</v>
      </c>
      <c r="N200">
        <v>1</v>
      </c>
      <c r="O200" t="b">
        <v>0</v>
      </c>
      <c r="P200" t="s">
        <v>8270</v>
      </c>
      <c r="Q200">
        <f t="shared" si="26"/>
        <v>0</v>
      </c>
      <c r="R200">
        <f t="shared" si="31"/>
        <v>25</v>
      </c>
      <c r="S200" t="str">
        <f t="shared" si="27"/>
        <v>film &amp; video</v>
      </c>
      <c r="T200" t="str">
        <f t="shared" si="28"/>
        <v>animation</v>
      </c>
      <c r="U200" s="7">
        <f t="shared" si="29"/>
        <v>40800.6403587963</v>
      </c>
      <c r="V200" s="7">
        <f t="shared" si="30"/>
        <v>40860.682025462964</v>
      </c>
    </row>
    <row r="201" spans="1:22" ht="29.5" x14ac:dyDescent="0.75">
      <c r="A201">
        <v>1675</v>
      </c>
      <c r="B201" s="2" t="s">
        <v>1676</v>
      </c>
      <c r="C201" s="2" t="s">
        <v>5785</v>
      </c>
      <c r="D201">
        <v>1000</v>
      </c>
      <c r="E201">
        <f t="shared" si="24"/>
        <v>1000</v>
      </c>
      <c r="F201">
        <v>1374.16</v>
      </c>
      <c r="G201">
        <f t="shared" si="25"/>
        <v>1374.16</v>
      </c>
      <c r="H201" t="s">
        <v>8219</v>
      </c>
      <c r="I201" t="s">
        <v>8224</v>
      </c>
      <c r="J201" t="s">
        <v>8246</v>
      </c>
      <c r="K201">
        <v>1318802580</v>
      </c>
      <c r="L201">
        <v>1316194540</v>
      </c>
      <c r="M201" t="b">
        <v>0</v>
      </c>
      <c r="N201">
        <v>34</v>
      </c>
      <c r="O201" t="b">
        <v>1</v>
      </c>
      <c r="P201" t="s">
        <v>8292</v>
      </c>
      <c r="Q201">
        <f t="shared" si="26"/>
        <v>137</v>
      </c>
      <c r="R201">
        <f t="shared" si="31"/>
        <v>40.42</v>
      </c>
      <c r="S201" t="str">
        <f t="shared" si="27"/>
        <v>music</v>
      </c>
      <c r="T201" t="str">
        <f t="shared" si="28"/>
        <v>pop</v>
      </c>
      <c r="U201" s="7">
        <f t="shared" si="29"/>
        <v>40802.733101851853</v>
      </c>
      <c r="V201" s="7">
        <f t="shared" si="30"/>
        <v>40832.918749999997</v>
      </c>
    </row>
    <row r="202" spans="1:22" ht="29.5" x14ac:dyDescent="0.75">
      <c r="A202">
        <v>1073</v>
      </c>
      <c r="B202" s="2" t="s">
        <v>1074</v>
      </c>
      <c r="C202" s="2" t="s">
        <v>5183</v>
      </c>
      <c r="D202">
        <v>750</v>
      </c>
      <c r="E202">
        <f t="shared" si="24"/>
        <v>750</v>
      </c>
      <c r="F202">
        <v>10</v>
      </c>
      <c r="G202">
        <f t="shared" si="25"/>
        <v>10</v>
      </c>
      <c r="H202" t="s">
        <v>8221</v>
      </c>
      <c r="I202" t="s">
        <v>8224</v>
      </c>
      <c r="J202" t="s">
        <v>8246</v>
      </c>
      <c r="K202">
        <v>1318806541</v>
      </c>
      <c r="L202">
        <v>1316214541</v>
      </c>
      <c r="M202" t="b">
        <v>0</v>
      </c>
      <c r="N202">
        <v>1</v>
      </c>
      <c r="O202" t="b">
        <v>0</v>
      </c>
      <c r="P202" t="s">
        <v>8282</v>
      </c>
      <c r="Q202">
        <f t="shared" si="26"/>
        <v>1</v>
      </c>
      <c r="R202">
        <f t="shared" si="31"/>
        <v>10</v>
      </c>
      <c r="S202" t="str">
        <f t="shared" si="27"/>
        <v>games</v>
      </c>
      <c r="T202" t="str">
        <f t="shared" si="28"/>
        <v>video games</v>
      </c>
      <c r="U202" s="7">
        <f t="shared" si="29"/>
        <v>40802.964594907404</v>
      </c>
      <c r="V202" s="7">
        <f t="shared" si="30"/>
        <v>40832.964594907404</v>
      </c>
    </row>
    <row r="203" spans="1:22" ht="44.25" x14ac:dyDescent="0.75">
      <c r="A203">
        <v>407</v>
      </c>
      <c r="B203" s="2" t="s">
        <v>408</v>
      </c>
      <c r="C203" s="2" t="s">
        <v>4517</v>
      </c>
      <c r="D203">
        <v>2000</v>
      </c>
      <c r="E203">
        <f t="shared" si="24"/>
        <v>2000</v>
      </c>
      <c r="F203">
        <v>2031</v>
      </c>
      <c r="G203">
        <f t="shared" si="25"/>
        <v>2031</v>
      </c>
      <c r="H203" t="s">
        <v>8219</v>
      </c>
      <c r="I203" t="s">
        <v>8224</v>
      </c>
      <c r="J203" t="s">
        <v>8246</v>
      </c>
      <c r="K203">
        <v>1321739650</v>
      </c>
      <c r="L203">
        <v>1316552050</v>
      </c>
      <c r="M203" t="b">
        <v>0</v>
      </c>
      <c r="N203">
        <v>22</v>
      </c>
      <c r="O203" t="b">
        <v>1</v>
      </c>
      <c r="P203" t="s">
        <v>8269</v>
      </c>
      <c r="Q203">
        <f t="shared" si="26"/>
        <v>102</v>
      </c>
      <c r="R203">
        <f t="shared" si="31"/>
        <v>92.32</v>
      </c>
      <c r="S203" t="str">
        <f t="shared" si="27"/>
        <v>film &amp; video</v>
      </c>
      <c r="T203" t="str">
        <f t="shared" si="28"/>
        <v>documentary</v>
      </c>
      <c r="U203" s="7">
        <f t="shared" si="29"/>
        <v>40806.870949074073</v>
      </c>
      <c r="V203" s="7">
        <f t="shared" si="30"/>
        <v>40866.912615740745</v>
      </c>
    </row>
    <row r="204" spans="1:22" ht="44.25" x14ac:dyDescent="0.75">
      <c r="A204">
        <v>268</v>
      </c>
      <c r="B204" s="2" t="s">
        <v>269</v>
      </c>
      <c r="C204" s="2" t="s">
        <v>4378</v>
      </c>
      <c r="D204">
        <v>5000</v>
      </c>
      <c r="E204">
        <f t="shared" si="24"/>
        <v>5000</v>
      </c>
      <c r="F204">
        <v>5570</v>
      </c>
      <c r="G204">
        <f t="shared" si="25"/>
        <v>5570</v>
      </c>
      <c r="H204" t="s">
        <v>8219</v>
      </c>
      <c r="I204" t="s">
        <v>8224</v>
      </c>
      <c r="J204" t="s">
        <v>8246</v>
      </c>
      <c r="K204">
        <v>1320640778</v>
      </c>
      <c r="L204">
        <v>1316749178</v>
      </c>
      <c r="M204" t="b">
        <v>1</v>
      </c>
      <c r="N204">
        <v>111</v>
      </c>
      <c r="O204" t="b">
        <v>1</v>
      </c>
      <c r="P204" t="s">
        <v>8269</v>
      </c>
      <c r="Q204">
        <f t="shared" si="26"/>
        <v>111</v>
      </c>
      <c r="R204">
        <f t="shared" si="31"/>
        <v>50.18</v>
      </c>
      <c r="S204" t="str">
        <f t="shared" si="27"/>
        <v>film &amp; video</v>
      </c>
      <c r="T204" t="str">
        <f t="shared" si="28"/>
        <v>documentary</v>
      </c>
      <c r="U204" s="7">
        <f t="shared" si="29"/>
        <v>40809.15252314815</v>
      </c>
      <c r="V204" s="7">
        <f t="shared" si="30"/>
        <v>40854.194189814814</v>
      </c>
    </row>
    <row r="205" spans="1:22" ht="44.25" x14ac:dyDescent="0.75">
      <c r="A205">
        <v>2082</v>
      </c>
      <c r="B205" s="2" t="s">
        <v>2083</v>
      </c>
      <c r="C205" s="2" t="s">
        <v>6192</v>
      </c>
      <c r="D205">
        <v>1500</v>
      </c>
      <c r="E205">
        <f t="shared" si="24"/>
        <v>1500</v>
      </c>
      <c r="F205">
        <v>1661</v>
      </c>
      <c r="G205">
        <f t="shared" si="25"/>
        <v>1661</v>
      </c>
      <c r="H205" t="s">
        <v>8219</v>
      </c>
      <c r="I205" t="s">
        <v>8224</v>
      </c>
      <c r="J205" t="s">
        <v>8246</v>
      </c>
      <c r="K205">
        <v>1322106796</v>
      </c>
      <c r="L205">
        <v>1316919196</v>
      </c>
      <c r="M205" t="b">
        <v>0</v>
      </c>
      <c r="N205">
        <v>38</v>
      </c>
      <c r="O205" t="b">
        <v>1</v>
      </c>
      <c r="P205" t="s">
        <v>8279</v>
      </c>
      <c r="Q205">
        <f t="shared" si="26"/>
        <v>111</v>
      </c>
      <c r="R205">
        <f t="shared" si="31"/>
        <v>43.71</v>
      </c>
      <c r="S205" t="str">
        <f t="shared" si="27"/>
        <v>music</v>
      </c>
      <c r="T205" t="str">
        <f t="shared" si="28"/>
        <v>indie rock</v>
      </c>
      <c r="U205" s="7">
        <f t="shared" si="29"/>
        <v>40811.120324074072</v>
      </c>
      <c r="V205" s="7">
        <f t="shared" si="30"/>
        <v>40871.161990740737</v>
      </c>
    </row>
    <row r="206" spans="1:22" ht="59" x14ac:dyDescent="0.75">
      <c r="A206">
        <v>292</v>
      </c>
      <c r="B206" s="2" t="s">
        <v>293</v>
      </c>
      <c r="C206" s="2" t="s">
        <v>4402</v>
      </c>
      <c r="D206">
        <v>75000</v>
      </c>
      <c r="E206">
        <f t="shared" si="24"/>
        <v>75000</v>
      </c>
      <c r="F206">
        <v>76130.2</v>
      </c>
      <c r="G206">
        <f t="shared" si="25"/>
        <v>76130.2</v>
      </c>
      <c r="H206" t="s">
        <v>8219</v>
      </c>
      <c r="I206" t="s">
        <v>8224</v>
      </c>
      <c r="J206" t="s">
        <v>8246</v>
      </c>
      <c r="K206">
        <v>1319860740</v>
      </c>
      <c r="L206">
        <v>1317064599</v>
      </c>
      <c r="M206" t="b">
        <v>1</v>
      </c>
      <c r="N206">
        <v>493</v>
      </c>
      <c r="O206" t="b">
        <v>1</v>
      </c>
      <c r="P206" t="s">
        <v>8269</v>
      </c>
      <c r="Q206">
        <f t="shared" si="26"/>
        <v>102</v>
      </c>
      <c r="R206">
        <f t="shared" si="31"/>
        <v>154.41999999999999</v>
      </c>
      <c r="S206" t="str">
        <f t="shared" si="27"/>
        <v>film &amp; video</v>
      </c>
      <c r="T206" t="str">
        <f t="shared" si="28"/>
        <v>documentary</v>
      </c>
      <c r="U206" s="7">
        <f t="shared" si="29"/>
        <v>40812.803229166668</v>
      </c>
      <c r="V206" s="7">
        <f t="shared" si="30"/>
        <v>40845.165972222225</v>
      </c>
    </row>
    <row r="207" spans="1:22" ht="44.25" x14ac:dyDescent="0.75">
      <c r="A207">
        <v>2097</v>
      </c>
      <c r="B207" s="2" t="s">
        <v>2098</v>
      </c>
      <c r="C207" s="2" t="s">
        <v>6207</v>
      </c>
      <c r="D207">
        <v>3000</v>
      </c>
      <c r="E207">
        <f t="shared" si="24"/>
        <v>3000</v>
      </c>
      <c r="F207">
        <v>3000</v>
      </c>
      <c r="G207">
        <f t="shared" si="25"/>
        <v>3000</v>
      </c>
      <c r="H207" t="s">
        <v>8219</v>
      </c>
      <c r="I207" t="s">
        <v>8224</v>
      </c>
      <c r="J207" t="s">
        <v>8246</v>
      </c>
      <c r="K207">
        <v>1322751735</v>
      </c>
      <c r="L207">
        <v>1317564135</v>
      </c>
      <c r="M207" t="b">
        <v>0</v>
      </c>
      <c r="N207">
        <v>38</v>
      </c>
      <c r="O207" t="b">
        <v>1</v>
      </c>
      <c r="P207" t="s">
        <v>8279</v>
      </c>
      <c r="Q207">
        <f t="shared" si="26"/>
        <v>100</v>
      </c>
      <c r="R207">
        <f t="shared" si="31"/>
        <v>78.95</v>
      </c>
      <c r="S207" t="str">
        <f t="shared" si="27"/>
        <v>music</v>
      </c>
      <c r="T207" t="str">
        <f t="shared" si="28"/>
        <v>indie rock</v>
      </c>
      <c r="U207" s="7">
        <f t="shared" si="29"/>
        <v>40818.58489583333</v>
      </c>
      <c r="V207" s="7">
        <f t="shared" si="30"/>
        <v>40878.626562500001</v>
      </c>
    </row>
    <row r="208" spans="1:22" ht="44.25" x14ac:dyDescent="0.75">
      <c r="A208">
        <v>310</v>
      </c>
      <c r="B208" s="2" t="s">
        <v>311</v>
      </c>
      <c r="C208" s="2" t="s">
        <v>4420</v>
      </c>
      <c r="D208">
        <v>1000</v>
      </c>
      <c r="E208">
        <f t="shared" si="24"/>
        <v>1000</v>
      </c>
      <c r="F208">
        <v>1041.29</v>
      </c>
      <c r="G208">
        <f t="shared" si="25"/>
        <v>1041.29</v>
      </c>
      <c r="H208" t="s">
        <v>8219</v>
      </c>
      <c r="I208" t="s">
        <v>8224</v>
      </c>
      <c r="J208" t="s">
        <v>8246</v>
      </c>
      <c r="K208">
        <v>1319076000</v>
      </c>
      <c r="L208">
        <v>1317788623</v>
      </c>
      <c r="M208" t="b">
        <v>1</v>
      </c>
      <c r="N208">
        <v>36</v>
      </c>
      <c r="O208" t="b">
        <v>1</v>
      </c>
      <c r="P208" t="s">
        <v>8269</v>
      </c>
      <c r="Q208">
        <f t="shared" si="26"/>
        <v>104</v>
      </c>
      <c r="R208">
        <f t="shared" si="31"/>
        <v>28.92</v>
      </c>
      <c r="S208" t="str">
        <f t="shared" si="27"/>
        <v>film &amp; video</v>
      </c>
      <c r="T208" t="str">
        <f t="shared" si="28"/>
        <v>documentary</v>
      </c>
      <c r="U208" s="7">
        <f t="shared" si="29"/>
        <v>40821.183136574073</v>
      </c>
      <c r="V208" s="7">
        <f t="shared" si="30"/>
        <v>40836.083333333336</v>
      </c>
    </row>
    <row r="209" spans="1:22" ht="44.25" x14ac:dyDescent="0.75">
      <c r="A209">
        <v>2559</v>
      </c>
      <c r="B209" s="2" t="s">
        <v>2559</v>
      </c>
      <c r="C209" s="2" t="s">
        <v>6669</v>
      </c>
      <c r="D209">
        <v>800</v>
      </c>
      <c r="E209">
        <f t="shared" si="24"/>
        <v>800</v>
      </c>
      <c r="F209">
        <v>890</v>
      </c>
      <c r="G209">
        <f t="shared" si="25"/>
        <v>890</v>
      </c>
      <c r="H209" t="s">
        <v>8219</v>
      </c>
      <c r="I209" t="s">
        <v>8224</v>
      </c>
      <c r="J209" t="s">
        <v>8246</v>
      </c>
      <c r="K209">
        <v>1321385820</v>
      </c>
      <c r="L209">
        <v>1318539484</v>
      </c>
      <c r="M209" t="b">
        <v>0</v>
      </c>
      <c r="N209">
        <v>25</v>
      </c>
      <c r="O209" t="b">
        <v>1</v>
      </c>
      <c r="P209" t="s">
        <v>8300</v>
      </c>
      <c r="Q209">
        <f t="shared" si="26"/>
        <v>111</v>
      </c>
      <c r="R209">
        <f t="shared" si="31"/>
        <v>35.6</v>
      </c>
      <c r="S209" t="str">
        <f t="shared" si="27"/>
        <v>music</v>
      </c>
      <c r="T209" t="str">
        <f t="shared" si="28"/>
        <v>classical music</v>
      </c>
      <c r="U209" s="7">
        <f t="shared" si="29"/>
        <v>40829.873657407406</v>
      </c>
      <c r="V209" s="7">
        <f t="shared" si="30"/>
        <v>40862.817361111112</v>
      </c>
    </row>
    <row r="210" spans="1:22" ht="59" x14ac:dyDescent="0.75">
      <c r="A210">
        <v>1858</v>
      </c>
      <c r="B210" s="2" t="s">
        <v>1859</v>
      </c>
      <c r="C210" s="2" t="s">
        <v>5968</v>
      </c>
      <c r="D210">
        <v>5555.55</v>
      </c>
      <c r="E210">
        <f t="shared" si="24"/>
        <v>5555.55</v>
      </c>
      <c r="F210">
        <v>6041.55</v>
      </c>
      <c r="G210">
        <f t="shared" si="25"/>
        <v>6041.55</v>
      </c>
      <c r="H210" t="s">
        <v>8219</v>
      </c>
      <c r="I210" t="s">
        <v>8224</v>
      </c>
      <c r="J210" t="s">
        <v>8246</v>
      </c>
      <c r="K210">
        <v>1324014521</v>
      </c>
      <c r="L210">
        <v>1318826921</v>
      </c>
      <c r="M210" t="b">
        <v>0</v>
      </c>
      <c r="N210">
        <v>149</v>
      </c>
      <c r="O210" t="b">
        <v>1</v>
      </c>
      <c r="P210" t="s">
        <v>8276</v>
      </c>
      <c r="Q210">
        <f t="shared" si="26"/>
        <v>109</v>
      </c>
      <c r="R210">
        <f t="shared" si="31"/>
        <v>40.549999999999997</v>
      </c>
      <c r="S210" t="str">
        <f t="shared" si="27"/>
        <v>music</v>
      </c>
      <c r="T210" t="str">
        <f t="shared" si="28"/>
        <v>rock</v>
      </c>
      <c r="U210" s="7">
        <f t="shared" si="29"/>
        <v>40833.200474537036</v>
      </c>
      <c r="V210" s="7">
        <f t="shared" si="30"/>
        <v>40893.242141203707</v>
      </c>
    </row>
    <row r="211" spans="1:22" ht="59" x14ac:dyDescent="0.75">
      <c r="A211">
        <v>2488</v>
      </c>
      <c r="B211" s="2" t="s">
        <v>2488</v>
      </c>
      <c r="C211" s="2" t="s">
        <v>6598</v>
      </c>
      <c r="D211">
        <v>3000</v>
      </c>
      <c r="E211">
        <f t="shared" si="24"/>
        <v>3000</v>
      </c>
      <c r="F211">
        <v>3201</v>
      </c>
      <c r="G211">
        <f t="shared" si="25"/>
        <v>3201</v>
      </c>
      <c r="H211" t="s">
        <v>8219</v>
      </c>
      <c r="I211" t="s">
        <v>8224</v>
      </c>
      <c r="J211" t="s">
        <v>8246</v>
      </c>
      <c r="K211">
        <v>1321459908</v>
      </c>
      <c r="L211">
        <v>1318864308</v>
      </c>
      <c r="M211" t="b">
        <v>0</v>
      </c>
      <c r="N211">
        <v>65</v>
      </c>
      <c r="O211" t="b">
        <v>1</v>
      </c>
      <c r="P211" t="s">
        <v>8279</v>
      </c>
      <c r="Q211">
        <f t="shared" si="26"/>
        <v>107</v>
      </c>
      <c r="R211">
        <f t="shared" si="31"/>
        <v>49.25</v>
      </c>
      <c r="S211" t="str">
        <f t="shared" si="27"/>
        <v>music</v>
      </c>
      <c r="T211" t="str">
        <f t="shared" si="28"/>
        <v>indie rock</v>
      </c>
      <c r="U211" s="7">
        <f t="shared" si="29"/>
        <v>40833.633194444446</v>
      </c>
      <c r="V211" s="7">
        <f t="shared" si="30"/>
        <v>40863.674861111111</v>
      </c>
    </row>
    <row r="212" spans="1:22" ht="44.25" x14ac:dyDescent="0.75">
      <c r="A212">
        <v>1246</v>
      </c>
      <c r="B212" s="2" t="s">
        <v>1247</v>
      </c>
      <c r="C212" s="2" t="s">
        <v>5356</v>
      </c>
      <c r="D212">
        <v>2000</v>
      </c>
      <c r="E212">
        <f t="shared" si="24"/>
        <v>2000</v>
      </c>
      <c r="F212">
        <v>2340</v>
      </c>
      <c r="G212">
        <f t="shared" si="25"/>
        <v>2340</v>
      </c>
      <c r="H212" t="s">
        <v>8219</v>
      </c>
      <c r="I212" t="s">
        <v>8224</v>
      </c>
      <c r="J212" t="s">
        <v>8246</v>
      </c>
      <c r="K212">
        <v>1323136949</v>
      </c>
      <c r="L212">
        <v>1319245349</v>
      </c>
      <c r="M212" t="b">
        <v>1</v>
      </c>
      <c r="N212">
        <v>31</v>
      </c>
      <c r="O212" t="b">
        <v>1</v>
      </c>
      <c r="P212" t="s">
        <v>8276</v>
      </c>
      <c r="Q212">
        <f t="shared" si="26"/>
        <v>117</v>
      </c>
      <c r="R212">
        <f t="shared" si="31"/>
        <v>75.48</v>
      </c>
      <c r="S212" t="str">
        <f t="shared" si="27"/>
        <v>music</v>
      </c>
      <c r="T212" t="str">
        <f t="shared" si="28"/>
        <v>rock</v>
      </c>
      <c r="U212" s="7">
        <f t="shared" si="29"/>
        <v>40838.043391203704</v>
      </c>
      <c r="V212" s="7">
        <f t="shared" si="30"/>
        <v>40883.085057870368</v>
      </c>
    </row>
    <row r="213" spans="1:22" ht="44.25" x14ac:dyDescent="0.75">
      <c r="A213">
        <v>1477</v>
      </c>
      <c r="B213" s="2" t="s">
        <v>1478</v>
      </c>
      <c r="C213" s="2" t="s">
        <v>5587</v>
      </c>
      <c r="D213">
        <v>30000</v>
      </c>
      <c r="E213">
        <f t="shared" si="24"/>
        <v>30000</v>
      </c>
      <c r="F213">
        <v>33393</v>
      </c>
      <c r="G213">
        <f t="shared" si="25"/>
        <v>33393</v>
      </c>
      <c r="H213" t="s">
        <v>8219</v>
      </c>
      <c r="I213" t="s">
        <v>8224</v>
      </c>
      <c r="J213" t="s">
        <v>8246</v>
      </c>
      <c r="K213">
        <v>1324609200</v>
      </c>
      <c r="L213">
        <v>1319467604</v>
      </c>
      <c r="M213" t="b">
        <v>1</v>
      </c>
      <c r="N213">
        <v>369</v>
      </c>
      <c r="O213" t="b">
        <v>1</v>
      </c>
      <c r="P213" t="s">
        <v>8288</v>
      </c>
      <c r="Q213">
        <f t="shared" si="26"/>
        <v>111</v>
      </c>
      <c r="R213">
        <f t="shared" si="31"/>
        <v>90.5</v>
      </c>
      <c r="S213" t="str">
        <f t="shared" si="27"/>
        <v>publishing</v>
      </c>
      <c r="T213" t="str">
        <f t="shared" si="28"/>
        <v>radio &amp; podcasts</v>
      </c>
      <c r="U213" s="7">
        <f t="shared" si="29"/>
        <v>40840.615787037037</v>
      </c>
      <c r="V213" s="7">
        <f t="shared" si="30"/>
        <v>40900.125</v>
      </c>
    </row>
    <row r="214" spans="1:22" ht="44.25" x14ac:dyDescent="0.75">
      <c r="A214">
        <v>76</v>
      </c>
      <c r="B214" s="2" t="s">
        <v>78</v>
      </c>
      <c r="C214" s="2" t="s">
        <v>4187</v>
      </c>
      <c r="D214">
        <v>300</v>
      </c>
      <c r="E214">
        <f t="shared" si="24"/>
        <v>300</v>
      </c>
      <c r="F214">
        <v>460</v>
      </c>
      <c r="G214">
        <f t="shared" si="25"/>
        <v>460</v>
      </c>
      <c r="H214" t="s">
        <v>8219</v>
      </c>
      <c r="I214" t="s">
        <v>8224</v>
      </c>
      <c r="J214" t="s">
        <v>8246</v>
      </c>
      <c r="K214">
        <v>1325007358</v>
      </c>
      <c r="L214">
        <v>1319819758</v>
      </c>
      <c r="M214" t="b">
        <v>0</v>
      </c>
      <c r="N214">
        <v>15</v>
      </c>
      <c r="O214" t="b">
        <v>1</v>
      </c>
      <c r="P214" t="s">
        <v>8266</v>
      </c>
      <c r="Q214">
        <f t="shared" si="26"/>
        <v>153</v>
      </c>
      <c r="R214">
        <f t="shared" si="31"/>
        <v>30.67</v>
      </c>
      <c r="S214" t="str">
        <f t="shared" si="27"/>
        <v>film &amp; video</v>
      </c>
      <c r="T214" t="str">
        <f t="shared" si="28"/>
        <v>shorts</v>
      </c>
      <c r="U214" s="7">
        <f t="shared" si="29"/>
        <v>40844.691643518519</v>
      </c>
      <c r="V214" s="7">
        <f t="shared" si="30"/>
        <v>40904.733310185184</v>
      </c>
    </row>
    <row r="215" spans="1:22" ht="44.25" x14ac:dyDescent="0.75">
      <c r="A215">
        <v>1615</v>
      </c>
      <c r="B215" s="2" t="s">
        <v>1616</v>
      </c>
      <c r="C215" s="2" t="s">
        <v>5725</v>
      </c>
      <c r="D215">
        <v>8000</v>
      </c>
      <c r="E215">
        <f t="shared" si="24"/>
        <v>8000</v>
      </c>
      <c r="F215">
        <v>9130</v>
      </c>
      <c r="G215">
        <f t="shared" si="25"/>
        <v>9130</v>
      </c>
      <c r="H215" t="s">
        <v>8219</v>
      </c>
      <c r="I215" t="s">
        <v>8224</v>
      </c>
      <c r="J215" t="s">
        <v>8246</v>
      </c>
      <c r="K215">
        <v>1323742396</v>
      </c>
      <c r="L215">
        <v>1319850796</v>
      </c>
      <c r="M215" t="b">
        <v>0</v>
      </c>
      <c r="N215">
        <v>136</v>
      </c>
      <c r="O215" t="b">
        <v>1</v>
      </c>
      <c r="P215" t="s">
        <v>8276</v>
      </c>
      <c r="Q215">
        <f t="shared" si="26"/>
        <v>114</v>
      </c>
      <c r="R215">
        <f t="shared" si="31"/>
        <v>67.13</v>
      </c>
      <c r="S215" t="str">
        <f t="shared" si="27"/>
        <v>music</v>
      </c>
      <c r="T215" t="str">
        <f t="shared" si="28"/>
        <v>rock</v>
      </c>
      <c r="U215" s="7">
        <f t="shared" si="29"/>
        <v>40845.050879629627</v>
      </c>
      <c r="V215" s="7">
        <f t="shared" si="30"/>
        <v>40890.092546296299</v>
      </c>
    </row>
    <row r="216" spans="1:22" ht="44.25" x14ac:dyDescent="0.75">
      <c r="A216">
        <v>1668</v>
      </c>
      <c r="B216" s="2" t="s">
        <v>1669</v>
      </c>
      <c r="C216" s="2" t="s">
        <v>5778</v>
      </c>
      <c r="D216">
        <v>8000</v>
      </c>
      <c r="E216">
        <f t="shared" si="24"/>
        <v>8000</v>
      </c>
      <c r="F216">
        <v>8211</v>
      </c>
      <c r="G216">
        <f t="shared" si="25"/>
        <v>8211</v>
      </c>
      <c r="H216" t="s">
        <v>8219</v>
      </c>
      <c r="I216" t="s">
        <v>8224</v>
      </c>
      <c r="J216" t="s">
        <v>8246</v>
      </c>
      <c r="K216">
        <v>1322454939</v>
      </c>
      <c r="L216">
        <v>1319859339</v>
      </c>
      <c r="M216" t="b">
        <v>0</v>
      </c>
      <c r="N216">
        <v>116</v>
      </c>
      <c r="O216" t="b">
        <v>1</v>
      </c>
      <c r="P216" t="s">
        <v>8292</v>
      </c>
      <c r="Q216">
        <f t="shared" si="26"/>
        <v>103</v>
      </c>
      <c r="R216">
        <f t="shared" si="31"/>
        <v>70.78</v>
      </c>
      <c r="S216" t="str">
        <f t="shared" si="27"/>
        <v>music</v>
      </c>
      <c r="T216" t="str">
        <f t="shared" si="28"/>
        <v>pop</v>
      </c>
      <c r="U216" s="7">
        <f t="shared" si="29"/>
        <v>40845.14975694444</v>
      </c>
      <c r="V216" s="7">
        <f t="shared" si="30"/>
        <v>40875.191423611112</v>
      </c>
    </row>
    <row r="217" spans="1:22" ht="59" x14ac:dyDescent="0.75">
      <c r="A217">
        <v>921</v>
      </c>
      <c r="B217" s="2" t="s">
        <v>922</v>
      </c>
      <c r="C217" s="2" t="s">
        <v>5031</v>
      </c>
      <c r="D217">
        <v>15000</v>
      </c>
      <c r="E217">
        <f t="shared" si="24"/>
        <v>15000</v>
      </c>
      <c r="F217">
        <v>4635</v>
      </c>
      <c r="G217">
        <f t="shared" si="25"/>
        <v>4635</v>
      </c>
      <c r="H217" t="s">
        <v>8221</v>
      </c>
      <c r="I217" t="s">
        <v>8224</v>
      </c>
      <c r="J217" t="s">
        <v>8246</v>
      </c>
      <c r="K217">
        <v>1323666376</v>
      </c>
      <c r="L217">
        <v>1320033976</v>
      </c>
      <c r="M217" t="b">
        <v>0</v>
      </c>
      <c r="N217">
        <v>20</v>
      </c>
      <c r="O217" t="b">
        <v>0</v>
      </c>
      <c r="P217" t="s">
        <v>8278</v>
      </c>
      <c r="Q217">
        <f t="shared" si="26"/>
        <v>31</v>
      </c>
      <c r="R217">
        <f t="shared" si="31"/>
        <v>231.75</v>
      </c>
      <c r="S217" t="str">
        <f t="shared" si="27"/>
        <v>music</v>
      </c>
      <c r="T217" t="str">
        <f t="shared" si="28"/>
        <v>jazz</v>
      </c>
      <c r="U217" s="7">
        <f t="shared" si="29"/>
        <v>40847.171018518515</v>
      </c>
      <c r="V217" s="7">
        <f t="shared" si="30"/>
        <v>40889.212685185186</v>
      </c>
    </row>
    <row r="218" spans="1:22" ht="59" x14ac:dyDescent="0.75">
      <c r="A218">
        <v>1662</v>
      </c>
      <c r="B218" s="2" t="s">
        <v>1663</v>
      </c>
      <c r="C218" s="2" t="s">
        <v>5772</v>
      </c>
      <c r="D218">
        <v>8000</v>
      </c>
      <c r="E218">
        <f t="shared" si="24"/>
        <v>8000</v>
      </c>
      <c r="F218">
        <v>8211</v>
      </c>
      <c r="G218">
        <f t="shared" si="25"/>
        <v>8211</v>
      </c>
      <c r="H218" t="s">
        <v>8219</v>
      </c>
      <c r="I218" t="s">
        <v>8224</v>
      </c>
      <c r="J218" t="s">
        <v>8246</v>
      </c>
      <c r="K218">
        <v>1325310336</v>
      </c>
      <c r="L218">
        <v>1320122736</v>
      </c>
      <c r="M218" t="b">
        <v>0</v>
      </c>
      <c r="N218">
        <v>62</v>
      </c>
      <c r="O218" t="b">
        <v>1</v>
      </c>
      <c r="P218" t="s">
        <v>8292</v>
      </c>
      <c r="Q218">
        <f t="shared" si="26"/>
        <v>103</v>
      </c>
      <c r="R218">
        <f t="shared" si="31"/>
        <v>132.44</v>
      </c>
      <c r="S218" t="str">
        <f t="shared" si="27"/>
        <v>music</v>
      </c>
      <c r="T218" t="str">
        <f t="shared" si="28"/>
        <v>pop</v>
      </c>
      <c r="U218" s="7">
        <f t="shared" si="29"/>
        <v>40848.198333333334</v>
      </c>
      <c r="V218" s="7">
        <f t="shared" si="30"/>
        <v>40908.239999999998</v>
      </c>
    </row>
    <row r="219" spans="1:22" ht="59" x14ac:dyDescent="0.75">
      <c r="A219">
        <v>2303</v>
      </c>
      <c r="B219" s="2" t="s">
        <v>2304</v>
      </c>
      <c r="C219" s="2" t="s">
        <v>6413</v>
      </c>
      <c r="D219">
        <v>6450</v>
      </c>
      <c r="E219">
        <f t="shared" si="24"/>
        <v>6450</v>
      </c>
      <c r="F219">
        <v>7053.61</v>
      </c>
      <c r="G219">
        <f t="shared" si="25"/>
        <v>7053.61</v>
      </c>
      <c r="H219" t="s">
        <v>8219</v>
      </c>
      <c r="I219" t="s">
        <v>8224</v>
      </c>
      <c r="J219" t="s">
        <v>8246</v>
      </c>
      <c r="K219">
        <v>1323747596</v>
      </c>
      <c r="L219">
        <v>1320287996</v>
      </c>
      <c r="M219" t="b">
        <v>1</v>
      </c>
      <c r="N219">
        <v>103</v>
      </c>
      <c r="O219" t="b">
        <v>1</v>
      </c>
      <c r="P219" t="s">
        <v>8279</v>
      </c>
      <c r="Q219">
        <f t="shared" si="26"/>
        <v>109</v>
      </c>
      <c r="R219">
        <f t="shared" si="31"/>
        <v>68.48</v>
      </c>
      <c r="S219" t="str">
        <f t="shared" si="27"/>
        <v>music</v>
      </c>
      <c r="T219" t="str">
        <f t="shared" si="28"/>
        <v>indie rock</v>
      </c>
      <c r="U219" s="7">
        <f t="shared" si="29"/>
        <v>40850.111064814817</v>
      </c>
      <c r="V219" s="7">
        <f t="shared" si="30"/>
        <v>40890.152731481481</v>
      </c>
    </row>
    <row r="220" spans="1:22" ht="44.25" x14ac:dyDescent="0.75">
      <c r="A220">
        <v>1936</v>
      </c>
      <c r="B220" s="2" t="s">
        <v>1937</v>
      </c>
      <c r="C220" s="2" t="s">
        <v>6046</v>
      </c>
      <c r="D220">
        <v>7500</v>
      </c>
      <c r="E220">
        <f t="shared" si="24"/>
        <v>7500</v>
      </c>
      <c r="F220">
        <v>8739.01</v>
      </c>
      <c r="G220">
        <f t="shared" si="25"/>
        <v>8739.01</v>
      </c>
      <c r="H220" t="s">
        <v>8219</v>
      </c>
      <c r="I220" t="s">
        <v>8224</v>
      </c>
      <c r="J220" t="s">
        <v>8246</v>
      </c>
      <c r="K220">
        <v>1323151140</v>
      </c>
      <c r="L220">
        <v>1320528070</v>
      </c>
      <c r="M220" t="b">
        <v>0</v>
      </c>
      <c r="N220">
        <v>145</v>
      </c>
      <c r="O220" t="b">
        <v>1</v>
      </c>
      <c r="P220" t="s">
        <v>8279</v>
      </c>
      <c r="Q220">
        <f t="shared" si="26"/>
        <v>117</v>
      </c>
      <c r="R220">
        <f t="shared" si="31"/>
        <v>60.27</v>
      </c>
      <c r="S220" t="str">
        <f t="shared" si="27"/>
        <v>music</v>
      </c>
      <c r="T220" t="str">
        <f t="shared" si="28"/>
        <v>indie rock</v>
      </c>
      <c r="U220" s="7">
        <f t="shared" si="29"/>
        <v>40852.889699074076</v>
      </c>
      <c r="V220" s="7">
        <f t="shared" si="30"/>
        <v>40883.249305555553</v>
      </c>
    </row>
    <row r="221" spans="1:22" ht="29.5" x14ac:dyDescent="0.75">
      <c r="A221">
        <v>730</v>
      </c>
      <c r="B221" s="2" t="s">
        <v>731</v>
      </c>
      <c r="C221" s="2" t="s">
        <v>4840</v>
      </c>
      <c r="D221">
        <v>20000</v>
      </c>
      <c r="E221">
        <f t="shared" si="24"/>
        <v>20000</v>
      </c>
      <c r="F221">
        <v>26438</v>
      </c>
      <c r="G221">
        <f t="shared" si="25"/>
        <v>26438</v>
      </c>
      <c r="H221" t="s">
        <v>8219</v>
      </c>
      <c r="I221" t="s">
        <v>8224</v>
      </c>
      <c r="J221" t="s">
        <v>8246</v>
      </c>
      <c r="K221">
        <v>1323280391</v>
      </c>
      <c r="L221">
        <v>1320688391</v>
      </c>
      <c r="M221" t="b">
        <v>0</v>
      </c>
      <c r="N221">
        <v>265</v>
      </c>
      <c r="O221" t="b">
        <v>1</v>
      </c>
      <c r="P221" t="s">
        <v>8274</v>
      </c>
      <c r="Q221">
        <f t="shared" si="26"/>
        <v>132</v>
      </c>
      <c r="R221">
        <f t="shared" si="31"/>
        <v>99.77</v>
      </c>
      <c r="S221" t="str">
        <f t="shared" si="27"/>
        <v>publishing</v>
      </c>
      <c r="T221" t="str">
        <f t="shared" si="28"/>
        <v>nonfiction</v>
      </c>
      <c r="U221" s="7">
        <f t="shared" si="29"/>
        <v>40854.745266203703</v>
      </c>
      <c r="V221" s="7">
        <f t="shared" si="30"/>
        <v>40884.745266203703</v>
      </c>
    </row>
    <row r="222" spans="1:22" ht="44.25" x14ac:dyDescent="0.75">
      <c r="A222">
        <v>2752</v>
      </c>
      <c r="B222" s="2" t="s">
        <v>2752</v>
      </c>
      <c r="C222" s="2" t="s">
        <v>6862</v>
      </c>
      <c r="D222">
        <v>4800</v>
      </c>
      <c r="E222">
        <f t="shared" si="24"/>
        <v>4800</v>
      </c>
      <c r="F222">
        <v>550</v>
      </c>
      <c r="G222">
        <f t="shared" si="25"/>
        <v>550</v>
      </c>
      <c r="H222" t="s">
        <v>8221</v>
      </c>
      <c r="I222" t="s">
        <v>8224</v>
      </c>
      <c r="J222" t="s">
        <v>8246</v>
      </c>
      <c r="K222">
        <v>1324232504</v>
      </c>
      <c r="L222">
        <v>1320776504</v>
      </c>
      <c r="M222" t="b">
        <v>0</v>
      </c>
      <c r="N222">
        <v>14</v>
      </c>
      <c r="O222" t="b">
        <v>0</v>
      </c>
      <c r="P222" t="s">
        <v>8304</v>
      </c>
      <c r="Q222">
        <f t="shared" si="26"/>
        <v>11</v>
      </c>
      <c r="R222">
        <f t="shared" si="31"/>
        <v>39.29</v>
      </c>
      <c r="S222" t="str">
        <f t="shared" si="27"/>
        <v>publishing</v>
      </c>
      <c r="T222" t="str">
        <f t="shared" si="28"/>
        <v>children's books</v>
      </c>
      <c r="U222" s="7">
        <f t="shared" si="29"/>
        <v>40855.765092592592</v>
      </c>
      <c r="V222" s="7">
        <f t="shared" si="30"/>
        <v>40895.765092592592</v>
      </c>
    </row>
    <row r="223" spans="1:22" ht="44.25" x14ac:dyDescent="0.75">
      <c r="A223">
        <v>498</v>
      </c>
      <c r="B223" s="2" t="s">
        <v>499</v>
      </c>
      <c r="C223" s="2" t="s">
        <v>4608</v>
      </c>
      <c r="D223">
        <v>65108</v>
      </c>
      <c r="E223">
        <f t="shared" si="24"/>
        <v>65108</v>
      </c>
      <c r="F223">
        <v>2994</v>
      </c>
      <c r="G223">
        <f t="shared" si="25"/>
        <v>2994</v>
      </c>
      <c r="H223" t="s">
        <v>8221</v>
      </c>
      <c r="I223" t="s">
        <v>8224</v>
      </c>
      <c r="J223" t="s">
        <v>8246</v>
      </c>
      <c r="K223">
        <v>1324664249</v>
      </c>
      <c r="L223">
        <v>1321035449</v>
      </c>
      <c r="M223" t="b">
        <v>0</v>
      </c>
      <c r="N223">
        <v>22</v>
      </c>
      <c r="O223" t="b">
        <v>0</v>
      </c>
      <c r="P223" t="s">
        <v>8270</v>
      </c>
      <c r="Q223">
        <f t="shared" si="26"/>
        <v>5</v>
      </c>
      <c r="R223">
        <f t="shared" si="31"/>
        <v>136.09</v>
      </c>
      <c r="S223" t="str">
        <f t="shared" si="27"/>
        <v>film &amp; video</v>
      </c>
      <c r="T223" t="str">
        <f t="shared" si="28"/>
        <v>animation</v>
      </c>
      <c r="U223" s="7">
        <f t="shared" si="29"/>
        <v>40858.762141203704</v>
      </c>
      <c r="V223" s="7">
        <f t="shared" si="30"/>
        <v>40900.762141203704</v>
      </c>
    </row>
    <row r="224" spans="1:22" ht="44.25" x14ac:dyDescent="0.75">
      <c r="A224">
        <v>2086</v>
      </c>
      <c r="B224" s="2" t="s">
        <v>2087</v>
      </c>
      <c r="C224" s="2" t="s">
        <v>6196</v>
      </c>
      <c r="D224">
        <v>4000</v>
      </c>
      <c r="E224">
        <f t="shared" si="24"/>
        <v>4000</v>
      </c>
      <c r="F224">
        <v>4028</v>
      </c>
      <c r="G224">
        <f t="shared" si="25"/>
        <v>4028</v>
      </c>
      <c r="H224" t="s">
        <v>8219</v>
      </c>
      <c r="I224" t="s">
        <v>8224</v>
      </c>
      <c r="J224" t="s">
        <v>8246</v>
      </c>
      <c r="K224">
        <v>1323838740</v>
      </c>
      <c r="L224">
        <v>1321200332</v>
      </c>
      <c r="M224" t="b">
        <v>0</v>
      </c>
      <c r="N224">
        <v>35</v>
      </c>
      <c r="O224" t="b">
        <v>1</v>
      </c>
      <c r="P224" t="s">
        <v>8279</v>
      </c>
      <c r="Q224">
        <f t="shared" si="26"/>
        <v>101</v>
      </c>
      <c r="R224">
        <f t="shared" si="31"/>
        <v>115.09</v>
      </c>
      <c r="S224" t="str">
        <f t="shared" si="27"/>
        <v>music</v>
      </c>
      <c r="T224" t="str">
        <f t="shared" si="28"/>
        <v>indie rock</v>
      </c>
      <c r="U224" s="7">
        <f t="shared" si="29"/>
        <v>40860.67050925926</v>
      </c>
      <c r="V224" s="7">
        <f t="shared" si="30"/>
        <v>40891.207638888889</v>
      </c>
    </row>
    <row r="225" spans="1:22" ht="44.25" x14ac:dyDescent="0.75">
      <c r="A225">
        <v>114</v>
      </c>
      <c r="B225" s="2" t="s">
        <v>116</v>
      </c>
      <c r="C225" s="2" t="s">
        <v>4225</v>
      </c>
      <c r="D225">
        <v>3000</v>
      </c>
      <c r="E225">
        <f t="shared" si="24"/>
        <v>3000</v>
      </c>
      <c r="F225">
        <v>3100</v>
      </c>
      <c r="G225">
        <f t="shared" si="25"/>
        <v>3100</v>
      </c>
      <c r="H225" t="s">
        <v>8219</v>
      </c>
      <c r="I225" t="s">
        <v>8224</v>
      </c>
      <c r="J225" t="s">
        <v>8246</v>
      </c>
      <c r="K225">
        <v>1326436488</v>
      </c>
      <c r="L225">
        <v>1321252488</v>
      </c>
      <c r="M225" t="b">
        <v>0</v>
      </c>
      <c r="N225">
        <v>35</v>
      </c>
      <c r="O225" t="b">
        <v>1</v>
      </c>
      <c r="P225" t="s">
        <v>8266</v>
      </c>
      <c r="Q225">
        <f t="shared" si="26"/>
        <v>103</v>
      </c>
      <c r="R225">
        <f t="shared" si="31"/>
        <v>88.57</v>
      </c>
      <c r="S225" t="str">
        <f t="shared" si="27"/>
        <v>film &amp; video</v>
      </c>
      <c r="T225" t="str">
        <f t="shared" si="28"/>
        <v>shorts</v>
      </c>
      <c r="U225" s="7">
        <f t="shared" si="29"/>
        <v>40861.27416666667</v>
      </c>
      <c r="V225" s="7">
        <f t="shared" si="30"/>
        <v>40921.27416666667</v>
      </c>
    </row>
    <row r="226" spans="1:22" ht="44.25" x14ac:dyDescent="0.75">
      <c r="A226">
        <v>242</v>
      </c>
      <c r="B226" s="2" t="s">
        <v>244</v>
      </c>
      <c r="C226" s="2" t="s">
        <v>4352</v>
      </c>
      <c r="D226">
        <v>13000</v>
      </c>
      <c r="E226">
        <f t="shared" si="24"/>
        <v>13000</v>
      </c>
      <c r="F226">
        <v>14750</v>
      </c>
      <c r="G226">
        <f t="shared" si="25"/>
        <v>14750</v>
      </c>
      <c r="H226" t="s">
        <v>8219</v>
      </c>
      <c r="I226" t="s">
        <v>8224</v>
      </c>
      <c r="J226" t="s">
        <v>8246</v>
      </c>
      <c r="K226">
        <v>1324381790</v>
      </c>
      <c r="L226">
        <v>1321357790</v>
      </c>
      <c r="M226" t="b">
        <v>1</v>
      </c>
      <c r="N226">
        <v>202</v>
      </c>
      <c r="O226" t="b">
        <v>1</v>
      </c>
      <c r="P226" t="s">
        <v>8269</v>
      </c>
      <c r="Q226">
        <f t="shared" si="26"/>
        <v>113</v>
      </c>
      <c r="R226">
        <f t="shared" si="31"/>
        <v>73.02</v>
      </c>
      <c r="S226" t="str">
        <f t="shared" si="27"/>
        <v>film &amp; video</v>
      </c>
      <c r="T226" t="str">
        <f t="shared" si="28"/>
        <v>documentary</v>
      </c>
      <c r="U226" s="7">
        <f t="shared" si="29"/>
        <v>40862.492939814816</v>
      </c>
      <c r="V226" s="7">
        <f t="shared" si="30"/>
        <v>40897.492939814816</v>
      </c>
    </row>
    <row r="227" spans="1:22" ht="44.25" x14ac:dyDescent="0.75">
      <c r="A227">
        <v>2775</v>
      </c>
      <c r="B227" s="2" t="s">
        <v>2775</v>
      </c>
      <c r="C227" s="2" t="s">
        <v>6885</v>
      </c>
      <c r="D227">
        <v>5000</v>
      </c>
      <c r="E227">
        <f t="shared" si="24"/>
        <v>5000</v>
      </c>
      <c r="F227">
        <v>150</v>
      </c>
      <c r="G227">
        <f t="shared" si="25"/>
        <v>150</v>
      </c>
      <c r="H227" t="s">
        <v>8221</v>
      </c>
      <c r="I227" t="s">
        <v>8224</v>
      </c>
      <c r="J227" t="s">
        <v>8246</v>
      </c>
      <c r="K227">
        <v>1323994754</v>
      </c>
      <c r="L227">
        <v>1321402754</v>
      </c>
      <c r="M227" t="b">
        <v>0</v>
      </c>
      <c r="N227">
        <v>2</v>
      </c>
      <c r="O227" t="b">
        <v>0</v>
      </c>
      <c r="P227" t="s">
        <v>8304</v>
      </c>
      <c r="Q227">
        <f t="shared" si="26"/>
        <v>3</v>
      </c>
      <c r="R227">
        <f t="shared" si="31"/>
        <v>75</v>
      </c>
      <c r="S227" t="str">
        <f t="shared" si="27"/>
        <v>publishing</v>
      </c>
      <c r="T227" t="str">
        <f t="shared" si="28"/>
        <v>children's books</v>
      </c>
      <c r="U227" s="7">
        <f t="shared" si="29"/>
        <v>40863.013356481482</v>
      </c>
      <c r="V227" s="7">
        <f t="shared" si="30"/>
        <v>40893.013356481482</v>
      </c>
    </row>
    <row r="228" spans="1:22" ht="44.25" x14ac:dyDescent="0.75">
      <c r="A228">
        <v>775</v>
      </c>
      <c r="B228" s="2" t="s">
        <v>776</v>
      </c>
      <c r="C228" s="2" t="s">
        <v>4885</v>
      </c>
      <c r="D228">
        <v>10000</v>
      </c>
      <c r="E228">
        <f t="shared" si="24"/>
        <v>10000</v>
      </c>
      <c r="F228">
        <v>170</v>
      </c>
      <c r="G228">
        <f t="shared" si="25"/>
        <v>170</v>
      </c>
      <c r="H228" t="s">
        <v>8221</v>
      </c>
      <c r="I228" t="s">
        <v>8224</v>
      </c>
      <c r="J228" t="s">
        <v>8246</v>
      </c>
      <c r="K228">
        <v>1323998795</v>
      </c>
      <c r="L228">
        <v>1321406795</v>
      </c>
      <c r="M228" t="b">
        <v>0</v>
      </c>
      <c r="N228">
        <v>5</v>
      </c>
      <c r="O228" t="b">
        <v>0</v>
      </c>
      <c r="P228" t="s">
        <v>8275</v>
      </c>
      <c r="Q228">
        <f t="shared" si="26"/>
        <v>2</v>
      </c>
      <c r="R228">
        <f t="shared" si="31"/>
        <v>34</v>
      </c>
      <c r="S228" t="str">
        <f t="shared" si="27"/>
        <v>publishing</v>
      </c>
      <c r="T228" t="str">
        <f t="shared" si="28"/>
        <v>fiction</v>
      </c>
      <c r="U228" s="7">
        <f t="shared" si="29"/>
        <v>40863.060127314813</v>
      </c>
      <c r="V228" s="7">
        <f t="shared" si="30"/>
        <v>40893.060127314813</v>
      </c>
    </row>
    <row r="229" spans="1:22" ht="44.25" x14ac:dyDescent="0.75">
      <c r="A229">
        <v>391</v>
      </c>
      <c r="B229" s="2" t="s">
        <v>392</v>
      </c>
      <c r="C229" s="2" t="s">
        <v>4501</v>
      </c>
      <c r="D229">
        <v>20000</v>
      </c>
      <c r="E229">
        <f t="shared" si="24"/>
        <v>20000</v>
      </c>
      <c r="F229">
        <v>20122</v>
      </c>
      <c r="G229">
        <f t="shared" si="25"/>
        <v>20122</v>
      </c>
      <c r="H229" t="s">
        <v>8219</v>
      </c>
      <c r="I229" t="s">
        <v>8224</v>
      </c>
      <c r="J229" t="s">
        <v>8246</v>
      </c>
      <c r="K229">
        <v>1324169940</v>
      </c>
      <c r="L229">
        <v>1321578051</v>
      </c>
      <c r="M229" t="b">
        <v>0</v>
      </c>
      <c r="N229">
        <v>193</v>
      </c>
      <c r="O229" t="b">
        <v>1</v>
      </c>
      <c r="P229" t="s">
        <v>8269</v>
      </c>
      <c r="Q229">
        <f t="shared" si="26"/>
        <v>101</v>
      </c>
      <c r="R229">
        <f t="shared" si="31"/>
        <v>104.26</v>
      </c>
      <c r="S229" t="str">
        <f t="shared" si="27"/>
        <v>film &amp; video</v>
      </c>
      <c r="T229" t="str">
        <f t="shared" si="28"/>
        <v>documentary</v>
      </c>
      <c r="U229" s="7">
        <f t="shared" si="29"/>
        <v>40865.042256944449</v>
      </c>
      <c r="V229" s="7">
        <f t="shared" si="30"/>
        <v>40895.040972222225</v>
      </c>
    </row>
    <row r="230" spans="1:22" ht="44.25" x14ac:dyDescent="0.75">
      <c r="A230">
        <v>1934</v>
      </c>
      <c r="B230" s="2" t="s">
        <v>1935</v>
      </c>
      <c r="C230" s="2" t="s">
        <v>6044</v>
      </c>
      <c r="D230">
        <v>5000</v>
      </c>
      <c r="E230">
        <f t="shared" si="24"/>
        <v>5000</v>
      </c>
      <c r="F230">
        <v>6181</v>
      </c>
      <c r="G230">
        <f t="shared" si="25"/>
        <v>6181</v>
      </c>
      <c r="H230" t="s">
        <v>8219</v>
      </c>
      <c r="I230" t="s">
        <v>8224</v>
      </c>
      <c r="J230" t="s">
        <v>8246</v>
      </c>
      <c r="K230">
        <v>1324789200</v>
      </c>
      <c r="L230">
        <v>1321649321</v>
      </c>
      <c r="M230" t="b">
        <v>0</v>
      </c>
      <c r="N230">
        <v>77</v>
      </c>
      <c r="O230" t="b">
        <v>1</v>
      </c>
      <c r="P230" t="s">
        <v>8279</v>
      </c>
      <c r="Q230">
        <f t="shared" si="26"/>
        <v>124</v>
      </c>
      <c r="R230">
        <f t="shared" si="31"/>
        <v>80.27</v>
      </c>
      <c r="S230" t="str">
        <f t="shared" si="27"/>
        <v>music</v>
      </c>
      <c r="T230" t="str">
        <f t="shared" si="28"/>
        <v>indie rock</v>
      </c>
      <c r="U230" s="7">
        <f t="shared" si="29"/>
        <v>40865.867141203707</v>
      </c>
      <c r="V230" s="7">
        <f t="shared" si="30"/>
        <v>40902.208333333336</v>
      </c>
    </row>
    <row r="231" spans="1:22" ht="44.25" x14ac:dyDescent="0.75">
      <c r="A231">
        <v>311</v>
      </c>
      <c r="B231" s="2" t="s">
        <v>312</v>
      </c>
      <c r="C231" s="2" t="s">
        <v>4421</v>
      </c>
      <c r="D231">
        <v>20000</v>
      </c>
      <c r="E231">
        <f t="shared" si="24"/>
        <v>20000</v>
      </c>
      <c r="F231">
        <v>20820.330000000002</v>
      </c>
      <c r="G231">
        <f t="shared" si="25"/>
        <v>20820.330000000002</v>
      </c>
      <c r="H231" t="s">
        <v>8219</v>
      </c>
      <c r="I231" t="s">
        <v>8224</v>
      </c>
      <c r="J231" t="s">
        <v>8246</v>
      </c>
      <c r="K231">
        <v>1325404740</v>
      </c>
      <c r="L231">
        <v>1321852592</v>
      </c>
      <c r="M231" t="b">
        <v>1</v>
      </c>
      <c r="N231">
        <v>150</v>
      </c>
      <c r="O231" t="b">
        <v>1</v>
      </c>
      <c r="P231" t="s">
        <v>8269</v>
      </c>
      <c r="Q231">
        <f t="shared" si="26"/>
        <v>104</v>
      </c>
      <c r="R231">
        <f t="shared" si="31"/>
        <v>138.80000000000001</v>
      </c>
      <c r="S231" t="str">
        <f t="shared" si="27"/>
        <v>film &amp; video</v>
      </c>
      <c r="T231" t="str">
        <f t="shared" si="28"/>
        <v>documentary</v>
      </c>
      <c r="U231" s="7">
        <f t="shared" si="29"/>
        <v>40868.219814814816</v>
      </c>
      <c r="V231" s="7">
        <f t="shared" si="30"/>
        <v>40909.332638888889</v>
      </c>
    </row>
    <row r="232" spans="1:22" ht="44.25" x14ac:dyDescent="0.75">
      <c r="A232">
        <v>832</v>
      </c>
      <c r="B232" s="2" t="s">
        <v>833</v>
      </c>
      <c r="C232" s="2" t="s">
        <v>4942</v>
      </c>
      <c r="D232">
        <v>15000</v>
      </c>
      <c r="E232">
        <f t="shared" si="24"/>
        <v>15000</v>
      </c>
      <c r="F232">
        <v>15091.06</v>
      </c>
      <c r="G232">
        <f t="shared" si="25"/>
        <v>15091.06</v>
      </c>
      <c r="H232" t="s">
        <v>8219</v>
      </c>
      <c r="I232" t="s">
        <v>8224</v>
      </c>
      <c r="J232" t="s">
        <v>8246</v>
      </c>
      <c r="K232">
        <v>1327133580</v>
      </c>
      <c r="L232">
        <v>1321978335</v>
      </c>
      <c r="M232" t="b">
        <v>0</v>
      </c>
      <c r="N232">
        <v>154</v>
      </c>
      <c r="O232" t="b">
        <v>1</v>
      </c>
      <c r="P232" t="s">
        <v>8276</v>
      </c>
      <c r="Q232">
        <f t="shared" si="26"/>
        <v>101</v>
      </c>
      <c r="R232">
        <f t="shared" si="31"/>
        <v>97.99</v>
      </c>
      <c r="S232" t="str">
        <f t="shared" si="27"/>
        <v>music</v>
      </c>
      <c r="T232" t="str">
        <f t="shared" si="28"/>
        <v>rock</v>
      </c>
      <c r="U232" s="7">
        <f t="shared" si="29"/>
        <v>40869.675173611111</v>
      </c>
      <c r="V232" s="7">
        <f t="shared" si="30"/>
        <v>40929.342361111114</v>
      </c>
    </row>
    <row r="233" spans="1:22" ht="44.25" x14ac:dyDescent="0.75">
      <c r="A233">
        <v>248</v>
      </c>
      <c r="B233" s="2" t="s">
        <v>249</v>
      </c>
      <c r="C233" s="2" t="s">
        <v>4358</v>
      </c>
      <c r="D233">
        <v>85000</v>
      </c>
      <c r="E233">
        <f t="shared" si="24"/>
        <v>85000</v>
      </c>
      <c r="F233">
        <v>86133</v>
      </c>
      <c r="G233">
        <f t="shared" si="25"/>
        <v>86133</v>
      </c>
      <c r="H233" t="s">
        <v>8219</v>
      </c>
      <c r="I233" t="s">
        <v>8224</v>
      </c>
      <c r="J233" t="s">
        <v>8246</v>
      </c>
      <c r="K233">
        <v>1325961309</v>
      </c>
      <c r="L233">
        <v>1322073309</v>
      </c>
      <c r="M233" t="b">
        <v>1</v>
      </c>
      <c r="N233">
        <v>146</v>
      </c>
      <c r="O233" t="b">
        <v>1</v>
      </c>
      <c r="P233" t="s">
        <v>8269</v>
      </c>
      <c r="Q233">
        <f t="shared" si="26"/>
        <v>101</v>
      </c>
      <c r="R233">
        <f t="shared" si="31"/>
        <v>589.95000000000005</v>
      </c>
      <c r="S233" t="str">
        <f t="shared" si="27"/>
        <v>film &amp; video</v>
      </c>
      <c r="T233" t="str">
        <f t="shared" si="28"/>
        <v>documentary</v>
      </c>
      <c r="U233" s="7">
        <f t="shared" si="29"/>
        <v>40870.774409722224</v>
      </c>
      <c r="V233" s="7">
        <f t="shared" si="30"/>
        <v>40915.774409722224</v>
      </c>
    </row>
    <row r="234" spans="1:22" ht="29.5" x14ac:dyDescent="0.75">
      <c r="A234">
        <v>1603</v>
      </c>
      <c r="B234" s="2" t="s">
        <v>1604</v>
      </c>
      <c r="C234" s="2" t="s">
        <v>5713</v>
      </c>
      <c r="D234">
        <v>2000</v>
      </c>
      <c r="E234">
        <f t="shared" si="24"/>
        <v>2000</v>
      </c>
      <c r="F234">
        <v>2000.66</v>
      </c>
      <c r="G234">
        <f t="shared" si="25"/>
        <v>2000.66</v>
      </c>
      <c r="H234" t="s">
        <v>8219</v>
      </c>
      <c r="I234" t="s">
        <v>8224</v>
      </c>
      <c r="J234" t="s">
        <v>8246</v>
      </c>
      <c r="K234">
        <v>1327723459</v>
      </c>
      <c r="L234">
        <v>1322539459</v>
      </c>
      <c r="M234" t="b">
        <v>0</v>
      </c>
      <c r="N234">
        <v>30</v>
      </c>
      <c r="O234" t="b">
        <v>1</v>
      </c>
      <c r="P234" t="s">
        <v>8276</v>
      </c>
      <c r="Q234">
        <f t="shared" si="26"/>
        <v>100</v>
      </c>
      <c r="R234">
        <f t="shared" si="31"/>
        <v>66.69</v>
      </c>
      <c r="S234" t="str">
        <f t="shared" si="27"/>
        <v>music</v>
      </c>
      <c r="T234" t="str">
        <f t="shared" si="28"/>
        <v>rock</v>
      </c>
      <c r="U234" s="7">
        <f t="shared" si="29"/>
        <v>40876.169664351852</v>
      </c>
      <c r="V234" s="7">
        <f t="shared" si="30"/>
        <v>40936.169664351852</v>
      </c>
    </row>
    <row r="235" spans="1:22" ht="44.25" x14ac:dyDescent="0.75">
      <c r="A235">
        <v>881</v>
      </c>
      <c r="B235" s="2" t="s">
        <v>882</v>
      </c>
      <c r="C235" s="2" t="s">
        <v>4991</v>
      </c>
      <c r="D235">
        <v>3750</v>
      </c>
      <c r="E235">
        <f t="shared" si="24"/>
        <v>3750</v>
      </c>
      <c r="F235">
        <v>30</v>
      </c>
      <c r="G235">
        <f t="shared" si="25"/>
        <v>30</v>
      </c>
      <c r="H235" t="s">
        <v>8221</v>
      </c>
      <c r="I235" t="s">
        <v>8224</v>
      </c>
      <c r="J235" t="s">
        <v>8246</v>
      </c>
      <c r="K235">
        <v>1326520886</v>
      </c>
      <c r="L235">
        <v>1322632886</v>
      </c>
      <c r="M235" t="b">
        <v>0</v>
      </c>
      <c r="N235">
        <v>1</v>
      </c>
      <c r="O235" t="b">
        <v>0</v>
      </c>
      <c r="P235" t="s">
        <v>8279</v>
      </c>
      <c r="Q235">
        <f t="shared" si="26"/>
        <v>1</v>
      </c>
      <c r="R235">
        <f t="shared" si="31"/>
        <v>30</v>
      </c>
      <c r="S235" t="str">
        <f t="shared" si="27"/>
        <v>music</v>
      </c>
      <c r="T235" t="str">
        <f t="shared" si="28"/>
        <v>indie rock</v>
      </c>
      <c r="U235" s="7">
        <f t="shared" si="29"/>
        <v>40877.25099537037</v>
      </c>
      <c r="V235" s="7">
        <f t="shared" si="30"/>
        <v>40922.25099537037</v>
      </c>
    </row>
    <row r="236" spans="1:22" ht="44.25" x14ac:dyDescent="0.75">
      <c r="A236">
        <v>898</v>
      </c>
      <c r="B236" s="2" t="s">
        <v>899</v>
      </c>
      <c r="C236" s="2" t="s">
        <v>5008</v>
      </c>
      <c r="D236">
        <v>2500</v>
      </c>
      <c r="E236">
        <f t="shared" si="24"/>
        <v>2500</v>
      </c>
      <c r="F236">
        <v>70</v>
      </c>
      <c r="G236">
        <f t="shared" si="25"/>
        <v>70</v>
      </c>
      <c r="H236" t="s">
        <v>8221</v>
      </c>
      <c r="I236" t="s">
        <v>8224</v>
      </c>
      <c r="J236" t="s">
        <v>8246</v>
      </c>
      <c r="K236">
        <v>1326651110</v>
      </c>
      <c r="L236">
        <v>1322763110</v>
      </c>
      <c r="M236" t="b">
        <v>0</v>
      </c>
      <c r="N236">
        <v>2</v>
      </c>
      <c r="O236" t="b">
        <v>0</v>
      </c>
      <c r="P236" t="s">
        <v>8279</v>
      </c>
      <c r="Q236">
        <f t="shared" si="26"/>
        <v>3</v>
      </c>
      <c r="R236">
        <f t="shared" si="31"/>
        <v>35</v>
      </c>
      <c r="S236" t="str">
        <f t="shared" si="27"/>
        <v>music</v>
      </c>
      <c r="T236" t="str">
        <f t="shared" si="28"/>
        <v>indie rock</v>
      </c>
      <c r="U236" s="7">
        <f t="shared" si="29"/>
        <v>40878.758217592593</v>
      </c>
      <c r="V236" s="7">
        <f t="shared" si="30"/>
        <v>40923.758217592593</v>
      </c>
    </row>
    <row r="237" spans="1:22" ht="44.25" x14ac:dyDescent="0.75">
      <c r="A237">
        <v>731</v>
      </c>
      <c r="B237" s="2" t="s">
        <v>732</v>
      </c>
      <c r="C237" s="2" t="s">
        <v>4841</v>
      </c>
      <c r="D237">
        <v>5000</v>
      </c>
      <c r="E237">
        <f t="shared" si="24"/>
        <v>5000</v>
      </c>
      <c r="F237">
        <v>6300</v>
      </c>
      <c r="G237">
        <f t="shared" si="25"/>
        <v>6300</v>
      </c>
      <c r="H237" t="s">
        <v>8219</v>
      </c>
      <c r="I237" t="s">
        <v>8224</v>
      </c>
      <c r="J237" t="s">
        <v>8246</v>
      </c>
      <c r="K237">
        <v>1327212000</v>
      </c>
      <c r="L237">
        <v>1322852747</v>
      </c>
      <c r="M237" t="b">
        <v>0</v>
      </c>
      <c r="N237">
        <v>71</v>
      </c>
      <c r="O237" t="b">
        <v>1</v>
      </c>
      <c r="P237" t="s">
        <v>8274</v>
      </c>
      <c r="Q237">
        <f t="shared" si="26"/>
        <v>126</v>
      </c>
      <c r="R237">
        <f t="shared" si="31"/>
        <v>88.73</v>
      </c>
      <c r="S237" t="str">
        <f t="shared" si="27"/>
        <v>publishing</v>
      </c>
      <c r="T237" t="str">
        <f t="shared" si="28"/>
        <v>nonfiction</v>
      </c>
      <c r="U237" s="7">
        <f t="shared" si="29"/>
        <v>40879.795682870368</v>
      </c>
      <c r="V237" s="7">
        <f t="shared" si="30"/>
        <v>40930.25</v>
      </c>
    </row>
    <row r="238" spans="1:22" ht="44.25" x14ac:dyDescent="0.75">
      <c r="A238">
        <v>489</v>
      </c>
      <c r="B238" s="2" t="s">
        <v>490</v>
      </c>
      <c r="C238" s="2" t="s">
        <v>4599</v>
      </c>
      <c r="D238">
        <v>74997</v>
      </c>
      <c r="E238">
        <f t="shared" si="24"/>
        <v>74997</v>
      </c>
      <c r="F238">
        <v>215</v>
      </c>
      <c r="G238">
        <f t="shared" si="25"/>
        <v>215</v>
      </c>
      <c r="H238" t="s">
        <v>8221</v>
      </c>
      <c r="I238" t="s">
        <v>8224</v>
      </c>
      <c r="J238" t="s">
        <v>8246</v>
      </c>
      <c r="K238">
        <v>1325763180</v>
      </c>
      <c r="L238">
        <v>1323084816</v>
      </c>
      <c r="M238" t="b">
        <v>0</v>
      </c>
      <c r="N238">
        <v>3</v>
      </c>
      <c r="O238" t="b">
        <v>0</v>
      </c>
      <c r="P238" t="s">
        <v>8270</v>
      </c>
      <c r="Q238">
        <f t="shared" si="26"/>
        <v>0</v>
      </c>
      <c r="R238">
        <f t="shared" si="31"/>
        <v>71.67</v>
      </c>
      <c r="S238" t="str">
        <f t="shared" si="27"/>
        <v>film &amp; video</v>
      </c>
      <c r="T238" t="str">
        <f t="shared" si="28"/>
        <v>animation</v>
      </c>
      <c r="U238" s="7">
        <f t="shared" si="29"/>
        <v>40882.481666666667</v>
      </c>
      <c r="V238" s="7">
        <f t="shared" si="30"/>
        <v>40913.481249999997</v>
      </c>
    </row>
    <row r="239" spans="1:22" ht="44.25" x14ac:dyDescent="0.75">
      <c r="A239">
        <v>936</v>
      </c>
      <c r="B239" s="2" t="s">
        <v>937</v>
      </c>
      <c r="C239" s="2" t="s">
        <v>5046</v>
      </c>
      <c r="D239">
        <v>1400</v>
      </c>
      <c r="E239">
        <f t="shared" si="24"/>
        <v>1400</v>
      </c>
      <c r="F239">
        <v>0</v>
      </c>
      <c r="G239">
        <f t="shared" si="25"/>
        <v>0</v>
      </c>
      <c r="H239" t="s">
        <v>8221</v>
      </c>
      <c r="I239" t="s">
        <v>8224</v>
      </c>
      <c r="J239" t="s">
        <v>8246</v>
      </c>
      <c r="K239">
        <v>1326916800</v>
      </c>
      <c r="L239">
        <v>1323131689</v>
      </c>
      <c r="M239" t="b">
        <v>0</v>
      </c>
      <c r="N239">
        <v>0</v>
      </c>
      <c r="O239" t="b">
        <v>0</v>
      </c>
      <c r="P239" t="s">
        <v>8278</v>
      </c>
      <c r="Q239">
        <f t="shared" si="26"/>
        <v>0</v>
      </c>
      <c r="R239" t="e">
        <f t="shared" si="31"/>
        <v>#DIV/0!</v>
      </c>
      <c r="S239" t="str">
        <f t="shared" si="27"/>
        <v>music</v>
      </c>
      <c r="T239" t="str">
        <f t="shared" si="28"/>
        <v>jazz</v>
      </c>
      <c r="U239" s="7">
        <f t="shared" si="29"/>
        <v>40883.024178240739</v>
      </c>
      <c r="V239" s="7">
        <f t="shared" si="30"/>
        <v>40926.833333333336</v>
      </c>
    </row>
    <row r="240" spans="1:22" ht="59" x14ac:dyDescent="0.75">
      <c r="A240">
        <v>3182</v>
      </c>
      <c r="B240" s="2" t="s">
        <v>3182</v>
      </c>
      <c r="C240" s="2" t="s">
        <v>7292</v>
      </c>
      <c r="D240">
        <v>7000</v>
      </c>
      <c r="E240">
        <f t="shared" si="24"/>
        <v>7000</v>
      </c>
      <c r="F240">
        <v>7062</v>
      </c>
      <c r="G240">
        <f t="shared" si="25"/>
        <v>7062</v>
      </c>
      <c r="H240" t="s">
        <v>8219</v>
      </c>
      <c r="I240" t="s">
        <v>8224</v>
      </c>
      <c r="J240" t="s">
        <v>8246</v>
      </c>
      <c r="K240">
        <v>1328029200</v>
      </c>
      <c r="L240">
        <v>1323211621</v>
      </c>
      <c r="M240" t="b">
        <v>1</v>
      </c>
      <c r="N240">
        <v>151</v>
      </c>
      <c r="O240" t="b">
        <v>1</v>
      </c>
      <c r="P240" t="s">
        <v>8271</v>
      </c>
      <c r="Q240">
        <f t="shared" si="26"/>
        <v>101</v>
      </c>
      <c r="R240">
        <f t="shared" si="31"/>
        <v>46.77</v>
      </c>
      <c r="S240" t="str">
        <f t="shared" si="27"/>
        <v>theater</v>
      </c>
      <c r="T240" t="str">
        <f t="shared" si="28"/>
        <v>plays</v>
      </c>
      <c r="U240" s="7">
        <f t="shared" si="29"/>
        <v>40883.949317129627</v>
      </c>
      <c r="V240" s="7">
        <f t="shared" si="30"/>
        <v>40939.708333333336</v>
      </c>
    </row>
    <row r="241" spans="1:22" ht="29.5" x14ac:dyDescent="0.75">
      <c r="A241">
        <v>1239</v>
      </c>
      <c r="B241" s="2" t="s">
        <v>1240</v>
      </c>
      <c r="C241" s="2" t="s">
        <v>5349</v>
      </c>
      <c r="D241">
        <v>2500</v>
      </c>
      <c r="E241">
        <f t="shared" si="24"/>
        <v>2500</v>
      </c>
      <c r="F241">
        <v>0</v>
      </c>
      <c r="G241">
        <f t="shared" si="25"/>
        <v>0</v>
      </c>
      <c r="H241" t="s">
        <v>8220</v>
      </c>
      <c r="I241" t="s">
        <v>8224</v>
      </c>
      <c r="J241" t="s">
        <v>8246</v>
      </c>
      <c r="K241">
        <v>1325804767</v>
      </c>
      <c r="L241">
        <v>1323212767</v>
      </c>
      <c r="M241" t="b">
        <v>0</v>
      </c>
      <c r="N241">
        <v>0</v>
      </c>
      <c r="O241" t="b">
        <v>0</v>
      </c>
      <c r="P241" t="s">
        <v>8286</v>
      </c>
      <c r="Q241">
        <f t="shared" si="26"/>
        <v>0</v>
      </c>
      <c r="R241" t="e">
        <f t="shared" si="31"/>
        <v>#DIV/0!</v>
      </c>
      <c r="S241" t="str">
        <f t="shared" si="27"/>
        <v>music</v>
      </c>
      <c r="T241" t="str">
        <f t="shared" si="28"/>
        <v>world music</v>
      </c>
      <c r="U241" s="7">
        <f t="shared" si="29"/>
        <v>40883.962581018517</v>
      </c>
      <c r="V241" s="7">
        <f t="shared" si="30"/>
        <v>40913.962581018517</v>
      </c>
    </row>
    <row r="242" spans="1:22" ht="44.25" x14ac:dyDescent="0.75">
      <c r="A242">
        <v>3159</v>
      </c>
      <c r="B242" s="2" t="s">
        <v>3159</v>
      </c>
      <c r="C242" s="2" t="s">
        <v>7269</v>
      </c>
      <c r="D242">
        <v>1500</v>
      </c>
      <c r="E242">
        <f t="shared" si="24"/>
        <v>1500</v>
      </c>
      <c r="F242">
        <v>2002.22</v>
      </c>
      <c r="G242">
        <f t="shared" si="25"/>
        <v>2002.22</v>
      </c>
      <c r="H242" t="s">
        <v>8219</v>
      </c>
      <c r="I242" t="s">
        <v>8224</v>
      </c>
      <c r="J242" t="s">
        <v>8246</v>
      </c>
      <c r="K242">
        <v>1326927600</v>
      </c>
      <c r="L242">
        <v>1323221761</v>
      </c>
      <c r="M242" t="b">
        <v>1</v>
      </c>
      <c r="N242">
        <v>52</v>
      </c>
      <c r="O242" t="b">
        <v>1</v>
      </c>
      <c r="P242" t="s">
        <v>8271</v>
      </c>
      <c r="Q242">
        <f t="shared" si="26"/>
        <v>133</v>
      </c>
      <c r="R242">
        <f t="shared" si="31"/>
        <v>38.5</v>
      </c>
      <c r="S242" t="str">
        <f t="shared" si="27"/>
        <v>theater</v>
      </c>
      <c r="T242" t="str">
        <f t="shared" si="28"/>
        <v>plays</v>
      </c>
      <c r="U242" s="7">
        <f t="shared" si="29"/>
        <v>40884.066678240742</v>
      </c>
      <c r="V242" s="7">
        <f t="shared" si="30"/>
        <v>40926.958333333336</v>
      </c>
    </row>
    <row r="243" spans="1:22" ht="44.25" x14ac:dyDescent="0.75">
      <c r="A243">
        <v>2101</v>
      </c>
      <c r="B243" s="2" t="s">
        <v>2102</v>
      </c>
      <c r="C243" s="2" t="s">
        <v>6211</v>
      </c>
      <c r="D243">
        <v>2000</v>
      </c>
      <c r="E243">
        <f t="shared" si="24"/>
        <v>2000</v>
      </c>
      <c r="F243">
        <v>2265</v>
      </c>
      <c r="G243">
        <f t="shared" si="25"/>
        <v>2265</v>
      </c>
      <c r="H243" t="s">
        <v>8219</v>
      </c>
      <c r="I243" t="s">
        <v>8224</v>
      </c>
      <c r="J243" t="s">
        <v>8246</v>
      </c>
      <c r="K243">
        <v>1329104114</v>
      </c>
      <c r="L243">
        <v>1323920114</v>
      </c>
      <c r="M243" t="b">
        <v>0</v>
      </c>
      <c r="N243">
        <v>44</v>
      </c>
      <c r="O243" t="b">
        <v>1</v>
      </c>
      <c r="P243" t="s">
        <v>8279</v>
      </c>
      <c r="Q243">
        <f t="shared" si="26"/>
        <v>113</v>
      </c>
      <c r="R243">
        <f t="shared" si="31"/>
        <v>51.48</v>
      </c>
      <c r="S243" t="str">
        <f t="shared" si="27"/>
        <v>music</v>
      </c>
      <c r="T243" t="str">
        <f t="shared" si="28"/>
        <v>indie rock</v>
      </c>
      <c r="U243" s="7">
        <f t="shared" si="29"/>
        <v>40892.149467592593</v>
      </c>
      <c r="V243" s="7">
        <f t="shared" si="30"/>
        <v>40952.149467592593</v>
      </c>
    </row>
    <row r="244" spans="1:22" ht="44.25" x14ac:dyDescent="0.75">
      <c r="A244">
        <v>369</v>
      </c>
      <c r="B244" s="2" t="s">
        <v>370</v>
      </c>
      <c r="C244" s="2" t="s">
        <v>4479</v>
      </c>
      <c r="D244">
        <v>6500</v>
      </c>
      <c r="E244">
        <f t="shared" si="24"/>
        <v>6500</v>
      </c>
      <c r="F244">
        <v>7160.12</v>
      </c>
      <c r="G244">
        <f t="shared" si="25"/>
        <v>7160.12</v>
      </c>
      <c r="H244" t="s">
        <v>8219</v>
      </c>
      <c r="I244" t="s">
        <v>8224</v>
      </c>
      <c r="J244" t="s">
        <v>8246</v>
      </c>
      <c r="K244">
        <v>1326633269</v>
      </c>
      <c r="L244">
        <v>1324041269</v>
      </c>
      <c r="M244" t="b">
        <v>0</v>
      </c>
      <c r="N244">
        <v>167</v>
      </c>
      <c r="O244" t="b">
        <v>1</v>
      </c>
      <c r="P244" t="s">
        <v>8269</v>
      </c>
      <c r="Q244">
        <f t="shared" si="26"/>
        <v>110</v>
      </c>
      <c r="R244">
        <f t="shared" si="31"/>
        <v>42.87</v>
      </c>
      <c r="S244" t="str">
        <f t="shared" si="27"/>
        <v>film &amp; video</v>
      </c>
      <c r="T244" t="str">
        <f t="shared" si="28"/>
        <v>documentary</v>
      </c>
      <c r="U244" s="7">
        <f t="shared" si="29"/>
        <v>40893.551724537036</v>
      </c>
      <c r="V244" s="7">
        <f t="shared" si="30"/>
        <v>40923.551724537036</v>
      </c>
    </row>
    <row r="245" spans="1:22" ht="59" x14ac:dyDescent="0.75">
      <c r="A245">
        <v>2471</v>
      </c>
      <c r="B245" s="2" t="s">
        <v>2472</v>
      </c>
      <c r="C245" s="2" t="s">
        <v>6581</v>
      </c>
      <c r="D245">
        <v>500</v>
      </c>
      <c r="E245">
        <f t="shared" si="24"/>
        <v>500</v>
      </c>
      <c r="F245">
        <v>640</v>
      </c>
      <c r="G245">
        <f t="shared" si="25"/>
        <v>640</v>
      </c>
      <c r="H245" t="s">
        <v>8219</v>
      </c>
      <c r="I245" t="s">
        <v>8224</v>
      </c>
      <c r="J245" t="s">
        <v>8246</v>
      </c>
      <c r="K245">
        <v>1327535392</v>
      </c>
      <c r="L245">
        <v>1324079392</v>
      </c>
      <c r="M245" t="b">
        <v>0</v>
      </c>
      <c r="N245">
        <v>17</v>
      </c>
      <c r="O245" t="b">
        <v>1</v>
      </c>
      <c r="P245" t="s">
        <v>8279</v>
      </c>
      <c r="Q245">
        <f t="shared" si="26"/>
        <v>128</v>
      </c>
      <c r="R245">
        <f t="shared" si="31"/>
        <v>37.65</v>
      </c>
      <c r="S245" t="str">
        <f t="shared" si="27"/>
        <v>music</v>
      </c>
      <c r="T245" t="str">
        <f t="shared" si="28"/>
        <v>indie rock</v>
      </c>
      <c r="U245" s="7">
        <f t="shared" si="29"/>
        <v>40893.992962962962</v>
      </c>
      <c r="V245" s="7">
        <f t="shared" si="30"/>
        <v>40933.992962962962</v>
      </c>
    </row>
    <row r="246" spans="1:22" ht="44.25" x14ac:dyDescent="0.75">
      <c r="A246">
        <v>444</v>
      </c>
      <c r="B246" s="2" t="s">
        <v>445</v>
      </c>
      <c r="C246" s="2" t="s">
        <v>4554</v>
      </c>
      <c r="D246">
        <v>1000</v>
      </c>
      <c r="E246">
        <f t="shared" si="24"/>
        <v>1000</v>
      </c>
      <c r="F246">
        <v>50</v>
      </c>
      <c r="G246">
        <f t="shared" si="25"/>
        <v>50</v>
      </c>
      <c r="H246" t="s">
        <v>8221</v>
      </c>
      <c r="I246" t="s">
        <v>8224</v>
      </c>
      <c r="J246" t="s">
        <v>8246</v>
      </c>
      <c r="K246">
        <v>1329342361</v>
      </c>
      <c r="L246">
        <v>1324158361</v>
      </c>
      <c r="M246" t="b">
        <v>0</v>
      </c>
      <c r="N246">
        <v>1</v>
      </c>
      <c r="O246" t="b">
        <v>0</v>
      </c>
      <c r="P246" t="s">
        <v>8270</v>
      </c>
      <c r="Q246">
        <f t="shared" si="26"/>
        <v>5</v>
      </c>
      <c r="R246">
        <f t="shared" si="31"/>
        <v>50</v>
      </c>
      <c r="S246" t="str">
        <f t="shared" si="27"/>
        <v>film &amp; video</v>
      </c>
      <c r="T246" t="str">
        <f t="shared" si="28"/>
        <v>animation</v>
      </c>
      <c r="U246" s="7">
        <f t="shared" si="29"/>
        <v>40894.906956018516</v>
      </c>
      <c r="V246" s="7">
        <f t="shared" si="30"/>
        <v>40954.906956018516</v>
      </c>
    </row>
    <row r="247" spans="1:22" ht="44.25" x14ac:dyDescent="0.75">
      <c r="A247">
        <v>838</v>
      </c>
      <c r="B247" s="2" t="s">
        <v>839</v>
      </c>
      <c r="C247" s="2" t="s">
        <v>4948</v>
      </c>
      <c r="D247">
        <v>2000</v>
      </c>
      <c r="E247">
        <f t="shared" si="24"/>
        <v>2000</v>
      </c>
      <c r="F247">
        <v>2908</v>
      </c>
      <c r="G247">
        <f t="shared" si="25"/>
        <v>2908</v>
      </c>
      <c r="H247" t="s">
        <v>8219</v>
      </c>
      <c r="I247" t="s">
        <v>8224</v>
      </c>
      <c r="J247" t="s">
        <v>8246</v>
      </c>
      <c r="K247">
        <v>1326835985</v>
      </c>
      <c r="L247">
        <v>1324243985</v>
      </c>
      <c r="M247" t="b">
        <v>0</v>
      </c>
      <c r="N247">
        <v>61</v>
      </c>
      <c r="O247" t="b">
        <v>1</v>
      </c>
      <c r="P247" t="s">
        <v>8276</v>
      </c>
      <c r="Q247">
        <f t="shared" si="26"/>
        <v>145</v>
      </c>
      <c r="R247">
        <f t="shared" si="31"/>
        <v>47.67</v>
      </c>
      <c r="S247" t="str">
        <f t="shared" si="27"/>
        <v>music</v>
      </c>
      <c r="T247" t="str">
        <f t="shared" si="28"/>
        <v>rock</v>
      </c>
      <c r="U247" s="7">
        <f t="shared" si="29"/>
        <v>40895.897974537038</v>
      </c>
      <c r="V247" s="7">
        <f t="shared" si="30"/>
        <v>40925.897974537038</v>
      </c>
    </row>
    <row r="248" spans="1:22" ht="44.25" x14ac:dyDescent="0.75">
      <c r="A248">
        <v>1633</v>
      </c>
      <c r="B248" s="2" t="s">
        <v>1634</v>
      </c>
      <c r="C248" s="2" t="s">
        <v>5743</v>
      </c>
      <c r="D248">
        <v>10000</v>
      </c>
      <c r="E248">
        <f t="shared" si="24"/>
        <v>10000</v>
      </c>
      <c r="F248">
        <v>10000</v>
      </c>
      <c r="G248">
        <f t="shared" si="25"/>
        <v>10000</v>
      </c>
      <c r="H248" t="s">
        <v>8219</v>
      </c>
      <c r="I248" t="s">
        <v>8224</v>
      </c>
      <c r="J248" t="s">
        <v>8246</v>
      </c>
      <c r="K248">
        <v>1326690000</v>
      </c>
      <c r="L248">
        <v>1324329156</v>
      </c>
      <c r="M248" t="b">
        <v>0</v>
      </c>
      <c r="N248">
        <v>58</v>
      </c>
      <c r="O248" t="b">
        <v>1</v>
      </c>
      <c r="P248" t="s">
        <v>8276</v>
      </c>
      <c r="Q248">
        <f t="shared" si="26"/>
        <v>100</v>
      </c>
      <c r="R248">
        <f t="shared" si="31"/>
        <v>172.41</v>
      </c>
      <c r="S248" t="str">
        <f t="shared" si="27"/>
        <v>music</v>
      </c>
      <c r="T248" t="str">
        <f t="shared" si="28"/>
        <v>rock</v>
      </c>
      <c r="U248" s="7">
        <f t="shared" si="29"/>
        <v>40896.883750000001</v>
      </c>
      <c r="V248" s="7">
        <f t="shared" si="30"/>
        <v>40924.208333333336</v>
      </c>
    </row>
    <row r="249" spans="1:22" ht="44.25" x14ac:dyDescent="0.75">
      <c r="A249">
        <v>1965</v>
      </c>
      <c r="B249" s="2" t="s">
        <v>1966</v>
      </c>
      <c r="C249" s="2" t="s">
        <v>6075</v>
      </c>
      <c r="D249">
        <v>5000</v>
      </c>
      <c r="E249">
        <f t="shared" si="24"/>
        <v>5000</v>
      </c>
      <c r="F249">
        <v>13114</v>
      </c>
      <c r="G249">
        <f t="shared" si="25"/>
        <v>13114</v>
      </c>
      <c r="H249" t="s">
        <v>8219</v>
      </c>
      <c r="I249" t="s">
        <v>8224</v>
      </c>
      <c r="J249" t="s">
        <v>8246</v>
      </c>
      <c r="K249">
        <v>1326330000</v>
      </c>
      <c r="L249">
        <v>1324433310</v>
      </c>
      <c r="M249" t="b">
        <v>1</v>
      </c>
      <c r="N249">
        <v>103</v>
      </c>
      <c r="O249" t="b">
        <v>1</v>
      </c>
      <c r="P249" t="s">
        <v>8295</v>
      </c>
      <c r="Q249">
        <f t="shared" si="26"/>
        <v>262</v>
      </c>
      <c r="R249">
        <f t="shared" si="31"/>
        <v>127.32</v>
      </c>
      <c r="S249" t="str">
        <f t="shared" si="27"/>
        <v>technology</v>
      </c>
      <c r="T249" t="str">
        <f t="shared" si="28"/>
        <v>hardware</v>
      </c>
      <c r="U249" s="7">
        <f t="shared" si="29"/>
        <v>40898.089236111111</v>
      </c>
      <c r="V249" s="7">
        <f t="shared" si="30"/>
        <v>40920.041666666664</v>
      </c>
    </row>
    <row r="250" spans="1:22" ht="44.25" x14ac:dyDescent="0.75">
      <c r="A250">
        <v>284</v>
      </c>
      <c r="B250" s="2" t="s">
        <v>285</v>
      </c>
      <c r="C250" s="2" t="s">
        <v>4394</v>
      </c>
      <c r="D250">
        <v>40000</v>
      </c>
      <c r="E250">
        <f t="shared" si="24"/>
        <v>40000</v>
      </c>
      <c r="F250">
        <v>41850.46</v>
      </c>
      <c r="G250">
        <f t="shared" si="25"/>
        <v>41850.46</v>
      </c>
      <c r="H250" t="s">
        <v>8219</v>
      </c>
      <c r="I250" t="s">
        <v>8224</v>
      </c>
      <c r="J250" t="s">
        <v>8246</v>
      </c>
      <c r="K250">
        <v>1327167780</v>
      </c>
      <c r="L250">
        <v>1325007780</v>
      </c>
      <c r="M250" t="b">
        <v>1</v>
      </c>
      <c r="N250">
        <v>760</v>
      </c>
      <c r="O250" t="b">
        <v>1</v>
      </c>
      <c r="P250" t="s">
        <v>8269</v>
      </c>
      <c r="Q250">
        <f t="shared" si="26"/>
        <v>105</v>
      </c>
      <c r="R250">
        <f t="shared" si="31"/>
        <v>55.07</v>
      </c>
      <c r="S250" t="str">
        <f t="shared" si="27"/>
        <v>film &amp; video</v>
      </c>
      <c r="T250" t="str">
        <f t="shared" si="28"/>
        <v>documentary</v>
      </c>
      <c r="U250" s="7">
        <f t="shared" si="29"/>
        <v>40904.738194444442</v>
      </c>
      <c r="V250" s="7">
        <f t="shared" si="30"/>
        <v>40929.738194444442</v>
      </c>
    </row>
    <row r="251" spans="1:22" ht="44.25" x14ac:dyDescent="0.75">
      <c r="A251">
        <v>2222</v>
      </c>
      <c r="B251" s="2" t="s">
        <v>2223</v>
      </c>
      <c r="C251" s="2" t="s">
        <v>6332</v>
      </c>
      <c r="D251">
        <v>500</v>
      </c>
      <c r="E251">
        <f t="shared" si="24"/>
        <v>500</v>
      </c>
      <c r="F251">
        <v>813</v>
      </c>
      <c r="G251">
        <f t="shared" si="25"/>
        <v>813</v>
      </c>
      <c r="H251" t="s">
        <v>8219</v>
      </c>
      <c r="I251" t="s">
        <v>8224</v>
      </c>
      <c r="J251" t="s">
        <v>8246</v>
      </c>
      <c r="K251">
        <v>1327776847</v>
      </c>
      <c r="L251">
        <v>1325184847</v>
      </c>
      <c r="M251" t="b">
        <v>0</v>
      </c>
      <c r="N251">
        <v>30</v>
      </c>
      <c r="O251" t="b">
        <v>1</v>
      </c>
      <c r="P251" t="s">
        <v>8297</v>
      </c>
      <c r="Q251">
        <f t="shared" si="26"/>
        <v>163</v>
      </c>
      <c r="R251">
        <f t="shared" si="31"/>
        <v>27.1</v>
      </c>
      <c r="S251" t="str">
        <f t="shared" si="27"/>
        <v>games</v>
      </c>
      <c r="T251" t="str">
        <f t="shared" si="28"/>
        <v>tabletop games</v>
      </c>
      <c r="U251" s="7">
        <f t="shared" si="29"/>
        <v>40906.787581018521</v>
      </c>
      <c r="V251" s="7">
        <f t="shared" si="30"/>
        <v>40936.787581018521</v>
      </c>
    </row>
    <row r="252" spans="1:22" ht="44.25" x14ac:dyDescent="0.75">
      <c r="A252">
        <v>720</v>
      </c>
      <c r="B252" s="2" t="s">
        <v>721</v>
      </c>
      <c r="C252" s="2" t="s">
        <v>4830</v>
      </c>
      <c r="D252">
        <v>1900</v>
      </c>
      <c r="E252">
        <f t="shared" si="24"/>
        <v>1900</v>
      </c>
      <c r="F252">
        <v>2735</v>
      </c>
      <c r="G252">
        <f t="shared" si="25"/>
        <v>2735</v>
      </c>
      <c r="H252" t="s">
        <v>8219</v>
      </c>
      <c r="I252" t="s">
        <v>8224</v>
      </c>
      <c r="J252" t="s">
        <v>8246</v>
      </c>
      <c r="K252">
        <v>1327851291</v>
      </c>
      <c r="L252">
        <v>1325432091</v>
      </c>
      <c r="M252" t="b">
        <v>0</v>
      </c>
      <c r="N252">
        <v>41</v>
      </c>
      <c r="O252" t="b">
        <v>1</v>
      </c>
      <c r="P252" t="s">
        <v>8274</v>
      </c>
      <c r="Q252">
        <f t="shared" si="26"/>
        <v>144</v>
      </c>
      <c r="R252">
        <f t="shared" si="31"/>
        <v>66.709999999999994</v>
      </c>
      <c r="S252" t="str">
        <f t="shared" si="27"/>
        <v>publishing</v>
      </c>
      <c r="T252" t="str">
        <f t="shared" si="28"/>
        <v>nonfiction</v>
      </c>
      <c r="U252" s="7">
        <f t="shared" si="29"/>
        <v>40909.649201388893</v>
      </c>
      <c r="V252" s="7">
        <f t="shared" si="30"/>
        <v>40937.649201388893</v>
      </c>
    </row>
    <row r="253" spans="1:22" ht="59" x14ac:dyDescent="0.75">
      <c r="A253">
        <v>1932</v>
      </c>
      <c r="B253" s="2" t="s">
        <v>1933</v>
      </c>
      <c r="C253" s="2" t="s">
        <v>6042</v>
      </c>
      <c r="D253">
        <v>5250</v>
      </c>
      <c r="E253">
        <f t="shared" si="24"/>
        <v>5250</v>
      </c>
      <c r="F253">
        <v>5617</v>
      </c>
      <c r="G253">
        <f t="shared" si="25"/>
        <v>5617</v>
      </c>
      <c r="H253" t="s">
        <v>8219</v>
      </c>
      <c r="I253" t="s">
        <v>8224</v>
      </c>
      <c r="J253" t="s">
        <v>8246</v>
      </c>
      <c r="K253">
        <v>1327433173</v>
      </c>
      <c r="L253">
        <v>1325618773</v>
      </c>
      <c r="M253" t="b">
        <v>0</v>
      </c>
      <c r="N253">
        <v>80</v>
      </c>
      <c r="O253" t="b">
        <v>1</v>
      </c>
      <c r="P253" t="s">
        <v>8279</v>
      </c>
      <c r="Q253">
        <f t="shared" si="26"/>
        <v>107</v>
      </c>
      <c r="R253">
        <f t="shared" si="31"/>
        <v>70.209999999999994</v>
      </c>
      <c r="S253" t="str">
        <f t="shared" si="27"/>
        <v>music</v>
      </c>
      <c r="T253" t="str">
        <f t="shared" si="28"/>
        <v>indie rock</v>
      </c>
      <c r="U253" s="7">
        <f t="shared" si="29"/>
        <v>40911.809872685182</v>
      </c>
      <c r="V253" s="7">
        <f t="shared" si="30"/>
        <v>40932.809872685182</v>
      </c>
    </row>
    <row r="254" spans="1:22" x14ac:dyDescent="0.75">
      <c r="A254">
        <v>115</v>
      </c>
      <c r="B254" s="2" t="s">
        <v>117</v>
      </c>
      <c r="C254" s="2" t="s">
        <v>4226</v>
      </c>
      <c r="D254">
        <v>450</v>
      </c>
      <c r="E254">
        <f t="shared" si="24"/>
        <v>450</v>
      </c>
      <c r="F254">
        <v>632</v>
      </c>
      <c r="G254">
        <f t="shared" si="25"/>
        <v>632</v>
      </c>
      <c r="H254" t="s">
        <v>8219</v>
      </c>
      <c r="I254" t="s">
        <v>8224</v>
      </c>
      <c r="J254" t="s">
        <v>8246</v>
      </c>
      <c r="K254">
        <v>1328377444</v>
      </c>
      <c r="L254">
        <v>1326217444</v>
      </c>
      <c r="M254" t="b">
        <v>0</v>
      </c>
      <c r="N254">
        <v>22</v>
      </c>
      <c r="O254" t="b">
        <v>1</v>
      </c>
      <c r="P254" t="s">
        <v>8266</v>
      </c>
      <c r="Q254">
        <f t="shared" si="26"/>
        <v>140</v>
      </c>
      <c r="R254">
        <f t="shared" si="31"/>
        <v>28.73</v>
      </c>
      <c r="S254" t="str">
        <f t="shared" si="27"/>
        <v>film &amp; video</v>
      </c>
      <c r="T254" t="str">
        <f t="shared" si="28"/>
        <v>shorts</v>
      </c>
      <c r="U254" s="7">
        <f t="shared" si="29"/>
        <v>40918.738935185182</v>
      </c>
      <c r="V254" s="7">
        <f t="shared" si="30"/>
        <v>40943.738935185182</v>
      </c>
    </row>
    <row r="255" spans="1:22" ht="29.5" x14ac:dyDescent="0.75">
      <c r="A255">
        <v>1894</v>
      </c>
      <c r="B255" s="2" t="s">
        <v>1895</v>
      </c>
      <c r="C255" s="2" t="s">
        <v>6004</v>
      </c>
      <c r="D255">
        <v>1000</v>
      </c>
      <c r="E255">
        <f t="shared" si="24"/>
        <v>1000</v>
      </c>
      <c r="F255">
        <v>1145</v>
      </c>
      <c r="G255">
        <f t="shared" si="25"/>
        <v>1145</v>
      </c>
      <c r="H255" t="s">
        <v>8219</v>
      </c>
      <c r="I255" t="s">
        <v>8224</v>
      </c>
      <c r="J255" t="s">
        <v>8246</v>
      </c>
      <c r="K255">
        <v>1329082983</v>
      </c>
      <c r="L255">
        <v>1326404583</v>
      </c>
      <c r="M255" t="b">
        <v>0</v>
      </c>
      <c r="N255">
        <v>20</v>
      </c>
      <c r="O255" t="b">
        <v>1</v>
      </c>
      <c r="P255" t="s">
        <v>8279</v>
      </c>
      <c r="Q255">
        <f t="shared" si="26"/>
        <v>115</v>
      </c>
      <c r="R255">
        <f t="shared" si="31"/>
        <v>57.25</v>
      </c>
      <c r="S255" t="str">
        <f t="shared" si="27"/>
        <v>music</v>
      </c>
      <c r="T255" t="str">
        <f t="shared" si="28"/>
        <v>indie rock</v>
      </c>
      <c r="U255" s="7">
        <f t="shared" si="29"/>
        <v>40920.904895833337</v>
      </c>
      <c r="V255" s="7">
        <f t="shared" si="30"/>
        <v>40951.904895833337</v>
      </c>
    </row>
    <row r="256" spans="1:22" ht="44.25" x14ac:dyDescent="0.75">
      <c r="A256">
        <v>863</v>
      </c>
      <c r="B256" s="2" t="s">
        <v>864</v>
      </c>
      <c r="C256" s="2" t="s">
        <v>4973</v>
      </c>
      <c r="D256">
        <v>2000</v>
      </c>
      <c r="E256">
        <f t="shared" si="24"/>
        <v>2000</v>
      </c>
      <c r="F256">
        <v>90</v>
      </c>
      <c r="G256">
        <f t="shared" si="25"/>
        <v>90</v>
      </c>
      <c r="H256" t="s">
        <v>8221</v>
      </c>
      <c r="I256" t="s">
        <v>8224</v>
      </c>
      <c r="J256" t="s">
        <v>8246</v>
      </c>
      <c r="K256">
        <v>1329014966</v>
      </c>
      <c r="L256">
        <v>1326422966</v>
      </c>
      <c r="M256" t="b">
        <v>0</v>
      </c>
      <c r="N256">
        <v>5</v>
      </c>
      <c r="O256" t="b">
        <v>0</v>
      </c>
      <c r="P256" t="s">
        <v>8278</v>
      </c>
      <c r="Q256">
        <f t="shared" si="26"/>
        <v>5</v>
      </c>
      <c r="R256">
        <f t="shared" si="31"/>
        <v>18</v>
      </c>
      <c r="S256" t="str">
        <f t="shared" si="27"/>
        <v>music</v>
      </c>
      <c r="T256" t="str">
        <f t="shared" si="28"/>
        <v>jazz</v>
      </c>
      <c r="U256" s="7">
        <f t="shared" si="29"/>
        <v>40921.117662037039</v>
      </c>
      <c r="V256" s="7">
        <f t="shared" si="30"/>
        <v>40951.117662037039</v>
      </c>
    </row>
    <row r="257" spans="1:22" ht="44.25" x14ac:dyDescent="0.75">
      <c r="A257">
        <v>1256</v>
      </c>
      <c r="B257" s="2" t="s">
        <v>1257</v>
      </c>
      <c r="C257" s="2" t="s">
        <v>5366</v>
      </c>
      <c r="D257">
        <v>30000</v>
      </c>
      <c r="E257">
        <f t="shared" si="24"/>
        <v>30000</v>
      </c>
      <c r="F257">
        <v>35389.129999999997</v>
      </c>
      <c r="G257">
        <f t="shared" si="25"/>
        <v>35389.129999999997</v>
      </c>
      <c r="H257" t="s">
        <v>8219</v>
      </c>
      <c r="I257" t="s">
        <v>8224</v>
      </c>
      <c r="J257" t="s">
        <v>8246</v>
      </c>
      <c r="K257">
        <v>1329084231</v>
      </c>
      <c r="L257">
        <v>1326492231</v>
      </c>
      <c r="M257" t="b">
        <v>1</v>
      </c>
      <c r="N257">
        <v>361</v>
      </c>
      <c r="O257" t="b">
        <v>1</v>
      </c>
      <c r="P257" t="s">
        <v>8276</v>
      </c>
      <c r="Q257">
        <f t="shared" si="26"/>
        <v>118</v>
      </c>
      <c r="R257">
        <f t="shared" si="31"/>
        <v>98.03</v>
      </c>
      <c r="S257" t="str">
        <f t="shared" si="27"/>
        <v>music</v>
      </c>
      <c r="T257" t="str">
        <f t="shared" si="28"/>
        <v>rock</v>
      </c>
      <c r="U257" s="7">
        <f t="shared" si="29"/>
        <v>40921.919340277782</v>
      </c>
      <c r="V257" s="7">
        <f t="shared" si="30"/>
        <v>40951.919340277782</v>
      </c>
    </row>
    <row r="258" spans="1:22" ht="44.25" x14ac:dyDescent="0.75">
      <c r="A258">
        <v>3172</v>
      </c>
      <c r="B258" s="2" t="s">
        <v>3172</v>
      </c>
      <c r="C258" s="2" t="s">
        <v>7282</v>
      </c>
      <c r="D258">
        <v>2000</v>
      </c>
      <c r="E258">
        <f t="shared" ref="E258:E321" si="32">INDEX(convert,MATCH($J258,money,0),2)*D258</f>
        <v>2000</v>
      </c>
      <c r="F258">
        <v>2300</v>
      </c>
      <c r="G258">
        <f t="shared" ref="G258:G321" si="33">INDEX(convert,MATCH($J258,money,0),2)*F258</f>
        <v>2300</v>
      </c>
      <c r="H258" t="s">
        <v>8219</v>
      </c>
      <c r="I258" t="s">
        <v>8224</v>
      </c>
      <c r="J258" t="s">
        <v>8246</v>
      </c>
      <c r="K258">
        <v>1329240668</v>
      </c>
      <c r="L258">
        <v>1326648668</v>
      </c>
      <c r="M258" t="b">
        <v>1</v>
      </c>
      <c r="N258">
        <v>29</v>
      </c>
      <c r="O258" t="b">
        <v>1</v>
      </c>
      <c r="P258" t="s">
        <v>8271</v>
      </c>
      <c r="Q258">
        <f t="shared" ref="Q258:Q321" si="34">ROUND(F258/D258*100,0)</f>
        <v>115</v>
      </c>
      <c r="R258">
        <f t="shared" si="31"/>
        <v>79.31</v>
      </c>
      <c r="S258" t="str">
        <f t="shared" ref="S258:S321" si="35">LEFT($P258,FIND("/",$P258)-1)</f>
        <v>theater</v>
      </c>
      <c r="T258" t="str">
        <f t="shared" ref="T258:T321" si="36">MID($P258,FIND("/",$P258)+1,30)</f>
        <v>plays</v>
      </c>
      <c r="U258" s="7">
        <f t="shared" ref="U258:U321" si="37">DATE(1970,1,1)+(((L258/60)/60)/24)</f>
        <v>40923.729953703703</v>
      </c>
      <c r="V258" s="7">
        <f t="shared" ref="V258:V321" si="38">DATE(1970,1,1)+(((K258/60)/60)/24)</f>
        <v>40953.729953703703</v>
      </c>
    </row>
    <row r="259" spans="1:22" ht="59" x14ac:dyDescent="0.75">
      <c r="A259">
        <v>253</v>
      </c>
      <c r="B259" s="2" t="s">
        <v>254</v>
      </c>
      <c r="C259" s="2" t="s">
        <v>4363</v>
      </c>
      <c r="D259">
        <v>1500</v>
      </c>
      <c r="E259">
        <f t="shared" si="32"/>
        <v>1500</v>
      </c>
      <c r="F259">
        <v>1511</v>
      </c>
      <c r="G259">
        <f t="shared" si="33"/>
        <v>1511</v>
      </c>
      <c r="H259" t="s">
        <v>8219</v>
      </c>
      <c r="I259" t="s">
        <v>8224</v>
      </c>
      <c r="J259" t="s">
        <v>8246</v>
      </c>
      <c r="K259">
        <v>1329320235</v>
      </c>
      <c r="L259">
        <v>1326728235</v>
      </c>
      <c r="M259" t="b">
        <v>1</v>
      </c>
      <c r="N259">
        <v>7</v>
      </c>
      <c r="O259" t="b">
        <v>1</v>
      </c>
      <c r="P259" t="s">
        <v>8269</v>
      </c>
      <c r="Q259">
        <f t="shared" si="34"/>
        <v>101</v>
      </c>
      <c r="R259">
        <f t="shared" ref="R259:R322" si="39">ROUND(G259/N259,2)</f>
        <v>215.86</v>
      </c>
      <c r="S259" t="str">
        <f t="shared" si="35"/>
        <v>film &amp; video</v>
      </c>
      <c r="T259" t="str">
        <f t="shared" si="36"/>
        <v>documentary</v>
      </c>
      <c r="U259" s="7">
        <f t="shared" si="37"/>
        <v>40924.650868055556</v>
      </c>
      <c r="V259" s="7">
        <f t="shared" si="38"/>
        <v>40954.650868055556</v>
      </c>
    </row>
    <row r="260" spans="1:22" ht="44.25" x14ac:dyDescent="0.75">
      <c r="A260">
        <v>817</v>
      </c>
      <c r="B260" s="2" t="s">
        <v>818</v>
      </c>
      <c r="C260" s="2" t="s">
        <v>4927</v>
      </c>
      <c r="D260">
        <v>1500</v>
      </c>
      <c r="E260">
        <f t="shared" si="32"/>
        <v>1500</v>
      </c>
      <c r="F260">
        <v>2056.66</v>
      </c>
      <c r="G260">
        <f t="shared" si="33"/>
        <v>2056.66</v>
      </c>
      <c r="H260" t="s">
        <v>8219</v>
      </c>
      <c r="I260" t="s">
        <v>8224</v>
      </c>
      <c r="J260" t="s">
        <v>8246</v>
      </c>
      <c r="K260">
        <v>1331441940</v>
      </c>
      <c r="L260">
        <v>1326810211</v>
      </c>
      <c r="M260" t="b">
        <v>0</v>
      </c>
      <c r="N260">
        <v>23</v>
      </c>
      <c r="O260" t="b">
        <v>1</v>
      </c>
      <c r="P260" t="s">
        <v>8276</v>
      </c>
      <c r="Q260">
        <f t="shared" si="34"/>
        <v>137</v>
      </c>
      <c r="R260">
        <f t="shared" si="39"/>
        <v>89.42</v>
      </c>
      <c r="S260" t="str">
        <f t="shared" si="35"/>
        <v>music</v>
      </c>
      <c r="T260" t="str">
        <f t="shared" si="36"/>
        <v>rock</v>
      </c>
      <c r="U260" s="7">
        <f t="shared" si="37"/>
        <v>40925.599664351852</v>
      </c>
      <c r="V260" s="7">
        <f t="shared" si="38"/>
        <v>40979.207638888889</v>
      </c>
    </row>
    <row r="261" spans="1:22" ht="59" x14ac:dyDescent="0.75">
      <c r="A261">
        <v>1837</v>
      </c>
      <c r="B261" s="2" t="s">
        <v>1838</v>
      </c>
      <c r="C261" s="2" t="s">
        <v>5947</v>
      </c>
      <c r="D261">
        <v>600</v>
      </c>
      <c r="E261">
        <f t="shared" si="32"/>
        <v>600</v>
      </c>
      <c r="F261">
        <v>1841</v>
      </c>
      <c r="G261">
        <f t="shared" si="33"/>
        <v>1841</v>
      </c>
      <c r="H261" t="s">
        <v>8219</v>
      </c>
      <c r="I261" t="s">
        <v>8224</v>
      </c>
      <c r="J261" t="s">
        <v>8246</v>
      </c>
      <c r="K261">
        <v>1332029335</v>
      </c>
      <c r="L261">
        <v>1326848935</v>
      </c>
      <c r="M261" t="b">
        <v>0</v>
      </c>
      <c r="N261">
        <v>30</v>
      </c>
      <c r="O261" t="b">
        <v>1</v>
      </c>
      <c r="P261" t="s">
        <v>8276</v>
      </c>
      <c r="Q261">
        <f t="shared" si="34"/>
        <v>307</v>
      </c>
      <c r="R261">
        <f t="shared" si="39"/>
        <v>61.37</v>
      </c>
      <c r="S261" t="str">
        <f t="shared" si="35"/>
        <v>music</v>
      </c>
      <c r="T261" t="str">
        <f t="shared" si="36"/>
        <v>rock</v>
      </c>
      <c r="U261" s="7">
        <f t="shared" si="37"/>
        <v>40926.047858796301</v>
      </c>
      <c r="V261" s="7">
        <f t="shared" si="38"/>
        <v>40986.006192129629</v>
      </c>
    </row>
    <row r="262" spans="1:22" ht="44.25" x14ac:dyDescent="0.75">
      <c r="A262">
        <v>1821</v>
      </c>
      <c r="B262" s="2" t="s">
        <v>1822</v>
      </c>
      <c r="C262" s="2" t="s">
        <v>5931</v>
      </c>
      <c r="D262">
        <v>2500</v>
      </c>
      <c r="E262">
        <f t="shared" si="32"/>
        <v>2500</v>
      </c>
      <c r="F262">
        <v>3372.25</v>
      </c>
      <c r="G262">
        <f t="shared" si="33"/>
        <v>3372.25</v>
      </c>
      <c r="H262" t="s">
        <v>8219</v>
      </c>
      <c r="I262" t="s">
        <v>8224</v>
      </c>
      <c r="J262" t="s">
        <v>8246</v>
      </c>
      <c r="K262">
        <v>1330760367</v>
      </c>
      <c r="L262">
        <v>1326872367</v>
      </c>
      <c r="M262" t="b">
        <v>0</v>
      </c>
      <c r="N262">
        <v>57</v>
      </c>
      <c r="O262" t="b">
        <v>1</v>
      </c>
      <c r="P262" t="s">
        <v>8276</v>
      </c>
      <c r="Q262">
        <f t="shared" si="34"/>
        <v>135</v>
      </c>
      <c r="R262">
        <f t="shared" si="39"/>
        <v>59.16</v>
      </c>
      <c r="S262" t="str">
        <f t="shared" si="35"/>
        <v>music</v>
      </c>
      <c r="T262" t="str">
        <f t="shared" si="36"/>
        <v>rock</v>
      </c>
      <c r="U262" s="7">
        <f t="shared" si="37"/>
        <v>40926.319062499999</v>
      </c>
      <c r="V262" s="7">
        <f t="shared" si="38"/>
        <v>40971.319062499999</v>
      </c>
    </row>
    <row r="263" spans="1:22" ht="44.25" x14ac:dyDescent="0.75">
      <c r="A263">
        <v>2762</v>
      </c>
      <c r="B263" s="2" t="s">
        <v>2762</v>
      </c>
      <c r="C263" s="2" t="s">
        <v>6872</v>
      </c>
      <c r="D263">
        <v>3250</v>
      </c>
      <c r="E263">
        <f t="shared" si="32"/>
        <v>3250</v>
      </c>
      <c r="F263">
        <v>25</v>
      </c>
      <c r="G263">
        <f t="shared" si="33"/>
        <v>25</v>
      </c>
      <c r="H263" t="s">
        <v>8221</v>
      </c>
      <c r="I263" t="s">
        <v>8224</v>
      </c>
      <c r="J263" t="s">
        <v>8246</v>
      </c>
      <c r="K263">
        <v>1332114795</v>
      </c>
      <c r="L263">
        <v>1326934395</v>
      </c>
      <c r="M263" t="b">
        <v>0</v>
      </c>
      <c r="N263">
        <v>1</v>
      </c>
      <c r="O263" t="b">
        <v>0</v>
      </c>
      <c r="P263" t="s">
        <v>8304</v>
      </c>
      <c r="Q263">
        <f t="shared" si="34"/>
        <v>1</v>
      </c>
      <c r="R263">
        <f t="shared" si="39"/>
        <v>25</v>
      </c>
      <c r="S263" t="str">
        <f t="shared" si="35"/>
        <v>publishing</v>
      </c>
      <c r="T263" t="str">
        <f t="shared" si="36"/>
        <v>children's books</v>
      </c>
      <c r="U263" s="7">
        <f t="shared" si="37"/>
        <v>40927.036979166667</v>
      </c>
      <c r="V263" s="7">
        <f t="shared" si="38"/>
        <v>40986.995312500003</v>
      </c>
    </row>
    <row r="264" spans="1:22" ht="59" x14ac:dyDescent="0.75">
      <c r="A264">
        <v>827</v>
      </c>
      <c r="B264" s="2" t="s">
        <v>828</v>
      </c>
      <c r="C264" s="2" t="s">
        <v>4937</v>
      </c>
      <c r="D264">
        <v>300</v>
      </c>
      <c r="E264">
        <f t="shared" si="32"/>
        <v>300</v>
      </c>
      <c r="F264">
        <v>310</v>
      </c>
      <c r="G264">
        <f t="shared" si="33"/>
        <v>310</v>
      </c>
      <c r="H264" t="s">
        <v>8219</v>
      </c>
      <c r="I264" t="s">
        <v>8224</v>
      </c>
      <c r="J264" t="s">
        <v>8246</v>
      </c>
      <c r="K264">
        <v>1329248940</v>
      </c>
      <c r="L264">
        <v>1326972107</v>
      </c>
      <c r="M264" t="b">
        <v>0</v>
      </c>
      <c r="N264">
        <v>11</v>
      </c>
      <c r="O264" t="b">
        <v>1</v>
      </c>
      <c r="P264" t="s">
        <v>8276</v>
      </c>
      <c r="Q264">
        <f t="shared" si="34"/>
        <v>103</v>
      </c>
      <c r="R264">
        <f t="shared" si="39"/>
        <v>28.18</v>
      </c>
      <c r="S264" t="str">
        <f t="shared" si="35"/>
        <v>music</v>
      </c>
      <c r="T264" t="str">
        <f t="shared" si="36"/>
        <v>rock</v>
      </c>
      <c r="U264" s="7">
        <f t="shared" si="37"/>
        <v>40927.473460648151</v>
      </c>
      <c r="V264" s="7">
        <f t="shared" si="38"/>
        <v>40953.825694444444</v>
      </c>
    </row>
    <row r="265" spans="1:22" ht="44.25" x14ac:dyDescent="0.75">
      <c r="A265">
        <v>2296</v>
      </c>
      <c r="B265" s="2" t="s">
        <v>2297</v>
      </c>
      <c r="C265" s="2" t="s">
        <v>6406</v>
      </c>
      <c r="D265">
        <v>7000</v>
      </c>
      <c r="E265">
        <f t="shared" si="32"/>
        <v>7000</v>
      </c>
      <c r="F265">
        <v>10435</v>
      </c>
      <c r="G265">
        <f t="shared" si="33"/>
        <v>10435</v>
      </c>
      <c r="H265" t="s">
        <v>8219</v>
      </c>
      <c r="I265" t="s">
        <v>8224</v>
      </c>
      <c r="J265" t="s">
        <v>8246</v>
      </c>
      <c r="K265">
        <v>1330018426</v>
      </c>
      <c r="L265">
        <v>1326994426</v>
      </c>
      <c r="M265" t="b">
        <v>0</v>
      </c>
      <c r="N265">
        <v>145</v>
      </c>
      <c r="O265" t="b">
        <v>1</v>
      </c>
      <c r="P265" t="s">
        <v>8276</v>
      </c>
      <c r="Q265">
        <f t="shared" si="34"/>
        <v>149</v>
      </c>
      <c r="R265">
        <f t="shared" si="39"/>
        <v>71.97</v>
      </c>
      <c r="S265" t="str">
        <f t="shared" si="35"/>
        <v>music</v>
      </c>
      <c r="T265" t="str">
        <f t="shared" si="36"/>
        <v>rock</v>
      </c>
      <c r="U265" s="7">
        <f t="shared" si="37"/>
        <v>40927.731782407405</v>
      </c>
      <c r="V265" s="7">
        <f t="shared" si="38"/>
        <v>40962.731782407405</v>
      </c>
    </row>
    <row r="266" spans="1:22" ht="29.5" x14ac:dyDescent="0.75">
      <c r="A266">
        <v>1467</v>
      </c>
      <c r="B266" s="2" t="s">
        <v>1468</v>
      </c>
      <c r="C266" s="2" t="s">
        <v>5577</v>
      </c>
      <c r="D266">
        <v>40000</v>
      </c>
      <c r="E266">
        <f t="shared" si="32"/>
        <v>40000</v>
      </c>
      <c r="F266">
        <v>46032</v>
      </c>
      <c r="G266">
        <f t="shared" si="33"/>
        <v>46032</v>
      </c>
      <c r="H266" t="s">
        <v>8219</v>
      </c>
      <c r="I266" t="s">
        <v>8224</v>
      </c>
      <c r="J266" t="s">
        <v>8246</v>
      </c>
      <c r="K266">
        <v>1332699285</v>
      </c>
      <c r="L266">
        <v>1327518885</v>
      </c>
      <c r="M266" t="b">
        <v>1</v>
      </c>
      <c r="N266">
        <v>600</v>
      </c>
      <c r="O266" t="b">
        <v>1</v>
      </c>
      <c r="P266" t="s">
        <v>8288</v>
      </c>
      <c r="Q266">
        <f t="shared" si="34"/>
        <v>115</v>
      </c>
      <c r="R266">
        <f t="shared" si="39"/>
        <v>76.72</v>
      </c>
      <c r="S266" t="str">
        <f t="shared" si="35"/>
        <v>publishing</v>
      </c>
      <c r="T266" t="str">
        <f t="shared" si="36"/>
        <v>radio &amp; podcasts</v>
      </c>
      <c r="U266" s="7">
        <f t="shared" si="37"/>
        <v>40933.80190972222</v>
      </c>
      <c r="V266" s="7">
        <f t="shared" si="38"/>
        <v>40993.760243055556</v>
      </c>
    </row>
    <row r="267" spans="1:22" ht="59" x14ac:dyDescent="0.75">
      <c r="A267">
        <v>302</v>
      </c>
      <c r="B267" s="2" t="s">
        <v>303</v>
      </c>
      <c r="C267" s="2" t="s">
        <v>4412</v>
      </c>
      <c r="D267">
        <v>10000</v>
      </c>
      <c r="E267">
        <f t="shared" si="32"/>
        <v>10000</v>
      </c>
      <c r="F267">
        <v>10046</v>
      </c>
      <c r="G267">
        <f t="shared" si="33"/>
        <v>10046</v>
      </c>
      <c r="H267" t="s">
        <v>8219</v>
      </c>
      <c r="I267" t="s">
        <v>8224</v>
      </c>
      <c r="J267" t="s">
        <v>8246</v>
      </c>
      <c r="K267">
        <v>1330115638</v>
      </c>
      <c r="L267">
        <v>1327523638</v>
      </c>
      <c r="M267" t="b">
        <v>1</v>
      </c>
      <c r="N267">
        <v>108</v>
      </c>
      <c r="O267" t="b">
        <v>1</v>
      </c>
      <c r="P267" t="s">
        <v>8269</v>
      </c>
      <c r="Q267">
        <f t="shared" si="34"/>
        <v>100</v>
      </c>
      <c r="R267">
        <f t="shared" si="39"/>
        <v>93.02</v>
      </c>
      <c r="S267" t="str">
        <f t="shared" si="35"/>
        <v>film &amp; video</v>
      </c>
      <c r="T267" t="str">
        <f t="shared" si="36"/>
        <v>documentary</v>
      </c>
      <c r="U267" s="7">
        <f t="shared" si="37"/>
        <v>40933.856921296298</v>
      </c>
      <c r="V267" s="7">
        <f t="shared" si="38"/>
        <v>40963.856921296298</v>
      </c>
    </row>
    <row r="268" spans="1:22" ht="29.5" x14ac:dyDescent="0.75">
      <c r="A268">
        <v>1270</v>
      </c>
      <c r="B268" s="2" t="s">
        <v>1271</v>
      </c>
      <c r="C268" s="2" t="s">
        <v>5380</v>
      </c>
      <c r="D268">
        <v>10000</v>
      </c>
      <c r="E268">
        <f t="shared" si="32"/>
        <v>10000</v>
      </c>
      <c r="F268">
        <v>11472</v>
      </c>
      <c r="G268">
        <f t="shared" si="33"/>
        <v>11472</v>
      </c>
      <c r="H268" t="s">
        <v>8219</v>
      </c>
      <c r="I268" t="s">
        <v>8224</v>
      </c>
      <c r="J268" t="s">
        <v>8246</v>
      </c>
      <c r="K268">
        <v>1332704042</v>
      </c>
      <c r="L268">
        <v>1327523642</v>
      </c>
      <c r="M268" t="b">
        <v>1</v>
      </c>
      <c r="N268">
        <v>169</v>
      </c>
      <c r="O268" t="b">
        <v>1</v>
      </c>
      <c r="P268" t="s">
        <v>8276</v>
      </c>
      <c r="Q268">
        <f t="shared" si="34"/>
        <v>115</v>
      </c>
      <c r="R268">
        <f t="shared" si="39"/>
        <v>67.88</v>
      </c>
      <c r="S268" t="str">
        <f t="shared" si="35"/>
        <v>music</v>
      </c>
      <c r="T268" t="str">
        <f t="shared" si="36"/>
        <v>rock</v>
      </c>
      <c r="U268" s="7">
        <f t="shared" si="37"/>
        <v>40933.856967592597</v>
      </c>
      <c r="V268" s="7">
        <f t="shared" si="38"/>
        <v>40993.815300925926</v>
      </c>
    </row>
    <row r="269" spans="1:22" ht="44.25" x14ac:dyDescent="0.75">
      <c r="A269">
        <v>424</v>
      </c>
      <c r="B269" s="2" t="s">
        <v>425</v>
      </c>
      <c r="C269" s="2" t="s">
        <v>4534</v>
      </c>
      <c r="D269">
        <v>3000</v>
      </c>
      <c r="E269">
        <f t="shared" si="32"/>
        <v>3000</v>
      </c>
      <c r="F269">
        <v>203.9</v>
      </c>
      <c r="G269">
        <f t="shared" si="33"/>
        <v>203.9</v>
      </c>
      <c r="H269" t="s">
        <v>8221</v>
      </c>
      <c r="I269" t="s">
        <v>8224</v>
      </c>
      <c r="J269" t="s">
        <v>8246</v>
      </c>
      <c r="K269">
        <v>1332748899</v>
      </c>
      <c r="L269">
        <v>1327568499</v>
      </c>
      <c r="M269" t="b">
        <v>0</v>
      </c>
      <c r="N269">
        <v>5</v>
      </c>
      <c r="O269" t="b">
        <v>0</v>
      </c>
      <c r="P269" t="s">
        <v>8270</v>
      </c>
      <c r="Q269">
        <f t="shared" si="34"/>
        <v>7</v>
      </c>
      <c r="R269">
        <f t="shared" si="39"/>
        <v>40.78</v>
      </c>
      <c r="S269" t="str">
        <f t="shared" si="35"/>
        <v>film &amp; video</v>
      </c>
      <c r="T269" t="str">
        <f t="shared" si="36"/>
        <v>animation</v>
      </c>
      <c r="U269" s="7">
        <f t="shared" si="37"/>
        <v>40934.376145833332</v>
      </c>
      <c r="V269" s="7">
        <f t="shared" si="38"/>
        <v>40994.334479166668</v>
      </c>
    </row>
    <row r="270" spans="1:22" ht="44.25" x14ac:dyDescent="0.75">
      <c r="A270">
        <v>95</v>
      </c>
      <c r="B270" s="2" t="s">
        <v>97</v>
      </c>
      <c r="C270" s="2" t="s">
        <v>4206</v>
      </c>
      <c r="D270">
        <v>350</v>
      </c>
      <c r="E270">
        <f t="shared" si="32"/>
        <v>350</v>
      </c>
      <c r="F270">
        <v>460</v>
      </c>
      <c r="G270">
        <f t="shared" si="33"/>
        <v>460</v>
      </c>
      <c r="H270" t="s">
        <v>8219</v>
      </c>
      <c r="I270" t="s">
        <v>8224</v>
      </c>
      <c r="J270" t="s">
        <v>8246</v>
      </c>
      <c r="K270">
        <v>1330214841</v>
      </c>
      <c r="L270">
        <v>1327622841</v>
      </c>
      <c r="M270" t="b">
        <v>0</v>
      </c>
      <c r="N270">
        <v>21</v>
      </c>
      <c r="O270" t="b">
        <v>1</v>
      </c>
      <c r="P270" t="s">
        <v>8266</v>
      </c>
      <c r="Q270">
        <f t="shared" si="34"/>
        <v>131</v>
      </c>
      <c r="R270">
        <f t="shared" si="39"/>
        <v>21.9</v>
      </c>
      <c r="S270" t="str">
        <f t="shared" si="35"/>
        <v>film &amp; video</v>
      </c>
      <c r="T270" t="str">
        <f t="shared" si="36"/>
        <v>shorts</v>
      </c>
      <c r="U270" s="7">
        <f t="shared" si="37"/>
        <v>40935.005104166667</v>
      </c>
      <c r="V270" s="7">
        <f t="shared" si="38"/>
        <v>40965.005104166667</v>
      </c>
    </row>
    <row r="271" spans="1:22" ht="44.25" x14ac:dyDescent="0.75">
      <c r="A271">
        <v>2277</v>
      </c>
      <c r="B271" s="2" t="s">
        <v>2278</v>
      </c>
      <c r="C271" s="2" t="s">
        <v>6387</v>
      </c>
      <c r="D271">
        <v>8500</v>
      </c>
      <c r="E271">
        <f t="shared" si="32"/>
        <v>8500</v>
      </c>
      <c r="F271">
        <v>11992</v>
      </c>
      <c r="G271">
        <f t="shared" si="33"/>
        <v>11992</v>
      </c>
      <c r="H271" t="s">
        <v>8219</v>
      </c>
      <c r="I271" t="s">
        <v>8224</v>
      </c>
      <c r="J271" t="s">
        <v>8246</v>
      </c>
      <c r="K271">
        <v>1330359423</v>
      </c>
      <c r="L271">
        <v>1327767423</v>
      </c>
      <c r="M271" t="b">
        <v>0</v>
      </c>
      <c r="N271">
        <v>207</v>
      </c>
      <c r="O271" t="b">
        <v>1</v>
      </c>
      <c r="P271" t="s">
        <v>8297</v>
      </c>
      <c r="Q271">
        <f t="shared" si="34"/>
        <v>141</v>
      </c>
      <c r="R271">
        <f t="shared" si="39"/>
        <v>57.93</v>
      </c>
      <c r="S271" t="str">
        <f t="shared" si="35"/>
        <v>games</v>
      </c>
      <c r="T271" t="str">
        <f t="shared" si="36"/>
        <v>tabletop games</v>
      </c>
      <c r="U271" s="7">
        <f t="shared" si="37"/>
        <v>40936.678506944445</v>
      </c>
      <c r="V271" s="7">
        <f t="shared" si="38"/>
        <v>40966.678506944445</v>
      </c>
    </row>
    <row r="272" spans="1:22" ht="44.25" x14ac:dyDescent="0.75">
      <c r="A272">
        <v>915</v>
      </c>
      <c r="B272" s="2" t="s">
        <v>916</v>
      </c>
      <c r="C272" s="2" t="s">
        <v>5025</v>
      </c>
      <c r="D272">
        <v>6500</v>
      </c>
      <c r="E272">
        <f t="shared" si="32"/>
        <v>6500</v>
      </c>
      <c r="F272">
        <v>375</v>
      </c>
      <c r="G272">
        <f t="shared" si="33"/>
        <v>375</v>
      </c>
      <c r="H272" t="s">
        <v>8221</v>
      </c>
      <c r="I272" t="s">
        <v>8224</v>
      </c>
      <c r="J272" t="s">
        <v>8246</v>
      </c>
      <c r="K272">
        <v>1330577940</v>
      </c>
      <c r="L272">
        <v>1327853914</v>
      </c>
      <c r="M272" t="b">
        <v>0</v>
      </c>
      <c r="N272">
        <v>9</v>
      </c>
      <c r="O272" t="b">
        <v>0</v>
      </c>
      <c r="P272" t="s">
        <v>8278</v>
      </c>
      <c r="Q272">
        <f t="shared" si="34"/>
        <v>6</v>
      </c>
      <c r="R272">
        <f t="shared" si="39"/>
        <v>41.67</v>
      </c>
      <c r="S272" t="str">
        <f t="shared" si="35"/>
        <v>music</v>
      </c>
      <c r="T272" t="str">
        <f t="shared" si="36"/>
        <v>jazz</v>
      </c>
      <c r="U272" s="7">
        <f t="shared" si="37"/>
        <v>40937.679560185185</v>
      </c>
      <c r="V272" s="7">
        <f t="shared" si="38"/>
        <v>40969.207638888889</v>
      </c>
    </row>
    <row r="273" spans="1:22" ht="44.25" x14ac:dyDescent="0.75">
      <c r="A273">
        <v>2744</v>
      </c>
      <c r="B273" s="2" t="s">
        <v>2744</v>
      </c>
      <c r="C273" s="2" t="s">
        <v>6854</v>
      </c>
      <c r="D273">
        <v>16000</v>
      </c>
      <c r="E273">
        <f t="shared" si="32"/>
        <v>16000</v>
      </c>
      <c r="F273">
        <v>835</v>
      </c>
      <c r="G273">
        <f t="shared" si="33"/>
        <v>835</v>
      </c>
      <c r="H273" t="s">
        <v>8221</v>
      </c>
      <c r="I273" t="s">
        <v>8224</v>
      </c>
      <c r="J273" t="s">
        <v>8246</v>
      </c>
      <c r="K273">
        <v>1330478998</v>
      </c>
      <c r="L273">
        <v>1327886998</v>
      </c>
      <c r="M273" t="b">
        <v>0</v>
      </c>
      <c r="N273">
        <v>22</v>
      </c>
      <c r="O273" t="b">
        <v>0</v>
      </c>
      <c r="P273" t="s">
        <v>8304</v>
      </c>
      <c r="Q273">
        <f t="shared" si="34"/>
        <v>5</v>
      </c>
      <c r="R273">
        <f t="shared" si="39"/>
        <v>37.950000000000003</v>
      </c>
      <c r="S273" t="str">
        <f t="shared" si="35"/>
        <v>publishing</v>
      </c>
      <c r="T273" t="str">
        <f t="shared" si="36"/>
        <v>children's books</v>
      </c>
      <c r="U273" s="7">
        <f t="shared" si="37"/>
        <v>40938.062476851854</v>
      </c>
      <c r="V273" s="7">
        <f t="shared" si="38"/>
        <v>40968.062476851854</v>
      </c>
    </row>
    <row r="274" spans="1:22" ht="59" x14ac:dyDescent="0.75">
      <c r="A274">
        <v>2094</v>
      </c>
      <c r="B274" s="2" t="s">
        <v>2095</v>
      </c>
      <c r="C274" s="2" t="s">
        <v>6204</v>
      </c>
      <c r="D274">
        <v>3500</v>
      </c>
      <c r="E274">
        <f t="shared" si="32"/>
        <v>3500</v>
      </c>
      <c r="F274">
        <v>4219</v>
      </c>
      <c r="G274">
        <f t="shared" si="33"/>
        <v>4219</v>
      </c>
      <c r="H274" t="s">
        <v>8219</v>
      </c>
      <c r="I274" t="s">
        <v>8224</v>
      </c>
      <c r="J274" t="s">
        <v>8246</v>
      </c>
      <c r="K274">
        <v>1330916400</v>
      </c>
      <c r="L274">
        <v>1327969730</v>
      </c>
      <c r="M274" t="b">
        <v>0</v>
      </c>
      <c r="N274">
        <v>72</v>
      </c>
      <c r="O274" t="b">
        <v>1</v>
      </c>
      <c r="P274" t="s">
        <v>8279</v>
      </c>
      <c r="Q274">
        <f t="shared" si="34"/>
        <v>121</v>
      </c>
      <c r="R274">
        <f t="shared" si="39"/>
        <v>58.6</v>
      </c>
      <c r="S274" t="str">
        <f t="shared" si="35"/>
        <v>music</v>
      </c>
      <c r="T274" t="str">
        <f t="shared" si="36"/>
        <v>indie rock</v>
      </c>
      <c r="U274" s="7">
        <f t="shared" si="37"/>
        <v>40939.02002314815</v>
      </c>
      <c r="V274" s="7">
        <f t="shared" si="38"/>
        <v>40973.125</v>
      </c>
    </row>
    <row r="275" spans="1:22" ht="44.25" x14ac:dyDescent="0.75">
      <c r="A275">
        <v>1664</v>
      </c>
      <c r="B275" s="2" t="s">
        <v>1665</v>
      </c>
      <c r="C275" s="2" t="s">
        <v>5774</v>
      </c>
      <c r="D275">
        <v>2500</v>
      </c>
      <c r="E275">
        <f t="shared" si="32"/>
        <v>2500</v>
      </c>
      <c r="F275">
        <v>3060.22</v>
      </c>
      <c r="G275">
        <f t="shared" si="33"/>
        <v>3060.22</v>
      </c>
      <c r="H275" t="s">
        <v>8219</v>
      </c>
      <c r="I275" t="s">
        <v>8224</v>
      </c>
      <c r="J275" t="s">
        <v>8246</v>
      </c>
      <c r="K275">
        <v>1331870340</v>
      </c>
      <c r="L275">
        <v>1328033818</v>
      </c>
      <c r="M275" t="b">
        <v>0</v>
      </c>
      <c r="N275">
        <v>89</v>
      </c>
      <c r="O275" t="b">
        <v>1</v>
      </c>
      <c r="P275" t="s">
        <v>8292</v>
      </c>
      <c r="Q275">
        <f t="shared" si="34"/>
        <v>122</v>
      </c>
      <c r="R275">
        <f t="shared" si="39"/>
        <v>34.380000000000003</v>
      </c>
      <c r="S275" t="str">
        <f t="shared" si="35"/>
        <v>music</v>
      </c>
      <c r="T275" t="str">
        <f t="shared" si="36"/>
        <v>pop</v>
      </c>
      <c r="U275" s="7">
        <f t="shared" si="37"/>
        <v>40939.761782407404</v>
      </c>
      <c r="V275" s="7">
        <f t="shared" si="38"/>
        <v>40984.165972222225</v>
      </c>
    </row>
    <row r="276" spans="1:22" ht="44.25" x14ac:dyDescent="0.75">
      <c r="A276">
        <v>1630</v>
      </c>
      <c r="B276" s="2" t="s">
        <v>1631</v>
      </c>
      <c r="C276" s="2" t="s">
        <v>5740</v>
      </c>
      <c r="D276">
        <v>4000</v>
      </c>
      <c r="E276">
        <f t="shared" si="32"/>
        <v>4000</v>
      </c>
      <c r="F276">
        <v>10610</v>
      </c>
      <c r="G276">
        <f t="shared" si="33"/>
        <v>10610</v>
      </c>
      <c r="H276" t="s">
        <v>8219</v>
      </c>
      <c r="I276" t="s">
        <v>8224</v>
      </c>
      <c r="J276" t="s">
        <v>8246</v>
      </c>
      <c r="K276">
        <v>1330671540</v>
      </c>
      <c r="L276">
        <v>1328040375</v>
      </c>
      <c r="M276" t="b">
        <v>0</v>
      </c>
      <c r="N276">
        <v>126</v>
      </c>
      <c r="O276" t="b">
        <v>1</v>
      </c>
      <c r="P276" t="s">
        <v>8276</v>
      </c>
      <c r="Q276">
        <f t="shared" si="34"/>
        <v>265</v>
      </c>
      <c r="R276">
        <f t="shared" si="39"/>
        <v>84.21</v>
      </c>
      <c r="S276" t="str">
        <f t="shared" si="35"/>
        <v>music</v>
      </c>
      <c r="T276" t="str">
        <f t="shared" si="36"/>
        <v>rock</v>
      </c>
      <c r="U276" s="7">
        <f t="shared" si="37"/>
        <v>40939.837673611109</v>
      </c>
      <c r="V276" s="7">
        <f t="shared" si="38"/>
        <v>40970.290972222225</v>
      </c>
    </row>
    <row r="277" spans="1:22" ht="44.25" x14ac:dyDescent="0.75">
      <c r="A277">
        <v>1233</v>
      </c>
      <c r="B277" s="2" t="s">
        <v>1234</v>
      </c>
      <c r="C277" s="2" t="s">
        <v>5343</v>
      </c>
      <c r="D277">
        <v>1000</v>
      </c>
      <c r="E277">
        <f t="shared" si="32"/>
        <v>1000</v>
      </c>
      <c r="F277">
        <v>116</v>
      </c>
      <c r="G277">
        <f t="shared" si="33"/>
        <v>116</v>
      </c>
      <c r="H277" t="s">
        <v>8220</v>
      </c>
      <c r="I277" t="s">
        <v>8224</v>
      </c>
      <c r="J277" t="s">
        <v>8246</v>
      </c>
      <c r="K277">
        <v>1329864374</v>
      </c>
      <c r="L277">
        <v>1328049974</v>
      </c>
      <c r="M277" t="b">
        <v>0</v>
      </c>
      <c r="N277">
        <v>6</v>
      </c>
      <c r="O277" t="b">
        <v>0</v>
      </c>
      <c r="P277" t="s">
        <v>8286</v>
      </c>
      <c r="Q277">
        <f t="shared" si="34"/>
        <v>12</v>
      </c>
      <c r="R277">
        <f t="shared" si="39"/>
        <v>19.329999999999998</v>
      </c>
      <c r="S277" t="str">
        <f t="shared" si="35"/>
        <v>music</v>
      </c>
      <c r="T277" t="str">
        <f t="shared" si="36"/>
        <v>world music</v>
      </c>
      <c r="U277" s="7">
        <f t="shared" si="37"/>
        <v>40939.948773148149</v>
      </c>
      <c r="V277" s="7">
        <f t="shared" si="38"/>
        <v>40960.948773148149</v>
      </c>
    </row>
    <row r="278" spans="1:22" x14ac:dyDescent="0.75">
      <c r="A278">
        <v>1473</v>
      </c>
      <c r="B278" s="2" t="s">
        <v>1474</v>
      </c>
      <c r="C278" s="2" t="s">
        <v>5583</v>
      </c>
      <c r="D278">
        <v>1500</v>
      </c>
      <c r="E278">
        <f t="shared" si="32"/>
        <v>1500</v>
      </c>
      <c r="F278">
        <v>1807.74</v>
      </c>
      <c r="G278">
        <f t="shared" si="33"/>
        <v>1807.74</v>
      </c>
      <c r="H278" t="s">
        <v>8219</v>
      </c>
      <c r="I278" t="s">
        <v>8224</v>
      </c>
      <c r="J278" t="s">
        <v>8246</v>
      </c>
      <c r="K278">
        <v>1330644639</v>
      </c>
      <c r="L278">
        <v>1328052639</v>
      </c>
      <c r="M278" t="b">
        <v>1</v>
      </c>
      <c r="N278">
        <v>47</v>
      </c>
      <c r="O278" t="b">
        <v>1</v>
      </c>
      <c r="P278" t="s">
        <v>8288</v>
      </c>
      <c r="Q278">
        <f t="shared" si="34"/>
        <v>121</v>
      </c>
      <c r="R278">
        <f t="shared" si="39"/>
        <v>38.46</v>
      </c>
      <c r="S278" t="str">
        <f t="shared" si="35"/>
        <v>publishing</v>
      </c>
      <c r="T278" t="str">
        <f t="shared" si="36"/>
        <v>radio &amp; podcasts</v>
      </c>
      <c r="U278" s="7">
        <f t="shared" si="37"/>
        <v>40939.979618055557</v>
      </c>
      <c r="V278" s="7">
        <f t="shared" si="38"/>
        <v>40969.979618055557</v>
      </c>
    </row>
    <row r="279" spans="1:22" ht="44.25" x14ac:dyDescent="0.75">
      <c r="A279">
        <v>1953</v>
      </c>
      <c r="B279" s="2" t="s">
        <v>1954</v>
      </c>
      <c r="C279" s="2" t="s">
        <v>6063</v>
      </c>
      <c r="D279">
        <v>15000</v>
      </c>
      <c r="E279">
        <f t="shared" si="32"/>
        <v>15000</v>
      </c>
      <c r="F279">
        <v>33892</v>
      </c>
      <c r="G279">
        <f t="shared" si="33"/>
        <v>33892</v>
      </c>
      <c r="H279" t="s">
        <v>8219</v>
      </c>
      <c r="I279" t="s">
        <v>8224</v>
      </c>
      <c r="J279" t="s">
        <v>8246</v>
      </c>
      <c r="K279">
        <v>1330657200</v>
      </c>
      <c r="L279">
        <v>1328158065</v>
      </c>
      <c r="M279" t="b">
        <v>1</v>
      </c>
      <c r="N279">
        <v>147</v>
      </c>
      <c r="O279" t="b">
        <v>1</v>
      </c>
      <c r="P279" t="s">
        <v>8295</v>
      </c>
      <c r="Q279">
        <f t="shared" si="34"/>
        <v>226</v>
      </c>
      <c r="R279">
        <f t="shared" si="39"/>
        <v>230.56</v>
      </c>
      <c r="S279" t="str">
        <f t="shared" si="35"/>
        <v>technology</v>
      </c>
      <c r="T279" t="str">
        <f t="shared" si="36"/>
        <v>hardware</v>
      </c>
      <c r="U279" s="7">
        <f t="shared" si="37"/>
        <v>40941.199826388889</v>
      </c>
      <c r="V279" s="7">
        <f t="shared" si="38"/>
        <v>40970.125</v>
      </c>
    </row>
    <row r="280" spans="1:22" ht="44.25" x14ac:dyDescent="0.75">
      <c r="A280">
        <v>1639</v>
      </c>
      <c r="B280" s="2" t="s">
        <v>1640</v>
      </c>
      <c r="C280" s="2" t="s">
        <v>5749</v>
      </c>
      <c r="D280">
        <v>1800</v>
      </c>
      <c r="E280">
        <f t="shared" si="32"/>
        <v>1800</v>
      </c>
      <c r="F280">
        <v>1800</v>
      </c>
      <c r="G280">
        <f t="shared" si="33"/>
        <v>1800</v>
      </c>
      <c r="H280" t="s">
        <v>8219</v>
      </c>
      <c r="I280" t="s">
        <v>8224</v>
      </c>
      <c r="J280" t="s">
        <v>8246</v>
      </c>
      <c r="K280">
        <v>1330789165</v>
      </c>
      <c r="L280">
        <v>1328197165</v>
      </c>
      <c r="M280" t="b">
        <v>0</v>
      </c>
      <c r="N280">
        <v>19</v>
      </c>
      <c r="O280" t="b">
        <v>1</v>
      </c>
      <c r="P280" t="s">
        <v>8276</v>
      </c>
      <c r="Q280">
        <f t="shared" si="34"/>
        <v>100</v>
      </c>
      <c r="R280">
        <f t="shared" si="39"/>
        <v>94.74</v>
      </c>
      <c r="S280" t="str">
        <f t="shared" si="35"/>
        <v>music</v>
      </c>
      <c r="T280" t="str">
        <f t="shared" si="36"/>
        <v>rock</v>
      </c>
      <c r="U280" s="7">
        <f t="shared" si="37"/>
        <v>40941.652372685188</v>
      </c>
      <c r="V280" s="7">
        <f t="shared" si="38"/>
        <v>40971.652372685188</v>
      </c>
    </row>
    <row r="281" spans="1:22" ht="44.25" x14ac:dyDescent="0.75">
      <c r="A281">
        <v>1604</v>
      </c>
      <c r="B281" s="2" t="s">
        <v>1605</v>
      </c>
      <c r="C281" s="2" t="s">
        <v>5714</v>
      </c>
      <c r="D281">
        <v>2800</v>
      </c>
      <c r="E281">
        <f t="shared" si="32"/>
        <v>2800</v>
      </c>
      <c r="F281">
        <v>3419</v>
      </c>
      <c r="G281">
        <f t="shared" si="33"/>
        <v>3419</v>
      </c>
      <c r="H281" t="s">
        <v>8219</v>
      </c>
      <c r="I281" t="s">
        <v>8224</v>
      </c>
      <c r="J281" t="s">
        <v>8246</v>
      </c>
      <c r="K281">
        <v>1332011835</v>
      </c>
      <c r="L281">
        <v>1328559435</v>
      </c>
      <c r="M281" t="b">
        <v>0</v>
      </c>
      <c r="N281">
        <v>70</v>
      </c>
      <c r="O281" t="b">
        <v>1</v>
      </c>
      <c r="P281" t="s">
        <v>8276</v>
      </c>
      <c r="Q281">
        <f t="shared" si="34"/>
        <v>122</v>
      </c>
      <c r="R281">
        <f t="shared" si="39"/>
        <v>48.84</v>
      </c>
      <c r="S281" t="str">
        <f t="shared" si="35"/>
        <v>music</v>
      </c>
      <c r="T281" t="str">
        <f t="shared" si="36"/>
        <v>rock</v>
      </c>
      <c r="U281" s="7">
        <f t="shared" si="37"/>
        <v>40945.845312500001</v>
      </c>
      <c r="V281" s="7">
        <f t="shared" si="38"/>
        <v>40985.80364583333</v>
      </c>
    </row>
    <row r="282" spans="1:22" ht="44.25" x14ac:dyDescent="0.75">
      <c r="A282">
        <v>2098</v>
      </c>
      <c r="B282" s="2" t="s">
        <v>2099</v>
      </c>
      <c r="C282" s="2" t="s">
        <v>6208</v>
      </c>
      <c r="D282">
        <v>6000</v>
      </c>
      <c r="E282">
        <f t="shared" si="32"/>
        <v>6000</v>
      </c>
      <c r="F282">
        <v>6020</v>
      </c>
      <c r="G282">
        <f t="shared" si="33"/>
        <v>6020</v>
      </c>
      <c r="H282" t="s">
        <v>8219</v>
      </c>
      <c r="I282" t="s">
        <v>8224</v>
      </c>
      <c r="J282" t="s">
        <v>8246</v>
      </c>
      <c r="K282">
        <v>1331174635</v>
      </c>
      <c r="L282">
        <v>1328582635</v>
      </c>
      <c r="M282" t="b">
        <v>0</v>
      </c>
      <c r="N282">
        <v>32</v>
      </c>
      <c r="O282" t="b">
        <v>1</v>
      </c>
      <c r="P282" t="s">
        <v>8279</v>
      </c>
      <c r="Q282">
        <f t="shared" si="34"/>
        <v>100</v>
      </c>
      <c r="R282">
        <f t="shared" si="39"/>
        <v>188.13</v>
      </c>
      <c r="S282" t="str">
        <f t="shared" si="35"/>
        <v>music</v>
      </c>
      <c r="T282" t="str">
        <f t="shared" si="36"/>
        <v>indie rock</v>
      </c>
      <c r="U282" s="7">
        <f t="shared" si="37"/>
        <v>40946.11383101852</v>
      </c>
      <c r="V282" s="7">
        <f t="shared" si="38"/>
        <v>40976.11383101852</v>
      </c>
    </row>
    <row r="283" spans="1:22" ht="44.25" x14ac:dyDescent="0.75">
      <c r="A283">
        <v>2208</v>
      </c>
      <c r="B283" s="2" t="s">
        <v>2209</v>
      </c>
      <c r="C283" s="2" t="s">
        <v>6318</v>
      </c>
      <c r="D283">
        <v>1000</v>
      </c>
      <c r="E283">
        <f t="shared" si="32"/>
        <v>1000</v>
      </c>
      <c r="F283">
        <v>1016</v>
      </c>
      <c r="G283">
        <f t="shared" si="33"/>
        <v>1016</v>
      </c>
      <c r="H283" t="s">
        <v>8219</v>
      </c>
      <c r="I283" t="s">
        <v>8224</v>
      </c>
      <c r="J283" t="s">
        <v>8246</v>
      </c>
      <c r="K283">
        <v>1333771200</v>
      </c>
      <c r="L283">
        <v>1328649026</v>
      </c>
      <c r="M283" t="b">
        <v>0</v>
      </c>
      <c r="N283">
        <v>24</v>
      </c>
      <c r="O283" t="b">
        <v>1</v>
      </c>
      <c r="P283" t="s">
        <v>8280</v>
      </c>
      <c r="Q283">
        <f t="shared" si="34"/>
        <v>102</v>
      </c>
      <c r="R283">
        <f t="shared" si="39"/>
        <v>42.33</v>
      </c>
      <c r="S283" t="str">
        <f t="shared" si="35"/>
        <v>music</v>
      </c>
      <c r="T283" t="str">
        <f t="shared" si="36"/>
        <v>electronic music</v>
      </c>
      <c r="U283" s="7">
        <f t="shared" si="37"/>
        <v>40946.882245370369</v>
      </c>
      <c r="V283" s="7">
        <f t="shared" si="38"/>
        <v>41006.166666666664</v>
      </c>
    </row>
    <row r="284" spans="1:22" ht="29.5" x14ac:dyDescent="0.75">
      <c r="A284">
        <v>2297</v>
      </c>
      <c r="B284" s="2" t="s">
        <v>2298</v>
      </c>
      <c r="C284" s="2" t="s">
        <v>6407</v>
      </c>
      <c r="D284">
        <v>1000</v>
      </c>
      <c r="E284">
        <f t="shared" si="32"/>
        <v>1000</v>
      </c>
      <c r="F284">
        <v>1006</v>
      </c>
      <c r="G284">
        <f t="shared" si="33"/>
        <v>1006</v>
      </c>
      <c r="H284" t="s">
        <v>8219</v>
      </c>
      <c r="I284" t="s">
        <v>8224</v>
      </c>
      <c r="J284" t="s">
        <v>8246</v>
      </c>
      <c r="K284">
        <v>1331697540</v>
      </c>
      <c r="L284">
        <v>1328749249</v>
      </c>
      <c r="M284" t="b">
        <v>0</v>
      </c>
      <c r="N284">
        <v>19</v>
      </c>
      <c r="O284" t="b">
        <v>1</v>
      </c>
      <c r="P284" t="s">
        <v>8276</v>
      </c>
      <c r="Q284">
        <f t="shared" si="34"/>
        <v>101</v>
      </c>
      <c r="R284">
        <f t="shared" si="39"/>
        <v>52.95</v>
      </c>
      <c r="S284" t="str">
        <f t="shared" si="35"/>
        <v>music</v>
      </c>
      <c r="T284" t="str">
        <f t="shared" si="36"/>
        <v>rock</v>
      </c>
      <c r="U284" s="7">
        <f t="shared" si="37"/>
        <v>40948.042233796295</v>
      </c>
      <c r="V284" s="7">
        <f t="shared" si="38"/>
        <v>40982.165972222225</v>
      </c>
    </row>
    <row r="285" spans="1:22" ht="29.5" x14ac:dyDescent="0.75">
      <c r="A285">
        <v>2529</v>
      </c>
      <c r="B285" s="2" t="s">
        <v>2529</v>
      </c>
      <c r="C285" s="2" t="s">
        <v>6639</v>
      </c>
      <c r="D285">
        <v>6000</v>
      </c>
      <c r="E285">
        <f t="shared" si="32"/>
        <v>6000</v>
      </c>
      <c r="F285">
        <v>6257</v>
      </c>
      <c r="G285">
        <f t="shared" si="33"/>
        <v>6257</v>
      </c>
      <c r="H285" t="s">
        <v>8219</v>
      </c>
      <c r="I285" t="s">
        <v>8224</v>
      </c>
      <c r="J285" t="s">
        <v>8246</v>
      </c>
      <c r="K285">
        <v>1332636975</v>
      </c>
      <c r="L285">
        <v>1328752575</v>
      </c>
      <c r="M285" t="b">
        <v>0</v>
      </c>
      <c r="N285">
        <v>76</v>
      </c>
      <c r="O285" t="b">
        <v>1</v>
      </c>
      <c r="P285" t="s">
        <v>8300</v>
      </c>
      <c r="Q285">
        <f t="shared" si="34"/>
        <v>104</v>
      </c>
      <c r="R285">
        <f t="shared" si="39"/>
        <v>82.33</v>
      </c>
      <c r="S285" t="str">
        <f t="shared" si="35"/>
        <v>music</v>
      </c>
      <c r="T285" t="str">
        <f t="shared" si="36"/>
        <v>classical music</v>
      </c>
      <c r="U285" s="7">
        <f t="shared" si="37"/>
        <v>40948.080729166664</v>
      </c>
      <c r="V285" s="7">
        <f t="shared" si="38"/>
        <v>40993.0390625</v>
      </c>
    </row>
    <row r="286" spans="1:22" ht="44.25" x14ac:dyDescent="0.75">
      <c r="A286">
        <v>2306</v>
      </c>
      <c r="B286" s="2" t="s">
        <v>2307</v>
      </c>
      <c r="C286" s="2" t="s">
        <v>6416</v>
      </c>
      <c r="D286">
        <v>3500</v>
      </c>
      <c r="E286">
        <f t="shared" si="32"/>
        <v>3500</v>
      </c>
      <c r="F286">
        <v>3736.55</v>
      </c>
      <c r="G286">
        <f t="shared" si="33"/>
        <v>3736.55</v>
      </c>
      <c r="H286" t="s">
        <v>8219</v>
      </c>
      <c r="I286" t="s">
        <v>8224</v>
      </c>
      <c r="J286" t="s">
        <v>8246</v>
      </c>
      <c r="K286">
        <v>1331352129</v>
      </c>
      <c r="L286">
        <v>1328760129</v>
      </c>
      <c r="M286" t="b">
        <v>1</v>
      </c>
      <c r="N286">
        <v>73</v>
      </c>
      <c r="O286" t="b">
        <v>1</v>
      </c>
      <c r="P286" t="s">
        <v>8279</v>
      </c>
      <c r="Q286">
        <f t="shared" si="34"/>
        <v>107</v>
      </c>
      <c r="R286">
        <f t="shared" si="39"/>
        <v>51.19</v>
      </c>
      <c r="S286" t="str">
        <f t="shared" si="35"/>
        <v>music</v>
      </c>
      <c r="T286" t="str">
        <f t="shared" si="36"/>
        <v>indie rock</v>
      </c>
      <c r="U286" s="7">
        <f t="shared" si="37"/>
        <v>40948.16815972222</v>
      </c>
      <c r="V286" s="7">
        <f t="shared" si="38"/>
        <v>40978.16815972222</v>
      </c>
    </row>
    <row r="287" spans="1:22" ht="44.25" x14ac:dyDescent="0.75">
      <c r="A287">
        <v>305</v>
      </c>
      <c r="B287" s="2" t="s">
        <v>306</v>
      </c>
      <c r="C287" s="2" t="s">
        <v>4415</v>
      </c>
      <c r="D287">
        <v>7500</v>
      </c>
      <c r="E287">
        <f t="shared" si="32"/>
        <v>7500</v>
      </c>
      <c r="F287">
        <v>9775</v>
      </c>
      <c r="G287">
        <f t="shared" si="33"/>
        <v>9775</v>
      </c>
      <c r="H287" t="s">
        <v>8219</v>
      </c>
      <c r="I287" t="s">
        <v>8224</v>
      </c>
      <c r="J287" t="s">
        <v>8246</v>
      </c>
      <c r="K287">
        <v>1331392049</v>
      </c>
      <c r="L287">
        <v>1328800049</v>
      </c>
      <c r="M287" t="b">
        <v>1</v>
      </c>
      <c r="N287">
        <v>189</v>
      </c>
      <c r="O287" t="b">
        <v>1</v>
      </c>
      <c r="P287" t="s">
        <v>8269</v>
      </c>
      <c r="Q287">
        <f t="shared" si="34"/>
        <v>130</v>
      </c>
      <c r="R287">
        <f t="shared" si="39"/>
        <v>51.72</v>
      </c>
      <c r="S287" t="str">
        <f t="shared" si="35"/>
        <v>film &amp; video</v>
      </c>
      <c r="T287" t="str">
        <f t="shared" si="36"/>
        <v>documentary</v>
      </c>
      <c r="U287" s="7">
        <f t="shared" si="37"/>
        <v>40948.630196759259</v>
      </c>
      <c r="V287" s="7">
        <f t="shared" si="38"/>
        <v>40978.630196759259</v>
      </c>
    </row>
    <row r="288" spans="1:22" ht="44.25" x14ac:dyDescent="0.75">
      <c r="A288">
        <v>504</v>
      </c>
      <c r="B288" s="2" t="s">
        <v>505</v>
      </c>
      <c r="C288" s="2" t="s">
        <v>4614</v>
      </c>
      <c r="D288">
        <v>24500</v>
      </c>
      <c r="E288">
        <f t="shared" si="32"/>
        <v>24500</v>
      </c>
      <c r="F288">
        <v>335</v>
      </c>
      <c r="G288">
        <f t="shared" si="33"/>
        <v>335</v>
      </c>
      <c r="H288" t="s">
        <v>8221</v>
      </c>
      <c r="I288" t="s">
        <v>8224</v>
      </c>
      <c r="J288" t="s">
        <v>8246</v>
      </c>
      <c r="K288">
        <v>1334097387</v>
      </c>
      <c r="L288">
        <v>1328916987</v>
      </c>
      <c r="M288" t="b">
        <v>0</v>
      </c>
      <c r="N288">
        <v>5</v>
      </c>
      <c r="O288" t="b">
        <v>0</v>
      </c>
      <c r="P288" t="s">
        <v>8270</v>
      </c>
      <c r="Q288">
        <f t="shared" si="34"/>
        <v>1</v>
      </c>
      <c r="R288">
        <f t="shared" si="39"/>
        <v>67</v>
      </c>
      <c r="S288" t="str">
        <f t="shared" si="35"/>
        <v>film &amp; video</v>
      </c>
      <c r="T288" t="str">
        <f t="shared" si="36"/>
        <v>animation</v>
      </c>
      <c r="U288" s="7">
        <f t="shared" si="37"/>
        <v>40949.98364583333</v>
      </c>
      <c r="V288" s="7">
        <f t="shared" si="38"/>
        <v>41009.941979166666</v>
      </c>
    </row>
    <row r="289" spans="1:22" ht="59" x14ac:dyDescent="0.75">
      <c r="A289">
        <v>1108</v>
      </c>
      <c r="B289" s="2" t="s">
        <v>1109</v>
      </c>
      <c r="C289" s="2" t="s">
        <v>5218</v>
      </c>
      <c r="D289">
        <v>25000</v>
      </c>
      <c r="E289">
        <f t="shared" si="32"/>
        <v>25000</v>
      </c>
      <c r="F289">
        <v>732.5</v>
      </c>
      <c r="G289">
        <f t="shared" si="33"/>
        <v>732.5</v>
      </c>
      <c r="H289" t="s">
        <v>8221</v>
      </c>
      <c r="I289" t="s">
        <v>8224</v>
      </c>
      <c r="J289" t="s">
        <v>8246</v>
      </c>
      <c r="K289">
        <v>1334326635</v>
      </c>
      <c r="L289">
        <v>1329146235</v>
      </c>
      <c r="M289" t="b">
        <v>0</v>
      </c>
      <c r="N289">
        <v>21</v>
      </c>
      <c r="O289" t="b">
        <v>0</v>
      </c>
      <c r="P289" t="s">
        <v>8282</v>
      </c>
      <c r="Q289">
        <f t="shared" si="34"/>
        <v>3</v>
      </c>
      <c r="R289">
        <f t="shared" si="39"/>
        <v>34.880000000000003</v>
      </c>
      <c r="S289" t="str">
        <f t="shared" si="35"/>
        <v>games</v>
      </c>
      <c r="T289" t="str">
        <f t="shared" si="36"/>
        <v>video games</v>
      </c>
      <c r="U289" s="7">
        <f t="shared" si="37"/>
        <v>40952.636979166666</v>
      </c>
      <c r="V289" s="7">
        <f t="shared" si="38"/>
        <v>41012.595312500001</v>
      </c>
    </row>
    <row r="290" spans="1:22" ht="44.25" x14ac:dyDescent="0.75">
      <c r="A290">
        <v>2210</v>
      </c>
      <c r="B290" s="2" t="s">
        <v>2211</v>
      </c>
      <c r="C290" s="2" t="s">
        <v>6320</v>
      </c>
      <c r="D290">
        <v>4000</v>
      </c>
      <c r="E290">
        <f t="shared" si="32"/>
        <v>4000</v>
      </c>
      <c r="F290">
        <v>4457</v>
      </c>
      <c r="G290">
        <f t="shared" si="33"/>
        <v>4457</v>
      </c>
      <c r="H290" t="s">
        <v>8219</v>
      </c>
      <c r="I290" t="s">
        <v>8224</v>
      </c>
      <c r="J290" t="s">
        <v>8246</v>
      </c>
      <c r="K290">
        <v>1334424960</v>
      </c>
      <c r="L290">
        <v>1329442510</v>
      </c>
      <c r="M290" t="b">
        <v>0</v>
      </c>
      <c r="N290">
        <v>72</v>
      </c>
      <c r="O290" t="b">
        <v>1</v>
      </c>
      <c r="P290" t="s">
        <v>8280</v>
      </c>
      <c r="Q290">
        <f t="shared" si="34"/>
        <v>111</v>
      </c>
      <c r="R290">
        <f t="shared" si="39"/>
        <v>61.9</v>
      </c>
      <c r="S290" t="str">
        <f t="shared" si="35"/>
        <v>music</v>
      </c>
      <c r="T290" t="str">
        <f t="shared" si="36"/>
        <v>electronic music</v>
      </c>
      <c r="U290" s="7">
        <f t="shared" si="37"/>
        <v>40956.066087962965</v>
      </c>
      <c r="V290" s="7">
        <f t="shared" si="38"/>
        <v>41013.73333333333</v>
      </c>
    </row>
    <row r="291" spans="1:22" ht="59" x14ac:dyDescent="0.75">
      <c r="A291">
        <v>502</v>
      </c>
      <c r="B291" s="2" t="s">
        <v>503</v>
      </c>
      <c r="C291" s="2" t="s">
        <v>4612</v>
      </c>
      <c r="D291">
        <v>20000</v>
      </c>
      <c r="E291">
        <f t="shared" si="32"/>
        <v>20000</v>
      </c>
      <c r="F291">
        <v>230</v>
      </c>
      <c r="G291">
        <f t="shared" si="33"/>
        <v>230</v>
      </c>
      <c r="H291" t="s">
        <v>8221</v>
      </c>
      <c r="I291" t="s">
        <v>8224</v>
      </c>
      <c r="J291" t="s">
        <v>8246</v>
      </c>
      <c r="K291">
        <v>1332073025</v>
      </c>
      <c r="L291">
        <v>1329484625</v>
      </c>
      <c r="M291" t="b">
        <v>0</v>
      </c>
      <c r="N291">
        <v>4</v>
      </c>
      <c r="O291" t="b">
        <v>0</v>
      </c>
      <c r="P291" t="s">
        <v>8270</v>
      </c>
      <c r="Q291">
        <f t="shared" si="34"/>
        <v>1</v>
      </c>
      <c r="R291">
        <f t="shared" si="39"/>
        <v>57.5</v>
      </c>
      <c r="S291" t="str">
        <f t="shared" si="35"/>
        <v>film &amp; video</v>
      </c>
      <c r="T291" t="str">
        <f t="shared" si="36"/>
        <v>animation</v>
      </c>
      <c r="U291" s="7">
        <f t="shared" si="37"/>
        <v>40956.553530092591</v>
      </c>
      <c r="V291" s="7">
        <f t="shared" si="38"/>
        <v>40986.511863425927</v>
      </c>
    </row>
    <row r="292" spans="1:22" ht="29.5" x14ac:dyDescent="0.75">
      <c r="A292">
        <v>2215</v>
      </c>
      <c r="B292" s="2" t="s">
        <v>2216</v>
      </c>
      <c r="C292" s="2" t="s">
        <v>6325</v>
      </c>
      <c r="D292">
        <v>550</v>
      </c>
      <c r="E292">
        <f t="shared" si="32"/>
        <v>550</v>
      </c>
      <c r="F292">
        <v>860</v>
      </c>
      <c r="G292">
        <f t="shared" si="33"/>
        <v>860</v>
      </c>
      <c r="H292" t="s">
        <v>8219</v>
      </c>
      <c r="I292" t="s">
        <v>8224</v>
      </c>
      <c r="J292" t="s">
        <v>8246</v>
      </c>
      <c r="K292">
        <v>1331621940</v>
      </c>
      <c r="L292">
        <v>1329671572</v>
      </c>
      <c r="M292" t="b">
        <v>0</v>
      </c>
      <c r="N292">
        <v>33</v>
      </c>
      <c r="O292" t="b">
        <v>1</v>
      </c>
      <c r="P292" t="s">
        <v>8280</v>
      </c>
      <c r="Q292">
        <f t="shared" si="34"/>
        <v>156</v>
      </c>
      <c r="R292">
        <f t="shared" si="39"/>
        <v>26.06</v>
      </c>
      <c r="S292" t="str">
        <f t="shared" si="35"/>
        <v>music</v>
      </c>
      <c r="T292" t="str">
        <f t="shared" si="36"/>
        <v>electronic music</v>
      </c>
      <c r="U292" s="7">
        <f t="shared" si="37"/>
        <v>40958.717268518521</v>
      </c>
      <c r="V292" s="7">
        <f t="shared" si="38"/>
        <v>40981.290972222225</v>
      </c>
    </row>
    <row r="293" spans="1:22" ht="44.25" x14ac:dyDescent="0.75">
      <c r="A293">
        <v>1465</v>
      </c>
      <c r="B293" s="2" t="s">
        <v>1466</v>
      </c>
      <c r="C293" s="2" t="s">
        <v>5575</v>
      </c>
      <c r="D293">
        <v>30000</v>
      </c>
      <c r="E293">
        <f t="shared" si="32"/>
        <v>30000</v>
      </c>
      <c r="F293">
        <v>136924.35</v>
      </c>
      <c r="G293">
        <f t="shared" si="33"/>
        <v>136924.35</v>
      </c>
      <c r="H293" t="s">
        <v>8219</v>
      </c>
      <c r="I293" t="s">
        <v>8224</v>
      </c>
      <c r="J293" t="s">
        <v>8246</v>
      </c>
      <c r="K293">
        <v>1332385200</v>
      </c>
      <c r="L293">
        <v>1329759452</v>
      </c>
      <c r="M293" t="b">
        <v>1</v>
      </c>
      <c r="N293">
        <v>2602</v>
      </c>
      <c r="O293" t="b">
        <v>1</v>
      </c>
      <c r="P293" t="s">
        <v>8288</v>
      </c>
      <c r="Q293">
        <f t="shared" si="34"/>
        <v>456</v>
      </c>
      <c r="R293">
        <f t="shared" si="39"/>
        <v>52.62</v>
      </c>
      <c r="S293" t="str">
        <f t="shared" si="35"/>
        <v>publishing</v>
      </c>
      <c r="T293" t="str">
        <f t="shared" si="36"/>
        <v>radio &amp; podcasts</v>
      </c>
      <c r="U293" s="7">
        <f t="shared" si="37"/>
        <v>40959.734398148146</v>
      </c>
      <c r="V293" s="7">
        <f t="shared" si="38"/>
        <v>40990.125</v>
      </c>
    </row>
    <row r="294" spans="1:22" x14ac:dyDescent="0.75">
      <c r="A294">
        <v>1927</v>
      </c>
      <c r="B294" s="2" t="s">
        <v>1928</v>
      </c>
      <c r="C294" s="2" t="s">
        <v>6037</v>
      </c>
      <c r="D294">
        <v>600</v>
      </c>
      <c r="E294">
        <f t="shared" si="32"/>
        <v>600</v>
      </c>
      <c r="F294">
        <v>620</v>
      </c>
      <c r="G294">
        <f t="shared" si="33"/>
        <v>620</v>
      </c>
      <c r="H294" t="s">
        <v>8219</v>
      </c>
      <c r="I294" t="s">
        <v>8224</v>
      </c>
      <c r="J294" t="s">
        <v>8246</v>
      </c>
      <c r="K294">
        <v>1331182740</v>
      </c>
      <c r="L294">
        <v>1329856839</v>
      </c>
      <c r="M294" t="b">
        <v>0</v>
      </c>
      <c r="N294">
        <v>11</v>
      </c>
      <c r="O294" t="b">
        <v>1</v>
      </c>
      <c r="P294" t="s">
        <v>8279</v>
      </c>
      <c r="Q294">
        <f t="shared" si="34"/>
        <v>103</v>
      </c>
      <c r="R294">
        <f t="shared" si="39"/>
        <v>56.36</v>
      </c>
      <c r="S294" t="str">
        <f t="shared" si="35"/>
        <v>music</v>
      </c>
      <c r="T294" t="str">
        <f t="shared" si="36"/>
        <v>indie rock</v>
      </c>
      <c r="U294" s="7">
        <f t="shared" si="37"/>
        <v>40960.861562500002</v>
      </c>
      <c r="V294" s="7">
        <f t="shared" si="38"/>
        <v>40976.207638888889</v>
      </c>
    </row>
    <row r="295" spans="1:22" ht="44.25" x14ac:dyDescent="0.75">
      <c r="A295">
        <v>2017</v>
      </c>
      <c r="B295" s="2" t="s">
        <v>2018</v>
      </c>
      <c r="C295" s="2" t="s">
        <v>6127</v>
      </c>
      <c r="D295">
        <v>25000</v>
      </c>
      <c r="E295">
        <f t="shared" si="32"/>
        <v>25000</v>
      </c>
      <c r="F295">
        <v>31275.599999999999</v>
      </c>
      <c r="G295">
        <f t="shared" si="33"/>
        <v>31275.599999999999</v>
      </c>
      <c r="H295" t="s">
        <v>8219</v>
      </c>
      <c r="I295" t="s">
        <v>8224</v>
      </c>
      <c r="J295" t="s">
        <v>8246</v>
      </c>
      <c r="K295">
        <v>1332561600</v>
      </c>
      <c r="L295">
        <v>1329873755</v>
      </c>
      <c r="M295" t="b">
        <v>1</v>
      </c>
      <c r="N295">
        <v>426</v>
      </c>
      <c r="O295" t="b">
        <v>1</v>
      </c>
      <c r="P295" t="s">
        <v>8295</v>
      </c>
      <c r="Q295">
        <f t="shared" si="34"/>
        <v>125</v>
      </c>
      <c r="R295">
        <f t="shared" si="39"/>
        <v>73.42</v>
      </c>
      <c r="S295" t="str">
        <f t="shared" si="35"/>
        <v>technology</v>
      </c>
      <c r="T295" t="str">
        <f t="shared" si="36"/>
        <v>hardware</v>
      </c>
      <c r="U295" s="7">
        <f t="shared" si="37"/>
        <v>40961.057349537034</v>
      </c>
      <c r="V295" s="7">
        <f t="shared" si="38"/>
        <v>40992.166666666664</v>
      </c>
    </row>
    <row r="296" spans="1:22" ht="44.25" x14ac:dyDescent="0.75">
      <c r="A296">
        <v>2551</v>
      </c>
      <c r="B296" s="2" t="s">
        <v>2551</v>
      </c>
      <c r="C296" s="2" t="s">
        <v>6661</v>
      </c>
      <c r="D296">
        <v>3675</v>
      </c>
      <c r="E296">
        <f t="shared" si="32"/>
        <v>3675</v>
      </c>
      <c r="F296">
        <v>3775.5</v>
      </c>
      <c r="G296">
        <f t="shared" si="33"/>
        <v>3775.5</v>
      </c>
      <c r="H296" t="s">
        <v>8219</v>
      </c>
      <c r="I296" t="s">
        <v>8224</v>
      </c>
      <c r="J296" t="s">
        <v>8246</v>
      </c>
      <c r="K296">
        <v>1332362880</v>
      </c>
      <c r="L296">
        <v>1329890585</v>
      </c>
      <c r="M296" t="b">
        <v>0</v>
      </c>
      <c r="N296">
        <v>56</v>
      </c>
      <c r="O296" t="b">
        <v>1</v>
      </c>
      <c r="P296" t="s">
        <v>8300</v>
      </c>
      <c r="Q296">
        <f t="shared" si="34"/>
        <v>103</v>
      </c>
      <c r="R296">
        <f t="shared" si="39"/>
        <v>67.42</v>
      </c>
      <c r="S296" t="str">
        <f t="shared" si="35"/>
        <v>music</v>
      </c>
      <c r="T296" t="str">
        <f t="shared" si="36"/>
        <v>classical music</v>
      </c>
      <c r="U296" s="7">
        <f t="shared" si="37"/>
        <v>40961.252141203702</v>
      </c>
      <c r="V296" s="7">
        <f t="shared" si="38"/>
        <v>40989.866666666669</v>
      </c>
    </row>
    <row r="297" spans="1:22" ht="44.25" x14ac:dyDescent="0.75">
      <c r="A297">
        <v>795</v>
      </c>
      <c r="B297" s="2" t="s">
        <v>796</v>
      </c>
      <c r="C297" s="2" t="s">
        <v>4905</v>
      </c>
      <c r="D297">
        <v>14000</v>
      </c>
      <c r="E297">
        <f t="shared" si="32"/>
        <v>14000</v>
      </c>
      <c r="F297">
        <v>15650</v>
      </c>
      <c r="G297">
        <f t="shared" si="33"/>
        <v>15650</v>
      </c>
      <c r="H297" t="s">
        <v>8219</v>
      </c>
      <c r="I297" t="s">
        <v>8224</v>
      </c>
      <c r="J297" t="s">
        <v>8246</v>
      </c>
      <c r="K297">
        <v>1333774740</v>
      </c>
      <c r="L297">
        <v>1330094566</v>
      </c>
      <c r="M297" t="b">
        <v>0</v>
      </c>
      <c r="N297">
        <v>184</v>
      </c>
      <c r="O297" t="b">
        <v>1</v>
      </c>
      <c r="P297" t="s">
        <v>8276</v>
      </c>
      <c r="Q297">
        <f t="shared" si="34"/>
        <v>112</v>
      </c>
      <c r="R297">
        <f t="shared" si="39"/>
        <v>85.05</v>
      </c>
      <c r="S297" t="str">
        <f t="shared" si="35"/>
        <v>music</v>
      </c>
      <c r="T297" t="str">
        <f t="shared" si="36"/>
        <v>rock</v>
      </c>
      <c r="U297" s="7">
        <f t="shared" si="37"/>
        <v>40963.613032407404</v>
      </c>
      <c r="V297" s="7">
        <f t="shared" si="38"/>
        <v>41006.207638888889</v>
      </c>
    </row>
    <row r="298" spans="1:22" ht="44.25" x14ac:dyDescent="0.75">
      <c r="A298">
        <v>276</v>
      </c>
      <c r="B298" s="2" t="s">
        <v>277</v>
      </c>
      <c r="C298" s="2" t="s">
        <v>4386</v>
      </c>
      <c r="D298">
        <v>4000</v>
      </c>
      <c r="E298">
        <f t="shared" si="32"/>
        <v>4000</v>
      </c>
      <c r="F298">
        <v>5904</v>
      </c>
      <c r="G298">
        <f t="shared" si="33"/>
        <v>5904</v>
      </c>
      <c r="H298" t="s">
        <v>8219</v>
      </c>
      <c r="I298" t="s">
        <v>8224</v>
      </c>
      <c r="J298" t="s">
        <v>8246</v>
      </c>
      <c r="K298">
        <v>1335574674</v>
      </c>
      <c r="L298">
        <v>1330394274</v>
      </c>
      <c r="M298" t="b">
        <v>1</v>
      </c>
      <c r="N298">
        <v>62</v>
      </c>
      <c r="O298" t="b">
        <v>1</v>
      </c>
      <c r="P298" t="s">
        <v>8269</v>
      </c>
      <c r="Q298">
        <f t="shared" si="34"/>
        <v>148</v>
      </c>
      <c r="R298">
        <f t="shared" si="39"/>
        <v>95.23</v>
      </c>
      <c r="S298" t="str">
        <f t="shared" si="35"/>
        <v>film &amp; video</v>
      </c>
      <c r="T298" t="str">
        <f t="shared" si="36"/>
        <v>documentary</v>
      </c>
      <c r="U298" s="7">
        <f t="shared" si="37"/>
        <v>40967.081874999996</v>
      </c>
      <c r="V298" s="7">
        <f t="shared" si="38"/>
        <v>41027.040208333332</v>
      </c>
    </row>
    <row r="299" spans="1:22" ht="44.25" x14ac:dyDescent="0.75">
      <c r="A299">
        <v>2768</v>
      </c>
      <c r="B299" s="2" t="s">
        <v>2768</v>
      </c>
      <c r="C299" s="2" t="s">
        <v>6878</v>
      </c>
      <c r="D299">
        <v>7000</v>
      </c>
      <c r="E299">
        <f t="shared" si="32"/>
        <v>7000</v>
      </c>
      <c r="F299">
        <v>1002</v>
      </c>
      <c r="G299">
        <f t="shared" si="33"/>
        <v>1002</v>
      </c>
      <c r="H299" t="s">
        <v>8221</v>
      </c>
      <c r="I299" t="s">
        <v>8224</v>
      </c>
      <c r="J299" t="s">
        <v>8246</v>
      </c>
      <c r="K299">
        <v>1333028723</v>
      </c>
      <c r="L299">
        <v>1330440323</v>
      </c>
      <c r="M299" t="b">
        <v>0</v>
      </c>
      <c r="N299">
        <v>34</v>
      </c>
      <c r="O299" t="b">
        <v>0</v>
      </c>
      <c r="P299" t="s">
        <v>8304</v>
      </c>
      <c r="Q299">
        <f t="shared" si="34"/>
        <v>14</v>
      </c>
      <c r="R299">
        <f t="shared" si="39"/>
        <v>29.47</v>
      </c>
      <c r="S299" t="str">
        <f t="shared" si="35"/>
        <v>publishing</v>
      </c>
      <c r="T299" t="str">
        <f t="shared" si="36"/>
        <v>children's books</v>
      </c>
      <c r="U299" s="7">
        <f t="shared" si="37"/>
        <v>40967.614849537036</v>
      </c>
      <c r="V299" s="7">
        <f t="shared" si="38"/>
        <v>40997.573182870372</v>
      </c>
    </row>
    <row r="300" spans="1:22" ht="44.25" x14ac:dyDescent="0.75">
      <c r="A300">
        <v>274</v>
      </c>
      <c r="B300" s="2" t="s">
        <v>275</v>
      </c>
      <c r="C300" s="2" t="s">
        <v>4384</v>
      </c>
      <c r="D300">
        <v>4000</v>
      </c>
      <c r="E300">
        <f t="shared" si="32"/>
        <v>4000</v>
      </c>
      <c r="F300">
        <v>6240</v>
      </c>
      <c r="G300">
        <f t="shared" si="33"/>
        <v>6240</v>
      </c>
      <c r="H300" t="s">
        <v>8219</v>
      </c>
      <c r="I300" t="s">
        <v>8224</v>
      </c>
      <c r="J300" t="s">
        <v>8246</v>
      </c>
      <c r="K300">
        <v>1333609140</v>
      </c>
      <c r="L300">
        <v>1330638829</v>
      </c>
      <c r="M300" t="b">
        <v>1</v>
      </c>
      <c r="N300">
        <v>113</v>
      </c>
      <c r="O300" t="b">
        <v>1</v>
      </c>
      <c r="P300" t="s">
        <v>8269</v>
      </c>
      <c r="Q300">
        <f t="shared" si="34"/>
        <v>156</v>
      </c>
      <c r="R300">
        <f t="shared" si="39"/>
        <v>55.22</v>
      </c>
      <c r="S300" t="str">
        <f t="shared" si="35"/>
        <v>film &amp; video</v>
      </c>
      <c r="T300" t="str">
        <f t="shared" si="36"/>
        <v>documentary</v>
      </c>
      <c r="U300" s="7">
        <f t="shared" si="37"/>
        <v>40969.912372685183</v>
      </c>
      <c r="V300" s="7">
        <f t="shared" si="38"/>
        <v>41004.290972222225</v>
      </c>
    </row>
    <row r="301" spans="1:22" ht="44.25" x14ac:dyDescent="0.75">
      <c r="A301">
        <v>2483</v>
      </c>
      <c r="B301" s="2" t="s">
        <v>2483</v>
      </c>
      <c r="C301" s="2" t="s">
        <v>6593</v>
      </c>
      <c r="D301">
        <v>1100</v>
      </c>
      <c r="E301">
        <f t="shared" si="32"/>
        <v>1100</v>
      </c>
      <c r="F301">
        <v>1251</v>
      </c>
      <c r="G301">
        <f t="shared" si="33"/>
        <v>1251</v>
      </c>
      <c r="H301" t="s">
        <v>8219</v>
      </c>
      <c r="I301" t="s">
        <v>8224</v>
      </c>
      <c r="J301" t="s">
        <v>8246</v>
      </c>
      <c r="K301">
        <v>1335891603</v>
      </c>
      <c r="L301">
        <v>1330711203</v>
      </c>
      <c r="M301" t="b">
        <v>0</v>
      </c>
      <c r="N301">
        <v>19</v>
      </c>
      <c r="O301" t="b">
        <v>1</v>
      </c>
      <c r="P301" t="s">
        <v>8279</v>
      </c>
      <c r="Q301">
        <f t="shared" si="34"/>
        <v>114</v>
      </c>
      <c r="R301">
        <f t="shared" si="39"/>
        <v>65.84</v>
      </c>
      <c r="S301" t="str">
        <f t="shared" si="35"/>
        <v>music</v>
      </c>
      <c r="T301" t="str">
        <f t="shared" si="36"/>
        <v>indie rock</v>
      </c>
      <c r="U301" s="7">
        <f t="shared" si="37"/>
        <v>40970.750034722223</v>
      </c>
      <c r="V301" s="7">
        <f t="shared" si="38"/>
        <v>41030.708368055559</v>
      </c>
    </row>
    <row r="302" spans="1:22" ht="44.25" x14ac:dyDescent="0.75">
      <c r="A302">
        <v>3154</v>
      </c>
      <c r="B302" s="2" t="s">
        <v>3154</v>
      </c>
      <c r="C302" s="2" t="s">
        <v>7264</v>
      </c>
      <c r="D302">
        <v>7000</v>
      </c>
      <c r="E302">
        <f t="shared" si="32"/>
        <v>7000</v>
      </c>
      <c r="F302">
        <v>7905</v>
      </c>
      <c r="G302">
        <f t="shared" si="33"/>
        <v>7905</v>
      </c>
      <c r="H302" t="s">
        <v>8219</v>
      </c>
      <c r="I302" t="s">
        <v>8224</v>
      </c>
      <c r="J302" t="s">
        <v>8246</v>
      </c>
      <c r="K302">
        <v>1333310458</v>
      </c>
      <c r="L302">
        <v>1330722058</v>
      </c>
      <c r="M302" t="b">
        <v>1</v>
      </c>
      <c r="N302">
        <v>123</v>
      </c>
      <c r="O302" t="b">
        <v>1</v>
      </c>
      <c r="P302" t="s">
        <v>8271</v>
      </c>
      <c r="Q302">
        <f t="shared" si="34"/>
        <v>113</v>
      </c>
      <c r="R302">
        <f t="shared" si="39"/>
        <v>64.27</v>
      </c>
      <c r="S302" t="str">
        <f t="shared" si="35"/>
        <v>theater</v>
      </c>
      <c r="T302" t="str">
        <f t="shared" si="36"/>
        <v>plays</v>
      </c>
      <c r="U302" s="7">
        <f t="shared" si="37"/>
        <v>40970.875671296293</v>
      </c>
      <c r="V302" s="7">
        <f t="shared" si="38"/>
        <v>41000.834004629629</v>
      </c>
    </row>
    <row r="303" spans="1:22" ht="44.25" x14ac:dyDescent="0.75">
      <c r="A303">
        <v>455</v>
      </c>
      <c r="B303" s="2" t="s">
        <v>456</v>
      </c>
      <c r="C303" s="2" t="s">
        <v>4565</v>
      </c>
      <c r="D303">
        <v>65000</v>
      </c>
      <c r="E303">
        <f t="shared" si="32"/>
        <v>65000</v>
      </c>
      <c r="F303">
        <v>45</v>
      </c>
      <c r="G303">
        <f t="shared" si="33"/>
        <v>45</v>
      </c>
      <c r="H303" t="s">
        <v>8221</v>
      </c>
      <c r="I303" t="s">
        <v>8224</v>
      </c>
      <c r="J303" t="s">
        <v>8246</v>
      </c>
      <c r="K303">
        <v>1334622660</v>
      </c>
      <c r="L303">
        <v>1330733022</v>
      </c>
      <c r="M303" t="b">
        <v>0</v>
      </c>
      <c r="N303">
        <v>2</v>
      </c>
      <c r="O303" t="b">
        <v>0</v>
      </c>
      <c r="P303" t="s">
        <v>8270</v>
      </c>
      <c r="Q303">
        <f t="shared" si="34"/>
        <v>0</v>
      </c>
      <c r="R303">
        <f t="shared" si="39"/>
        <v>22.5</v>
      </c>
      <c r="S303" t="str">
        <f t="shared" si="35"/>
        <v>film &amp; video</v>
      </c>
      <c r="T303" t="str">
        <f t="shared" si="36"/>
        <v>animation</v>
      </c>
      <c r="U303" s="7">
        <f t="shared" si="37"/>
        <v>40971.002569444441</v>
      </c>
      <c r="V303" s="7">
        <f t="shared" si="38"/>
        <v>41016.021527777775</v>
      </c>
    </row>
    <row r="304" spans="1:22" ht="44.25" x14ac:dyDescent="0.75">
      <c r="A304">
        <v>826</v>
      </c>
      <c r="B304" s="2" t="s">
        <v>827</v>
      </c>
      <c r="C304" s="2" t="s">
        <v>4936</v>
      </c>
      <c r="D304">
        <v>5500</v>
      </c>
      <c r="E304">
        <f t="shared" si="32"/>
        <v>5500</v>
      </c>
      <c r="F304">
        <v>5580</v>
      </c>
      <c r="G304">
        <f t="shared" si="33"/>
        <v>5580</v>
      </c>
      <c r="H304" t="s">
        <v>8219</v>
      </c>
      <c r="I304" t="s">
        <v>8224</v>
      </c>
      <c r="J304" t="s">
        <v>8246</v>
      </c>
      <c r="K304">
        <v>1332719730</v>
      </c>
      <c r="L304">
        <v>1330908930</v>
      </c>
      <c r="M304" t="b">
        <v>0</v>
      </c>
      <c r="N304">
        <v>49</v>
      </c>
      <c r="O304" t="b">
        <v>1</v>
      </c>
      <c r="P304" t="s">
        <v>8276</v>
      </c>
      <c r="Q304">
        <f t="shared" si="34"/>
        <v>101</v>
      </c>
      <c r="R304">
        <f t="shared" si="39"/>
        <v>113.88</v>
      </c>
      <c r="S304" t="str">
        <f t="shared" si="35"/>
        <v>music</v>
      </c>
      <c r="T304" t="str">
        <f t="shared" si="36"/>
        <v>rock</v>
      </c>
      <c r="U304" s="7">
        <f t="shared" si="37"/>
        <v>40973.038541666669</v>
      </c>
      <c r="V304" s="7">
        <f t="shared" si="38"/>
        <v>40993.996874999997</v>
      </c>
    </row>
    <row r="305" spans="1:22" ht="29.5" x14ac:dyDescent="0.75">
      <c r="A305">
        <v>1676</v>
      </c>
      <c r="B305" s="2" t="s">
        <v>1677</v>
      </c>
      <c r="C305" s="2" t="s">
        <v>5786</v>
      </c>
      <c r="D305">
        <v>3000</v>
      </c>
      <c r="E305">
        <f t="shared" si="32"/>
        <v>3000</v>
      </c>
      <c r="F305">
        <v>3460</v>
      </c>
      <c r="G305">
        <f t="shared" si="33"/>
        <v>3460</v>
      </c>
      <c r="H305" t="s">
        <v>8219</v>
      </c>
      <c r="I305" t="s">
        <v>8224</v>
      </c>
      <c r="J305" t="s">
        <v>8246</v>
      </c>
      <c r="K305">
        <v>1334980740</v>
      </c>
      <c r="L305">
        <v>1330968347</v>
      </c>
      <c r="M305" t="b">
        <v>0</v>
      </c>
      <c r="N305">
        <v>42</v>
      </c>
      <c r="O305" t="b">
        <v>1</v>
      </c>
      <c r="P305" t="s">
        <v>8292</v>
      </c>
      <c r="Q305">
        <f t="shared" si="34"/>
        <v>115</v>
      </c>
      <c r="R305">
        <f t="shared" si="39"/>
        <v>82.38</v>
      </c>
      <c r="S305" t="str">
        <f t="shared" si="35"/>
        <v>music</v>
      </c>
      <c r="T305" t="str">
        <f t="shared" si="36"/>
        <v>pop</v>
      </c>
      <c r="U305" s="7">
        <f t="shared" si="37"/>
        <v>40973.72623842593</v>
      </c>
      <c r="V305" s="7">
        <f t="shared" si="38"/>
        <v>41020.165972222225</v>
      </c>
    </row>
    <row r="306" spans="1:22" ht="44.25" x14ac:dyDescent="0.75">
      <c r="A306">
        <v>1106</v>
      </c>
      <c r="B306" s="2" t="s">
        <v>1107</v>
      </c>
      <c r="C306" s="2" t="s">
        <v>5216</v>
      </c>
      <c r="D306">
        <v>400</v>
      </c>
      <c r="E306">
        <f t="shared" si="32"/>
        <v>400</v>
      </c>
      <c r="F306">
        <v>165</v>
      </c>
      <c r="G306">
        <f t="shared" si="33"/>
        <v>165</v>
      </c>
      <c r="H306" t="s">
        <v>8221</v>
      </c>
      <c r="I306" t="s">
        <v>8224</v>
      </c>
      <c r="J306" t="s">
        <v>8246</v>
      </c>
      <c r="K306">
        <v>1333557975</v>
      </c>
      <c r="L306">
        <v>1330969575</v>
      </c>
      <c r="M306" t="b">
        <v>0</v>
      </c>
      <c r="N306">
        <v>7</v>
      </c>
      <c r="O306" t="b">
        <v>0</v>
      </c>
      <c r="P306" t="s">
        <v>8282</v>
      </c>
      <c r="Q306">
        <f t="shared" si="34"/>
        <v>41</v>
      </c>
      <c r="R306">
        <f t="shared" si="39"/>
        <v>23.57</v>
      </c>
      <c r="S306" t="str">
        <f t="shared" si="35"/>
        <v>games</v>
      </c>
      <c r="T306" t="str">
        <f t="shared" si="36"/>
        <v>video games</v>
      </c>
      <c r="U306" s="7">
        <f t="shared" si="37"/>
        <v>40973.740451388891</v>
      </c>
      <c r="V306" s="7">
        <f t="shared" si="38"/>
        <v>41003.698784722219</v>
      </c>
    </row>
    <row r="307" spans="1:22" ht="44.25" x14ac:dyDescent="0.75">
      <c r="A307">
        <v>2547</v>
      </c>
      <c r="B307" s="2" t="s">
        <v>2547</v>
      </c>
      <c r="C307" s="2" t="s">
        <v>6657</v>
      </c>
      <c r="D307">
        <v>5500</v>
      </c>
      <c r="E307">
        <f t="shared" si="32"/>
        <v>5500</v>
      </c>
      <c r="F307">
        <v>6592</v>
      </c>
      <c r="G307">
        <f t="shared" si="33"/>
        <v>6592</v>
      </c>
      <c r="H307" t="s">
        <v>8219</v>
      </c>
      <c r="I307" t="s">
        <v>8224</v>
      </c>
      <c r="J307" t="s">
        <v>8246</v>
      </c>
      <c r="K307">
        <v>1333560803</v>
      </c>
      <c r="L307">
        <v>1330972403</v>
      </c>
      <c r="M307" t="b">
        <v>0</v>
      </c>
      <c r="N307">
        <v>134</v>
      </c>
      <c r="O307" t="b">
        <v>1</v>
      </c>
      <c r="P307" t="s">
        <v>8300</v>
      </c>
      <c r="Q307">
        <f t="shared" si="34"/>
        <v>120</v>
      </c>
      <c r="R307">
        <f t="shared" si="39"/>
        <v>49.19</v>
      </c>
      <c r="S307" t="str">
        <f t="shared" si="35"/>
        <v>music</v>
      </c>
      <c r="T307" t="str">
        <f t="shared" si="36"/>
        <v>classical music</v>
      </c>
      <c r="U307" s="7">
        <f t="shared" si="37"/>
        <v>40973.773182870369</v>
      </c>
      <c r="V307" s="7">
        <f t="shared" si="38"/>
        <v>41003.731516203705</v>
      </c>
    </row>
    <row r="308" spans="1:22" ht="29.5" x14ac:dyDescent="0.75">
      <c r="A308">
        <v>1655</v>
      </c>
      <c r="B308" s="2" t="s">
        <v>1656</v>
      </c>
      <c r="C308" s="2" t="s">
        <v>5765</v>
      </c>
      <c r="D308">
        <v>1500</v>
      </c>
      <c r="E308">
        <f t="shared" si="32"/>
        <v>1500</v>
      </c>
      <c r="F308">
        <v>2143</v>
      </c>
      <c r="G308">
        <f t="shared" si="33"/>
        <v>2143</v>
      </c>
      <c r="H308" t="s">
        <v>8219</v>
      </c>
      <c r="I308" t="s">
        <v>8224</v>
      </c>
      <c r="J308" t="s">
        <v>8246</v>
      </c>
      <c r="K308">
        <v>1333648820</v>
      </c>
      <c r="L308">
        <v>1331060420</v>
      </c>
      <c r="M308" t="b">
        <v>0</v>
      </c>
      <c r="N308">
        <v>48</v>
      </c>
      <c r="O308" t="b">
        <v>1</v>
      </c>
      <c r="P308" t="s">
        <v>8292</v>
      </c>
      <c r="Q308">
        <f t="shared" si="34"/>
        <v>143</v>
      </c>
      <c r="R308">
        <f t="shared" si="39"/>
        <v>44.65</v>
      </c>
      <c r="S308" t="str">
        <f t="shared" si="35"/>
        <v>music</v>
      </c>
      <c r="T308" t="str">
        <f t="shared" si="36"/>
        <v>pop</v>
      </c>
      <c r="U308" s="7">
        <f t="shared" si="37"/>
        <v>40974.791898148149</v>
      </c>
      <c r="V308" s="7">
        <f t="shared" si="38"/>
        <v>41004.750231481477</v>
      </c>
    </row>
    <row r="309" spans="1:22" ht="44.25" x14ac:dyDescent="0.75">
      <c r="A309">
        <v>722</v>
      </c>
      <c r="B309" s="2" t="s">
        <v>723</v>
      </c>
      <c r="C309" s="2" t="s">
        <v>4832</v>
      </c>
      <c r="D309">
        <v>25000</v>
      </c>
      <c r="E309">
        <f t="shared" si="32"/>
        <v>25000</v>
      </c>
      <c r="F309">
        <v>33006</v>
      </c>
      <c r="G309">
        <f t="shared" si="33"/>
        <v>33006</v>
      </c>
      <c r="H309" t="s">
        <v>8219</v>
      </c>
      <c r="I309" t="s">
        <v>8224</v>
      </c>
      <c r="J309" t="s">
        <v>8246</v>
      </c>
      <c r="K309">
        <v>1333909178</v>
      </c>
      <c r="L309">
        <v>1331320778</v>
      </c>
      <c r="M309" t="b">
        <v>0</v>
      </c>
      <c r="N309">
        <v>153</v>
      </c>
      <c r="O309" t="b">
        <v>1</v>
      </c>
      <c r="P309" t="s">
        <v>8274</v>
      </c>
      <c r="Q309">
        <f t="shared" si="34"/>
        <v>132</v>
      </c>
      <c r="R309">
        <f t="shared" si="39"/>
        <v>215.73</v>
      </c>
      <c r="S309" t="str">
        <f t="shared" si="35"/>
        <v>publishing</v>
      </c>
      <c r="T309" t="str">
        <f t="shared" si="36"/>
        <v>nonfiction</v>
      </c>
      <c r="U309" s="7">
        <f t="shared" si="37"/>
        <v>40977.805300925924</v>
      </c>
      <c r="V309" s="7">
        <f t="shared" si="38"/>
        <v>41007.76363425926</v>
      </c>
    </row>
    <row r="310" spans="1:22" ht="44.25" x14ac:dyDescent="0.75">
      <c r="A310">
        <v>1883</v>
      </c>
      <c r="B310" s="2" t="s">
        <v>1884</v>
      </c>
      <c r="C310" s="2" t="s">
        <v>5993</v>
      </c>
      <c r="D310">
        <v>999</v>
      </c>
      <c r="E310">
        <f t="shared" si="32"/>
        <v>999</v>
      </c>
      <c r="F310">
        <v>1047</v>
      </c>
      <c r="G310">
        <f t="shared" si="33"/>
        <v>1047</v>
      </c>
      <c r="H310" t="s">
        <v>8219</v>
      </c>
      <c r="I310" t="s">
        <v>8224</v>
      </c>
      <c r="J310" t="s">
        <v>8246</v>
      </c>
      <c r="K310">
        <v>1333921508</v>
      </c>
      <c r="L310">
        <v>1331333108</v>
      </c>
      <c r="M310" t="b">
        <v>0</v>
      </c>
      <c r="N310">
        <v>32</v>
      </c>
      <c r="O310" t="b">
        <v>1</v>
      </c>
      <c r="P310" t="s">
        <v>8279</v>
      </c>
      <c r="Q310">
        <f t="shared" si="34"/>
        <v>105</v>
      </c>
      <c r="R310">
        <f t="shared" si="39"/>
        <v>32.72</v>
      </c>
      <c r="S310" t="str">
        <f t="shared" si="35"/>
        <v>music</v>
      </c>
      <c r="T310" t="str">
        <f t="shared" si="36"/>
        <v>indie rock</v>
      </c>
      <c r="U310" s="7">
        <f t="shared" si="37"/>
        <v>40977.948009259257</v>
      </c>
      <c r="V310" s="7">
        <f t="shared" si="38"/>
        <v>41007.906342592592</v>
      </c>
    </row>
    <row r="311" spans="1:22" ht="44.25" x14ac:dyDescent="0.75">
      <c r="A311">
        <v>2283</v>
      </c>
      <c r="B311" s="2" t="s">
        <v>2284</v>
      </c>
      <c r="C311" s="2" t="s">
        <v>6393</v>
      </c>
      <c r="D311">
        <v>3000</v>
      </c>
      <c r="E311">
        <f t="shared" si="32"/>
        <v>3000</v>
      </c>
      <c r="F311">
        <v>3025.66</v>
      </c>
      <c r="G311">
        <f t="shared" si="33"/>
        <v>3025.66</v>
      </c>
      <c r="H311" t="s">
        <v>8219</v>
      </c>
      <c r="I311" t="s">
        <v>8224</v>
      </c>
      <c r="J311" t="s">
        <v>8246</v>
      </c>
      <c r="K311">
        <v>1336528804</v>
      </c>
      <c r="L311">
        <v>1331348404</v>
      </c>
      <c r="M311" t="b">
        <v>0</v>
      </c>
      <c r="N311">
        <v>48</v>
      </c>
      <c r="O311" t="b">
        <v>1</v>
      </c>
      <c r="P311" t="s">
        <v>8276</v>
      </c>
      <c r="Q311">
        <f t="shared" si="34"/>
        <v>101</v>
      </c>
      <c r="R311">
        <f t="shared" si="39"/>
        <v>63.03</v>
      </c>
      <c r="S311" t="str">
        <f t="shared" si="35"/>
        <v>music</v>
      </c>
      <c r="T311" t="str">
        <f t="shared" si="36"/>
        <v>rock</v>
      </c>
      <c r="U311" s="7">
        <f t="shared" si="37"/>
        <v>40978.125046296293</v>
      </c>
      <c r="V311" s="7">
        <f t="shared" si="38"/>
        <v>41038.083379629628</v>
      </c>
    </row>
    <row r="312" spans="1:22" ht="44.25" x14ac:dyDescent="0.75">
      <c r="A312">
        <v>929</v>
      </c>
      <c r="B312" s="2" t="s">
        <v>930</v>
      </c>
      <c r="C312" s="2" t="s">
        <v>5039</v>
      </c>
      <c r="D312">
        <v>500</v>
      </c>
      <c r="E312">
        <f t="shared" si="32"/>
        <v>500</v>
      </c>
      <c r="F312">
        <v>0</v>
      </c>
      <c r="G312">
        <f t="shared" si="33"/>
        <v>0</v>
      </c>
      <c r="H312" t="s">
        <v>8221</v>
      </c>
      <c r="I312" t="s">
        <v>8224</v>
      </c>
      <c r="J312" t="s">
        <v>8246</v>
      </c>
      <c r="K312">
        <v>1333946569</v>
      </c>
      <c r="L312">
        <v>1331358169</v>
      </c>
      <c r="M312" t="b">
        <v>0</v>
      </c>
      <c r="N312">
        <v>0</v>
      </c>
      <c r="O312" t="b">
        <v>0</v>
      </c>
      <c r="P312" t="s">
        <v>8278</v>
      </c>
      <c r="Q312">
        <f t="shared" si="34"/>
        <v>0</v>
      </c>
      <c r="R312" t="e">
        <f t="shared" si="39"/>
        <v>#DIV/0!</v>
      </c>
      <c r="S312" t="str">
        <f t="shared" si="35"/>
        <v>music</v>
      </c>
      <c r="T312" t="str">
        <f t="shared" si="36"/>
        <v>jazz</v>
      </c>
      <c r="U312" s="7">
        <f t="shared" si="37"/>
        <v>40978.238067129627</v>
      </c>
      <c r="V312" s="7">
        <f t="shared" si="38"/>
        <v>41008.196400462963</v>
      </c>
    </row>
    <row r="313" spans="1:22" ht="44.25" x14ac:dyDescent="0.75">
      <c r="A313">
        <v>1896</v>
      </c>
      <c r="B313" s="2" t="s">
        <v>1897</v>
      </c>
      <c r="C313" s="2" t="s">
        <v>6006</v>
      </c>
      <c r="D313">
        <v>451</v>
      </c>
      <c r="E313">
        <f t="shared" si="32"/>
        <v>451</v>
      </c>
      <c r="F313">
        <v>559</v>
      </c>
      <c r="G313">
        <f t="shared" si="33"/>
        <v>559</v>
      </c>
      <c r="H313" t="s">
        <v>8219</v>
      </c>
      <c r="I313" t="s">
        <v>8224</v>
      </c>
      <c r="J313" t="s">
        <v>8246</v>
      </c>
      <c r="K313">
        <v>1334250165</v>
      </c>
      <c r="L313">
        <v>1331658165</v>
      </c>
      <c r="M313" t="b">
        <v>0</v>
      </c>
      <c r="N313">
        <v>13</v>
      </c>
      <c r="O313" t="b">
        <v>1</v>
      </c>
      <c r="P313" t="s">
        <v>8279</v>
      </c>
      <c r="Q313">
        <f t="shared" si="34"/>
        <v>124</v>
      </c>
      <c r="R313">
        <f t="shared" si="39"/>
        <v>43</v>
      </c>
      <c r="S313" t="str">
        <f t="shared" si="35"/>
        <v>music</v>
      </c>
      <c r="T313" t="str">
        <f t="shared" si="36"/>
        <v>indie rock</v>
      </c>
      <c r="U313" s="7">
        <f t="shared" si="37"/>
        <v>40981.710243055553</v>
      </c>
      <c r="V313" s="7">
        <f t="shared" si="38"/>
        <v>41011.710243055553</v>
      </c>
    </row>
    <row r="314" spans="1:22" ht="44.25" x14ac:dyDescent="0.75">
      <c r="A314">
        <v>884</v>
      </c>
      <c r="B314" s="2" t="s">
        <v>885</v>
      </c>
      <c r="C314" s="2" t="s">
        <v>4994</v>
      </c>
      <c r="D314">
        <v>2000</v>
      </c>
      <c r="E314">
        <f t="shared" si="32"/>
        <v>2000</v>
      </c>
      <c r="F314">
        <v>20</v>
      </c>
      <c r="G314">
        <f t="shared" si="33"/>
        <v>20</v>
      </c>
      <c r="H314" t="s">
        <v>8221</v>
      </c>
      <c r="I314" t="s">
        <v>8224</v>
      </c>
      <c r="J314" t="s">
        <v>8246</v>
      </c>
      <c r="K314">
        <v>1336789860</v>
      </c>
      <c r="L314">
        <v>1331666146</v>
      </c>
      <c r="M314" t="b">
        <v>0</v>
      </c>
      <c r="N314">
        <v>2</v>
      </c>
      <c r="O314" t="b">
        <v>0</v>
      </c>
      <c r="P314" t="s">
        <v>8279</v>
      </c>
      <c r="Q314">
        <f t="shared" si="34"/>
        <v>1</v>
      </c>
      <c r="R314">
        <f t="shared" si="39"/>
        <v>10</v>
      </c>
      <c r="S314" t="str">
        <f t="shared" si="35"/>
        <v>music</v>
      </c>
      <c r="T314" t="str">
        <f t="shared" si="36"/>
        <v>indie rock</v>
      </c>
      <c r="U314" s="7">
        <f t="shared" si="37"/>
        <v>40981.802615740737</v>
      </c>
      <c r="V314" s="7">
        <f t="shared" si="38"/>
        <v>41041.104861111111</v>
      </c>
    </row>
    <row r="315" spans="1:22" ht="44.25" x14ac:dyDescent="0.75">
      <c r="A315">
        <v>786</v>
      </c>
      <c r="B315" s="2" t="s">
        <v>787</v>
      </c>
      <c r="C315" s="2" t="s">
        <v>4896</v>
      </c>
      <c r="D315">
        <v>5000</v>
      </c>
      <c r="E315">
        <f t="shared" si="32"/>
        <v>5000</v>
      </c>
      <c r="F315">
        <v>7140</v>
      </c>
      <c r="G315">
        <f t="shared" si="33"/>
        <v>7140</v>
      </c>
      <c r="H315" t="s">
        <v>8219</v>
      </c>
      <c r="I315" t="s">
        <v>8224</v>
      </c>
      <c r="J315" t="s">
        <v>8246</v>
      </c>
      <c r="K315">
        <v>1336751220</v>
      </c>
      <c r="L315">
        <v>1331774434</v>
      </c>
      <c r="M315" t="b">
        <v>0</v>
      </c>
      <c r="N315">
        <v>44</v>
      </c>
      <c r="O315" t="b">
        <v>1</v>
      </c>
      <c r="P315" t="s">
        <v>8276</v>
      </c>
      <c r="Q315">
        <f t="shared" si="34"/>
        <v>143</v>
      </c>
      <c r="R315">
        <f t="shared" si="39"/>
        <v>162.27000000000001</v>
      </c>
      <c r="S315" t="str">
        <f t="shared" si="35"/>
        <v>music</v>
      </c>
      <c r="T315" t="str">
        <f t="shared" si="36"/>
        <v>rock</v>
      </c>
      <c r="U315" s="7">
        <f t="shared" si="37"/>
        <v>40983.055949074071</v>
      </c>
      <c r="V315" s="7">
        <f t="shared" si="38"/>
        <v>41040.657638888886</v>
      </c>
    </row>
    <row r="316" spans="1:22" ht="59" x14ac:dyDescent="0.75">
      <c r="A316">
        <v>1229</v>
      </c>
      <c r="B316" s="2" t="s">
        <v>1230</v>
      </c>
      <c r="C316" s="2" t="s">
        <v>5339</v>
      </c>
      <c r="D316">
        <v>2750</v>
      </c>
      <c r="E316">
        <f t="shared" si="32"/>
        <v>2750</v>
      </c>
      <c r="F316">
        <v>25</v>
      </c>
      <c r="G316">
        <f t="shared" si="33"/>
        <v>25</v>
      </c>
      <c r="H316" t="s">
        <v>8220</v>
      </c>
      <c r="I316" t="s">
        <v>8224</v>
      </c>
      <c r="J316" t="s">
        <v>8246</v>
      </c>
      <c r="K316">
        <v>1334592000</v>
      </c>
      <c r="L316">
        <v>1331982127</v>
      </c>
      <c r="M316" t="b">
        <v>0</v>
      </c>
      <c r="N316">
        <v>1</v>
      </c>
      <c r="O316" t="b">
        <v>0</v>
      </c>
      <c r="P316" t="s">
        <v>8286</v>
      </c>
      <c r="Q316">
        <f t="shared" si="34"/>
        <v>1</v>
      </c>
      <c r="R316">
        <f t="shared" si="39"/>
        <v>25</v>
      </c>
      <c r="S316" t="str">
        <f t="shared" si="35"/>
        <v>music</v>
      </c>
      <c r="T316" t="str">
        <f t="shared" si="36"/>
        <v>world music</v>
      </c>
      <c r="U316" s="7">
        <f t="shared" si="37"/>
        <v>40985.459803240738</v>
      </c>
      <c r="V316" s="7">
        <f t="shared" si="38"/>
        <v>41015.666666666664</v>
      </c>
    </row>
    <row r="317" spans="1:22" ht="44.25" x14ac:dyDescent="0.75">
      <c r="A317">
        <v>379</v>
      </c>
      <c r="B317" s="2" t="s">
        <v>380</v>
      </c>
      <c r="C317" s="2" t="s">
        <v>4489</v>
      </c>
      <c r="D317">
        <v>15000</v>
      </c>
      <c r="E317">
        <f t="shared" si="32"/>
        <v>15000</v>
      </c>
      <c r="F317">
        <v>17412</v>
      </c>
      <c r="G317">
        <f t="shared" si="33"/>
        <v>17412</v>
      </c>
      <c r="H317" t="s">
        <v>8219</v>
      </c>
      <c r="I317" t="s">
        <v>8224</v>
      </c>
      <c r="J317" t="s">
        <v>8246</v>
      </c>
      <c r="K317">
        <v>1336062672</v>
      </c>
      <c r="L317">
        <v>1332174672</v>
      </c>
      <c r="M317" t="b">
        <v>0</v>
      </c>
      <c r="N317">
        <v>149</v>
      </c>
      <c r="O317" t="b">
        <v>1</v>
      </c>
      <c r="P317" t="s">
        <v>8269</v>
      </c>
      <c r="Q317">
        <f t="shared" si="34"/>
        <v>116</v>
      </c>
      <c r="R317">
        <f t="shared" si="39"/>
        <v>116.86</v>
      </c>
      <c r="S317" t="str">
        <f t="shared" si="35"/>
        <v>film &amp; video</v>
      </c>
      <c r="T317" t="str">
        <f t="shared" si="36"/>
        <v>documentary</v>
      </c>
      <c r="U317" s="7">
        <f t="shared" si="37"/>
        <v>40987.688333333332</v>
      </c>
      <c r="V317" s="7">
        <f t="shared" si="38"/>
        <v>41032.688333333332</v>
      </c>
    </row>
    <row r="318" spans="1:22" ht="44.25" x14ac:dyDescent="0.75">
      <c r="A318">
        <v>2292</v>
      </c>
      <c r="B318" s="2" t="s">
        <v>2293</v>
      </c>
      <c r="C318" s="2" t="s">
        <v>6402</v>
      </c>
      <c r="D318">
        <v>2000</v>
      </c>
      <c r="E318">
        <f t="shared" si="32"/>
        <v>2000</v>
      </c>
      <c r="F318">
        <v>2145.0100000000002</v>
      </c>
      <c r="G318">
        <f t="shared" si="33"/>
        <v>2145.0100000000002</v>
      </c>
      <c r="H318" t="s">
        <v>8219</v>
      </c>
      <c r="I318" t="s">
        <v>8224</v>
      </c>
      <c r="J318" t="s">
        <v>8246</v>
      </c>
      <c r="K318">
        <v>1334767476</v>
      </c>
      <c r="L318">
        <v>1332175476</v>
      </c>
      <c r="M318" t="b">
        <v>0</v>
      </c>
      <c r="N318">
        <v>46</v>
      </c>
      <c r="O318" t="b">
        <v>1</v>
      </c>
      <c r="P318" t="s">
        <v>8276</v>
      </c>
      <c r="Q318">
        <f t="shared" si="34"/>
        <v>107</v>
      </c>
      <c r="R318">
        <f t="shared" si="39"/>
        <v>46.63</v>
      </c>
      <c r="S318" t="str">
        <f t="shared" si="35"/>
        <v>music</v>
      </c>
      <c r="T318" t="str">
        <f t="shared" si="36"/>
        <v>rock</v>
      </c>
      <c r="U318" s="7">
        <f t="shared" si="37"/>
        <v>40987.697638888887</v>
      </c>
      <c r="V318" s="7">
        <f t="shared" si="38"/>
        <v>41017.697638888887</v>
      </c>
    </row>
    <row r="319" spans="1:22" ht="44.25" x14ac:dyDescent="0.75">
      <c r="A319">
        <v>783</v>
      </c>
      <c r="B319" s="2" t="s">
        <v>784</v>
      </c>
      <c r="C319" s="2" t="s">
        <v>4893</v>
      </c>
      <c r="D319">
        <v>1500</v>
      </c>
      <c r="E319">
        <f t="shared" si="32"/>
        <v>1500</v>
      </c>
      <c r="F319">
        <v>2222</v>
      </c>
      <c r="G319">
        <f t="shared" si="33"/>
        <v>2222</v>
      </c>
      <c r="H319" t="s">
        <v>8219</v>
      </c>
      <c r="I319" t="s">
        <v>8224</v>
      </c>
      <c r="J319" t="s">
        <v>8246</v>
      </c>
      <c r="K319">
        <v>1335564000</v>
      </c>
      <c r="L319">
        <v>1332182049</v>
      </c>
      <c r="M319" t="b">
        <v>0</v>
      </c>
      <c r="N319">
        <v>35</v>
      </c>
      <c r="O319" t="b">
        <v>1</v>
      </c>
      <c r="P319" t="s">
        <v>8276</v>
      </c>
      <c r="Q319">
        <f t="shared" si="34"/>
        <v>148</v>
      </c>
      <c r="R319">
        <f t="shared" si="39"/>
        <v>63.49</v>
      </c>
      <c r="S319" t="str">
        <f t="shared" si="35"/>
        <v>music</v>
      </c>
      <c r="T319" t="str">
        <f t="shared" si="36"/>
        <v>rock</v>
      </c>
      <c r="U319" s="7">
        <f t="shared" si="37"/>
        <v>40987.773715277777</v>
      </c>
      <c r="V319" s="7">
        <f t="shared" si="38"/>
        <v>41026.916666666664</v>
      </c>
    </row>
    <row r="320" spans="1:22" x14ac:dyDescent="0.75">
      <c r="A320">
        <v>106</v>
      </c>
      <c r="B320" s="2" t="s">
        <v>108</v>
      </c>
      <c r="C320" s="2" t="s">
        <v>4217</v>
      </c>
      <c r="D320">
        <v>5000</v>
      </c>
      <c r="E320">
        <f t="shared" si="32"/>
        <v>5000</v>
      </c>
      <c r="F320">
        <v>5025</v>
      </c>
      <c r="G320">
        <f t="shared" si="33"/>
        <v>5025</v>
      </c>
      <c r="H320" t="s">
        <v>8219</v>
      </c>
      <c r="I320" t="s">
        <v>8224</v>
      </c>
      <c r="J320" t="s">
        <v>8246</v>
      </c>
      <c r="K320">
        <v>1333391901</v>
      </c>
      <c r="L320">
        <v>1332182301</v>
      </c>
      <c r="M320" t="b">
        <v>0</v>
      </c>
      <c r="N320">
        <v>27</v>
      </c>
      <c r="O320" t="b">
        <v>1</v>
      </c>
      <c r="P320" t="s">
        <v>8266</v>
      </c>
      <c r="Q320">
        <f t="shared" si="34"/>
        <v>101</v>
      </c>
      <c r="R320">
        <f t="shared" si="39"/>
        <v>186.11</v>
      </c>
      <c r="S320" t="str">
        <f t="shared" si="35"/>
        <v>film &amp; video</v>
      </c>
      <c r="T320" t="str">
        <f t="shared" si="36"/>
        <v>shorts</v>
      </c>
      <c r="U320" s="7">
        <f t="shared" si="37"/>
        <v>40987.776631944449</v>
      </c>
      <c r="V320" s="7">
        <f t="shared" si="38"/>
        <v>41001.776631944449</v>
      </c>
    </row>
    <row r="321" spans="1:22" ht="59" x14ac:dyDescent="0.75">
      <c r="A321">
        <v>477</v>
      </c>
      <c r="B321" s="2" t="s">
        <v>478</v>
      </c>
      <c r="C321" s="2" t="s">
        <v>4587</v>
      </c>
      <c r="D321">
        <v>1500</v>
      </c>
      <c r="E321">
        <f t="shared" si="32"/>
        <v>1500</v>
      </c>
      <c r="F321">
        <v>0</v>
      </c>
      <c r="G321">
        <f t="shared" si="33"/>
        <v>0</v>
      </c>
      <c r="H321" t="s">
        <v>8221</v>
      </c>
      <c r="I321" t="s">
        <v>8224</v>
      </c>
      <c r="J321" t="s">
        <v>8246</v>
      </c>
      <c r="K321">
        <v>1337371334</v>
      </c>
      <c r="L321">
        <v>1332187334</v>
      </c>
      <c r="M321" t="b">
        <v>0</v>
      </c>
      <c r="N321">
        <v>0</v>
      </c>
      <c r="O321" t="b">
        <v>0</v>
      </c>
      <c r="P321" t="s">
        <v>8270</v>
      </c>
      <c r="Q321">
        <f t="shared" si="34"/>
        <v>0</v>
      </c>
      <c r="R321" t="e">
        <f t="shared" si="39"/>
        <v>#DIV/0!</v>
      </c>
      <c r="S321" t="str">
        <f t="shared" si="35"/>
        <v>film &amp; video</v>
      </c>
      <c r="T321" t="str">
        <f t="shared" si="36"/>
        <v>animation</v>
      </c>
      <c r="U321" s="7">
        <f t="shared" si="37"/>
        <v>40987.83488425926</v>
      </c>
      <c r="V321" s="7">
        <f t="shared" si="38"/>
        <v>41047.83488425926</v>
      </c>
    </row>
    <row r="322" spans="1:22" ht="44.25" x14ac:dyDescent="0.75">
      <c r="A322">
        <v>1654</v>
      </c>
      <c r="B322" s="2" t="s">
        <v>1655</v>
      </c>
      <c r="C322" s="2" t="s">
        <v>5764</v>
      </c>
      <c r="D322">
        <v>1100</v>
      </c>
      <c r="E322">
        <f t="shared" ref="E322:E385" si="40">INDEX(convert,MATCH($J322,money,0),2)*D322</f>
        <v>1100</v>
      </c>
      <c r="F322">
        <v>1319</v>
      </c>
      <c r="G322">
        <f t="shared" ref="G322:G385" si="41">INDEX(convert,MATCH($J322,money,0),2)*F322</f>
        <v>1319</v>
      </c>
      <c r="H322" t="s">
        <v>8219</v>
      </c>
      <c r="I322" t="s">
        <v>8224</v>
      </c>
      <c r="J322" t="s">
        <v>8246</v>
      </c>
      <c r="K322">
        <v>1334784160</v>
      </c>
      <c r="L322">
        <v>1332192160</v>
      </c>
      <c r="M322" t="b">
        <v>0</v>
      </c>
      <c r="N322">
        <v>34</v>
      </c>
      <c r="O322" t="b">
        <v>1</v>
      </c>
      <c r="P322" t="s">
        <v>8292</v>
      </c>
      <c r="Q322">
        <f t="shared" ref="Q322:Q385" si="42">ROUND(F322/D322*100,0)</f>
        <v>120</v>
      </c>
      <c r="R322">
        <f t="shared" si="39"/>
        <v>38.79</v>
      </c>
      <c r="S322" t="str">
        <f t="shared" ref="S322:S385" si="43">LEFT($P322,FIND("/",$P322)-1)</f>
        <v>music</v>
      </c>
      <c r="T322" t="str">
        <f t="shared" ref="T322:T385" si="44">MID($P322,FIND("/",$P322)+1,30)</f>
        <v>pop</v>
      </c>
      <c r="U322" s="7">
        <f t="shared" ref="U322:U385" si="45">DATE(1970,1,1)+(((L322/60)/60)/24)</f>
        <v>40987.890740740739</v>
      </c>
      <c r="V322" s="7">
        <f t="shared" ref="V322:V385" si="46">DATE(1970,1,1)+(((K322/60)/60)/24)</f>
        <v>41017.890740740739</v>
      </c>
    </row>
    <row r="323" spans="1:22" ht="44.25" x14ac:dyDescent="0.75">
      <c r="A323">
        <v>2291</v>
      </c>
      <c r="B323" s="2" t="s">
        <v>2292</v>
      </c>
      <c r="C323" s="2" t="s">
        <v>6401</v>
      </c>
      <c r="D323">
        <v>2500</v>
      </c>
      <c r="E323">
        <f t="shared" si="40"/>
        <v>2500</v>
      </c>
      <c r="F323">
        <v>4320</v>
      </c>
      <c r="G323">
        <f t="shared" si="41"/>
        <v>4320</v>
      </c>
      <c r="H323" t="s">
        <v>8219</v>
      </c>
      <c r="I323" t="s">
        <v>8224</v>
      </c>
      <c r="J323" t="s">
        <v>8246</v>
      </c>
      <c r="K323">
        <v>1335153600</v>
      </c>
      <c r="L323">
        <v>1332199618</v>
      </c>
      <c r="M323" t="b">
        <v>0</v>
      </c>
      <c r="N323">
        <v>43</v>
      </c>
      <c r="O323" t="b">
        <v>1</v>
      </c>
      <c r="P323" t="s">
        <v>8276</v>
      </c>
      <c r="Q323">
        <f t="shared" si="42"/>
        <v>173</v>
      </c>
      <c r="R323">
        <f t="shared" ref="R323:R386" si="47">ROUND(G323/N323,2)</f>
        <v>100.47</v>
      </c>
      <c r="S323" t="str">
        <f t="shared" si="43"/>
        <v>music</v>
      </c>
      <c r="T323" t="str">
        <f t="shared" si="44"/>
        <v>rock</v>
      </c>
      <c r="U323" s="7">
        <f t="shared" si="45"/>
        <v>40987.977060185185</v>
      </c>
      <c r="V323" s="7">
        <f t="shared" si="46"/>
        <v>41022.166666666664</v>
      </c>
    </row>
    <row r="324" spans="1:22" ht="44.25" x14ac:dyDescent="0.75">
      <c r="A324">
        <v>1580</v>
      </c>
      <c r="B324" s="2" t="s">
        <v>1581</v>
      </c>
      <c r="C324" s="2" t="s">
        <v>5690</v>
      </c>
      <c r="D324">
        <v>1750</v>
      </c>
      <c r="E324">
        <f t="shared" si="40"/>
        <v>1750</v>
      </c>
      <c r="F324">
        <v>0</v>
      </c>
      <c r="G324">
        <f t="shared" si="41"/>
        <v>0</v>
      </c>
      <c r="H324" t="s">
        <v>8220</v>
      </c>
      <c r="I324" t="s">
        <v>8224</v>
      </c>
      <c r="J324" t="s">
        <v>8246</v>
      </c>
      <c r="K324">
        <v>1337562726</v>
      </c>
      <c r="L324">
        <v>1332378726</v>
      </c>
      <c r="M324" t="b">
        <v>0</v>
      </c>
      <c r="N324">
        <v>0</v>
      </c>
      <c r="O324" t="b">
        <v>0</v>
      </c>
      <c r="P324" t="s">
        <v>8290</v>
      </c>
      <c r="Q324">
        <f t="shared" si="42"/>
        <v>0</v>
      </c>
      <c r="R324" t="e">
        <f t="shared" si="47"/>
        <v>#DIV/0!</v>
      </c>
      <c r="S324" t="str">
        <f t="shared" si="43"/>
        <v>publishing</v>
      </c>
      <c r="T324" t="str">
        <f t="shared" si="44"/>
        <v>art books</v>
      </c>
      <c r="U324" s="7">
        <f t="shared" si="45"/>
        <v>40990.050069444449</v>
      </c>
      <c r="V324" s="7">
        <f t="shared" si="46"/>
        <v>41050.050069444449</v>
      </c>
    </row>
    <row r="325" spans="1:22" ht="44.25" x14ac:dyDescent="0.75">
      <c r="A325">
        <v>743</v>
      </c>
      <c r="B325" s="2" t="s">
        <v>744</v>
      </c>
      <c r="C325" s="2" t="s">
        <v>4853</v>
      </c>
      <c r="D325">
        <v>550</v>
      </c>
      <c r="E325">
        <f t="shared" si="40"/>
        <v>550</v>
      </c>
      <c r="F325">
        <v>814</v>
      </c>
      <c r="G325">
        <f t="shared" si="41"/>
        <v>814</v>
      </c>
      <c r="H325" t="s">
        <v>8219</v>
      </c>
      <c r="I325" t="s">
        <v>8224</v>
      </c>
      <c r="J325" t="s">
        <v>8246</v>
      </c>
      <c r="K325">
        <v>1334610000</v>
      </c>
      <c r="L325">
        <v>1332435685</v>
      </c>
      <c r="M325" t="b">
        <v>0</v>
      </c>
      <c r="N325">
        <v>15</v>
      </c>
      <c r="O325" t="b">
        <v>1</v>
      </c>
      <c r="P325" t="s">
        <v>8274</v>
      </c>
      <c r="Q325">
        <f t="shared" si="42"/>
        <v>148</v>
      </c>
      <c r="R325">
        <f t="shared" si="47"/>
        <v>54.27</v>
      </c>
      <c r="S325" t="str">
        <f t="shared" si="43"/>
        <v>publishing</v>
      </c>
      <c r="T325" t="str">
        <f t="shared" si="44"/>
        <v>nonfiction</v>
      </c>
      <c r="U325" s="7">
        <f t="shared" si="45"/>
        <v>40990.709317129629</v>
      </c>
      <c r="V325" s="7">
        <f t="shared" si="46"/>
        <v>41015.875</v>
      </c>
    </row>
    <row r="326" spans="1:22" ht="44.25" x14ac:dyDescent="0.75">
      <c r="A326">
        <v>395</v>
      </c>
      <c r="B326" s="2" t="s">
        <v>396</v>
      </c>
      <c r="C326" s="2" t="s">
        <v>4505</v>
      </c>
      <c r="D326">
        <v>10000</v>
      </c>
      <c r="E326">
        <f t="shared" si="40"/>
        <v>10000</v>
      </c>
      <c r="F326">
        <v>10804.45</v>
      </c>
      <c r="G326">
        <f t="shared" si="41"/>
        <v>10804.45</v>
      </c>
      <c r="H326" t="s">
        <v>8219</v>
      </c>
      <c r="I326" t="s">
        <v>8224</v>
      </c>
      <c r="J326" t="s">
        <v>8246</v>
      </c>
      <c r="K326">
        <v>1335562320</v>
      </c>
      <c r="L326">
        <v>1332452960</v>
      </c>
      <c r="M326" t="b">
        <v>0</v>
      </c>
      <c r="N326">
        <v>184</v>
      </c>
      <c r="O326" t="b">
        <v>1</v>
      </c>
      <c r="P326" t="s">
        <v>8269</v>
      </c>
      <c r="Q326">
        <f t="shared" si="42"/>
        <v>108</v>
      </c>
      <c r="R326">
        <f t="shared" si="47"/>
        <v>58.72</v>
      </c>
      <c r="S326" t="str">
        <f t="shared" si="43"/>
        <v>film &amp; video</v>
      </c>
      <c r="T326" t="str">
        <f t="shared" si="44"/>
        <v>documentary</v>
      </c>
      <c r="U326" s="7">
        <f t="shared" si="45"/>
        <v>40990.909259259257</v>
      </c>
      <c r="V326" s="7">
        <f t="shared" si="46"/>
        <v>41026.897222222222</v>
      </c>
    </row>
    <row r="327" spans="1:22" ht="44.25" x14ac:dyDescent="0.75">
      <c r="A327">
        <v>2486</v>
      </c>
      <c r="B327" s="2" t="s">
        <v>2486</v>
      </c>
      <c r="C327" s="2" t="s">
        <v>6596</v>
      </c>
      <c r="D327">
        <v>300</v>
      </c>
      <c r="E327">
        <f t="shared" si="40"/>
        <v>300</v>
      </c>
      <c r="F327">
        <v>797</v>
      </c>
      <c r="G327">
        <f t="shared" si="41"/>
        <v>797</v>
      </c>
      <c r="H327" t="s">
        <v>8219</v>
      </c>
      <c r="I327" t="s">
        <v>8224</v>
      </c>
      <c r="J327" t="s">
        <v>8246</v>
      </c>
      <c r="K327">
        <v>1335113976</v>
      </c>
      <c r="L327">
        <v>1332521976</v>
      </c>
      <c r="M327" t="b">
        <v>0</v>
      </c>
      <c r="N327">
        <v>30</v>
      </c>
      <c r="O327" t="b">
        <v>1</v>
      </c>
      <c r="P327" t="s">
        <v>8279</v>
      </c>
      <c r="Q327">
        <f t="shared" si="42"/>
        <v>266</v>
      </c>
      <c r="R327">
        <f t="shared" si="47"/>
        <v>26.57</v>
      </c>
      <c r="S327" t="str">
        <f t="shared" si="43"/>
        <v>music</v>
      </c>
      <c r="T327" t="str">
        <f t="shared" si="44"/>
        <v>indie rock</v>
      </c>
      <c r="U327" s="7">
        <f t="shared" si="45"/>
        <v>40991.708055555559</v>
      </c>
      <c r="V327" s="7">
        <f t="shared" si="46"/>
        <v>41021.708055555559</v>
      </c>
    </row>
    <row r="328" spans="1:22" ht="59" x14ac:dyDescent="0.75">
      <c r="A328">
        <v>508</v>
      </c>
      <c r="B328" s="2" t="s">
        <v>509</v>
      </c>
      <c r="C328" s="2" t="s">
        <v>4618</v>
      </c>
      <c r="D328">
        <v>50000</v>
      </c>
      <c r="E328">
        <f t="shared" si="40"/>
        <v>50000</v>
      </c>
      <c r="F328">
        <v>400</v>
      </c>
      <c r="G328">
        <f t="shared" si="41"/>
        <v>400</v>
      </c>
      <c r="H328" t="s">
        <v>8221</v>
      </c>
      <c r="I328" t="s">
        <v>8224</v>
      </c>
      <c r="J328" t="s">
        <v>8246</v>
      </c>
      <c r="K328">
        <v>1337955240</v>
      </c>
      <c r="L328">
        <v>1332808501</v>
      </c>
      <c r="M328" t="b">
        <v>0</v>
      </c>
      <c r="N328">
        <v>3</v>
      </c>
      <c r="O328" t="b">
        <v>0</v>
      </c>
      <c r="P328" t="s">
        <v>8270</v>
      </c>
      <c r="Q328">
        <f t="shared" si="42"/>
        <v>1</v>
      </c>
      <c r="R328">
        <f t="shared" si="47"/>
        <v>133.33000000000001</v>
      </c>
      <c r="S328" t="str">
        <f t="shared" si="43"/>
        <v>film &amp; video</v>
      </c>
      <c r="T328" t="str">
        <f t="shared" si="44"/>
        <v>animation</v>
      </c>
      <c r="U328" s="7">
        <f t="shared" si="45"/>
        <v>40995.024317129632</v>
      </c>
      <c r="V328" s="7">
        <f t="shared" si="46"/>
        <v>41054.593055555553</v>
      </c>
    </row>
    <row r="329" spans="1:22" ht="29.5" x14ac:dyDescent="0.75">
      <c r="A329">
        <v>831</v>
      </c>
      <c r="B329" s="2" t="s">
        <v>832</v>
      </c>
      <c r="C329" s="2" t="s">
        <v>4941</v>
      </c>
      <c r="D329">
        <v>1500</v>
      </c>
      <c r="E329">
        <f t="shared" si="40"/>
        <v>1500</v>
      </c>
      <c r="F329">
        <v>3500</v>
      </c>
      <c r="G329">
        <f t="shared" si="41"/>
        <v>3500</v>
      </c>
      <c r="H329" t="s">
        <v>8219</v>
      </c>
      <c r="I329" t="s">
        <v>8224</v>
      </c>
      <c r="J329" t="s">
        <v>8246</v>
      </c>
      <c r="K329">
        <v>1335540694</v>
      </c>
      <c r="L329">
        <v>1332948694</v>
      </c>
      <c r="M329" t="b">
        <v>0</v>
      </c>
      <c r="N329">
        <v>20</v>
      </c>
      <c r="O329" t="b">
        <v>1</v>
      </c>
      <c r="P329" t="s">
        <v>8276</v>
      </c>
      <c r="Q329">
        <f t="shared" si="42"/>
        <v>233</v>
      </c>
      <c r="R329">
        <f t="shared" si="47"/>
        <v>175</v>
      </c>
      <c r="S329" t="str">
        <f t="shared" si="43"/>
        <v>music</v>
      </c>
      <c r="T329" t="str">
        <f t="shared" si="44"/>
        <v>rock</v>
      </c>
      <c r="U329" s="7">
        <f t="shared" si="45"/>
        <v>40996.646921296298</v>
      </c>
      <c r="V329" s="7">
        <f t="shared" si="46"/>
        <v>41026.646921296298</v>
      </c>
    </row>
    <row r="330" spans="1:22" ht="44.25" x14ac:dyDescent="0.75">
      <c r="A330">
        <v>799</v>
      </c>
      <c r="B330" s="2" t="s">
        <v>800</v>
      </c>
      <c r="C330" s="2" t="s">
        <v>4909</v>
      </c>
      <c r="D330">
        <v>5000</v>
      </c>
      <c r="E330">
        <f t="shared" si="40"/>
        <v>5000</v>
      </c>
      <c r="F330">
        <v>5001</v>
      </c>
      <c r="G330">
        <f t="shared" si="41"/>
        <v>5001</v>
      </c>
      <c r="H330" t="s">
        <v>8219</v>
      </c>
      <c r="I330" t="s">
        <v>8224</v>
      </c>
      <c r="J330" t="s">
        <v>8246</v>
      </c>
      <c r="K330">
        <v>1335542446</v>
      </c>
      <c r="L330">
        <v>1332950446</v>
      </c>
      <c r="M330" t="b">
        <v>0</v>
      </c>
      <c r="N330">
        <v>28</v>
      </c>
      <c r="O330" t="b">
        <v>1</v>
      </c>
      <c r="P330" t="s">
        <v>8276</v>
      </c>
      <c r="Q330">
        <f t="shared" si="42"/>
        <v>100</v>
      </c>
      <c r="R330">
        <f t="shared" si="47"/>
        <v>178.61</v>
      </c>
      <c r="S330" t="str">
        <f t="shared" si="43"/>
        <v>music</v>
      </c>
      <c r="T330" t="str">
        <f t="shared" si="44"/>
        <v>rock</v>
      </c>
      <c r="U330" s="7">
        <f t="shared" si="45"/>
        <v>40996.667199074072</v>
      </c>
      <c r="V330" s="7">
        <f t="shared" si="46"/>
        <v>41026.667199074072</v>
      </c>
    </row>
    <row r="331" spans="1:22" ht="44.25" x14ac:dyDescent="0.75">
      <c r="A331">
        <v>797</v>
      </c>
      <c r="B331" s="2" t="s">
        <v>798</v>
      </c>
      <c r="C331" s="2" t="s">
        <v>4907</v>
      </c>
      <c r="D331">
        <v>3000</v>
      </c>
      <c r="E331">
        <f t="shared" si="40"/>
        <v>3000</v>
      </c>
      <c r="F331">
        <v>3226</v>
      </c>
      <c r="G331">
        <f t="shared" si="41"/>
        <v>3226</v>
      </c>
      <c r="H331" t="s">
        <v>8219</v>
      </c>
      <c r="I331" t="s">
        <v>8224</v>
      </c>
      <c r="J331" t="s">
        <v>8246</v>
      </c>
      <c r="K331">
        <v>1335672000</v>
      </c>
      <c r="L331">
        <v>1332978688</v>
      </c>
      <c r="M331" t="b">
        <v>0</v>
      </c>
      <c r="N331">
        <v>71</v>
      </c>
      <c r="O331" t="b">
        <v>1</v>
      </c>
      <c r="P331" t="s">
        <v>8276</v>
      </c>
      <c r="Q331">
        <f t="shared" si="42"/>
        <v>108</v>
      </c>
      <c r="R331">
        <f t="shared" si="47"/>
        <v>45.44</v>
      </c>
      <c r="S331" t="str">
        <f t="shared" si="43"/>
        <v>music</v>
      </c>
      <c r="T331" t="str">
        <f t="shared" si="44"/>
        <v>rock</v>
      </c>
      <c r="U331" s="7">
        <f t="shared" si="45"/>
        <v>40996.994074074071</v>
      </c>
      <c r="V331" s="7">
        <f t="shared" si="46"/>
        <v>41028.166666666664</v>
      </c>
    </row>
    <row r="332" spans="1:22" ht="44.25" x14ac:dyDescent="0.75">
      <c r="A332">
        <v>77</v>
      </c>
      <c r="B332" s="2" t="s">
        <v>79</v>
      </c>
      <c r="C332" s="2" t="s">
        <v>4188</v>
      </c>
      <c r="D332">
        <v>400</v>
      </c>
      <c r="E332">
        <f t="shared" si="40"/>
        <v>400</v>
      </c>
      <c r="F332">
        <v>1570</v>
      </c>
      <c r="G332">
        <f t="shared" si="41"/>
        <v>1570</v>
      </c>
      <c r="H332" t="s">
        <v>8219</v>
      </c>
      <c r="I332" t="s">
        <v>8224</v>
      </c>
      <c r="J332" t="s">
        <v>8246</v>
      </c>
      <c r="K332">
        <v>1337569140</v>
      </c>
      <c r="L332">
        <v>1332991717</v>
      </c>
      <c r="M332" t="b">
        <v>0</v>
      </c>
      <c r="N332">
        <v>26</v>
      </c>
      <c r="O332" t="b">
        <v>1</v>
      </c>
      <c r="P332" t="s">
        <v>8266</v>
      </c>
      <c r="Q332">
        <f t="shared" si="42"/>
        <v>393</v>
      </c>
      <c r="R332">
        <f t="shared" si="47"/>
        <v>60.38</v>
      </c>
      <c r="S332" t="str">
        <f t="shared" si="43"/>
        <v>film &amp; video</v>
      </c>
      <c r="T332" t="str">
        <f t="shared" si="44"/>
        <v>shorts</v>
      </c>
      <c r="U332" s="7">
        <f t="shared" si="45"/>
        <v>40997.144872685189</v>
      </c>
      <c r="V332" s="7">
        <f t="shared" si="46"/>
        <v>41050.124305555553</v>
      </c>
    </row>
    <row r="333" spans="1:22" ht="44.25" x14ac:dyDescent="0.75">
      <c r="A333">
        <v>2206</v>
      </c>
      <c r="B333" s="2" t="s">
        <v>2207</v>
      </c>
      <c r="C333" s="2" t="s">
        <v>6316</v>
      </c>
      <c r="D333">
        <v>1100</v>
      </c>
      <c r="E333">
        <f t="shared" si="40"/>
        <v>1100</v>
      </c>
      <c r="F333">
        <v>1130</v>
      </c>
      <c r="G333">
        <f t="shared" si="41"/>
        <v>1130</v>
      </c>
      <c r="H333" t="s">
        <v>8219</v>
      </c>
      <c r="I333" t="s">
        <v>8224</v>
      </c>
      <c r="J333" t="s">
        <v>8246</v>
      </c>
      <c r="K333">
        <v>1334556624</v>
      </c>
      <c r="L333">
        <v>1333001424</v>
      </c>
      <c r="M333" t="b">
        <v>0</v>
      </c>
      <c r="N333">
        <v>34</v>
      </c>
      <c r="O333" t="b">
        <v>1</v>
      </c>
      <c r="P333" t="s">
        <v>8280</v>
      </c>
      <c r="Q333">
        <f t="shared" si="42"/>
        <v>103</v>
      </c>
      <c r="R333">
        <f t="shared" si="47"/>
        <v>33.24</v>
      </c>
      <c r="S333" t="str">
        <f t="shared" si="43"/>
        <v>music</v>
      </c>
      <c r="T333" t="str">
        <f t="shared" si="44"/>
        <v>electronic music</v>
      </c>
      <c r="U333" s="7">
        <f t="shared" si="45"/>
        <v>40997.257222222222</v>
      </c>
      <c r="V333" s="7">
        <f t="shared" si="46"/>
        <v>41015.257222222222</v>
      </c>
    </row>
    <row r="334" spans="1:22" ht="44.25" x14ac:dyDescent="0.75">
      <c r="A334">
        <v>71</v>
      </c>
      <c r="B334" s="2" t="s">
        <v>73</v>
      </c>
      <c r="C334" s="2" t="s">
        <v>4182</v>
      </c>
      <c r="D334">
        <v>1800</v>
      </c>
      <c r="E334">
        <f t="shared" si="40"/>
        <v>1800</v>
      </c>
      <c r="F334">
        <v>2231</v>
      </c>
      <c r="G334">
        <f t="shared" si="41"/>
        <v>2231</v>
      </c>
      <c r="H334" t="s">
        <v>8219</v>
      </c>
      <c r="I334" t="s">
        <v>8224</v>
      </c>
      <c r="J334" t="s">
        <v>8246</v>
      </c>
      <c r="K334">
        <v>1338186657</v>
      </c>
      <c r="L334">
        <v>1333002657</v>
      </c>
      <c r="M334" t="b">
        <v>0</v>
      </c>
      <c r="N334">
        <v>32</v>
      </c>
      <c r="O334" t="b">
        <v>1</v>
      </c>
      <c r="P334" t="s">
        <v>8266</v>
      </c>
      <c r="Q334">
        <f t="shared" si="42"/>
        <v>124</v>
      </c>
      <c r="R334">
        <f t="shared" si="47"/>
        <v>69.72</v>
      </c>
      <c r="S334" t="str">
        <f t="shared" si="43"/>
        <v>film &amp; video</v>
      </c>
      <c r="T334" t="str">
        <f t="shared" si="44"/>
        <v>shorts</v>
      </c>
      <c r="U334" s="7">
        <f t="shared" si="45"/>
        <v>40997.271493055552</v>
      </c>
      <c r="V334" s="7">
        <f t="shared" si="46"/>
        <v>41057.271493055552</v>
      </c>
    </row>
    <row r="335" spans="1:22" ht="44.25" x14ac:dyDescent="0.75">
      <c r="A335">
        <v>2604</v>
      </c>
      <c r="B335" s="2" t="s">
        <v>2604</v>
      </c>
      <c r="C335" s="2" t="s">
        <v>6714</v>
      </c>
      <c r="D335">
        <v>20000</v>
      </c>
      <c r="E335">
        <f t="shared" si="40"/>
        <v>20000</v>
      </c>
      <c r="F335">
        <v>20843.599999999999</v>
      </c>
      <c r="G335">
        <f t="shared" si="41"/>
        <v>20843.599999999999</v>
      </c>
      <c r="H335" t="s">
        <v>8219</v>
      </c>
      <c r="I335" t="s">
        <v>8224</v>
      </c>
      <c r="J335" t="s">
        <v>8246</v>
      </c>
      <c r="K335">
        <v>1335662023</v>
      </c>
      <c r="L335">
        <v>1333070023</v>
      </c>
      <c r="M335" t="b">
        <v>1</v>
      </c>
      <c r="N335">
        <v>321</v>
      </c>
      <c r="O335" t="b">
        <v>1</v>
      </c>
      <c r="P335" t="s">
        <v>8301</v>
      </c>
      <c r="Q335">
        <f t="shared" si="42"/>
        <v>104</v>
      </c>
      <c r="R335">
        <f t="shared" si="47"/>
        <v>64.930000000000007</v>
      </c>
      <c r="S335" t="str">
        <f t="shared" si="43"/>
        <v>technology</v>
      </c>
      <c r="T335" t="str">
        <f t="shared" si="44"/>
        <v>space exploration</v>
      </c>
      <c r="U335" s="7">
        <f t="shared" si="45"/>
        <v>40998.051192129627</v>
      </c>
      <c r="V335" s="7">
        <f t="shared" si="46"/>
        <v>41028.051192129627</v>
      </c>
    </row>
    <row r="336" spans="1:22" ht="44.25" x14ac:dyDescent="0.75">
      <c r="A336">
        <v>2481</v>
      </c>
      <c r="B336" s="2" t="s">
        <v>2481</v>
      </c>
      <c r="C336" s="2" t="s">
        <v>6591</v>
      </c>
      <c r="D336">
        <v>4000</v>
      </c>
      <c r="E336">
        <f t="shared" si="40"/>
        <v>4000</v>
      </c>
      <c r="F336">
        <v>4516.4399999999996</v>
      </c>
      <c r="G336">
        <f t="shared" si="41"/>
        <v>4516.4399999999996</v>
      </c>
      <c r="H336" t="s">
        <v>8219</v>
      </c>
      <c r="I336" t="s">
        <v>8224</v>
      </c>
      <c r="J336" t="s">
        <v>8246</v>
      </c>
      <c r="K336">
        <v>1335799808</v>
      </c>
      <c r="L336">
        <v>1333207808</v>
      </c>
      <c r="M336" t="b">
        <v>0</v>
      </c>
      <c r="N336">
        <v>95</v>
      </c>
      <c r="O336" t="b">
        <v>1</v>
      </c>
      <c r="P336" t="s">
        <v>8279</v>
      </c>
      <c r="Q336">
        <f t="shared" si="42"/>
        <v>113</v>
      </c>
      <c r="R336">
        <f t="shared" si="47"/>
        <v>47.54</v>
      </c>
      <c r="S336" t="str">
        <f t="shared" si="43"/>
        <v>music</v>
      </c>
      <c r="T336" t="str">
        <f t="shared" si="44"/>
        <v>indie rock</v>
      </c>
      <c r="U336" s="7">
        <f t="shared" si="45"/>
        <v>40999.645925925928</v>
      </c>
      <c r="V336" s="7">
        <f t="shared" si="46"/>
        <v>41029.645925925928</v>
      </c>
    </row>
    <row r="337" spans="1:22" ht="29.5" x14ac:dyDescent="0.75">
      <c r="A337">
        <v>2313</v>
      </c>
      <c r="B337" s="2" t="s">
        <v>2314</v>
      </c>
      <c r="C337" s="2" t="s">
        <v>6423</v>
      </c>
      <c r="D337">
        <v>5000</v>
      </c>
      <c r="E337">
        <f t="shared" si="40"/>
        <v>5000</v>
      </c>
      <c r="F337">
        <v>8792.02</v>
      </c>
      <c r="G337">
        <f t="shared" si="41"/>
        <v>8792.02</v>
      </c>
      <c r="H337" t="s">
        <v>8219</v>
      </c>
      <c r="I337" t="s">
        <v>8224</v>
      </c>
      <c r="J337" t="s">
        <v>8246</v>
      </c>
      <c r="K337">
        <v>1336086026</v>
      </c>
      <c r="L337">
        <v>1333494026</v>
      </c>
      <c r="M337" t="b">
        <v>1</v>
      </c>
      <c r="N337">
        <v>157</v>
      </c>
      <c r="O337" t="b">
        <v>1</v>
      </c>
      <c r="P337" t="s">
        <v>8279</v>
      </c>
      <c r="Q337">
        <f t="shared" si="42"/>
        <v>176</v>
      </c>
      <c r="R337">
        <f t="shared" si="47"/>
        <v>56</v>
      </c>
      <c r="S337" t="str">
        <f t="shared" si="43"/>
        <v>music</v>
      </c>
      <c r="T337" t="str">
        <f t="shared" si="44"/>
        <v>indie rock</v>
      </c>
      <c r="U337" s="7">
        <f t="shared" si="45"/>
        <v>41002.958634259259</v>
      </c>
      <c r="V337" s="7">
        <f t="shared" si="46"/>
        <v>41032.958634259259</v>
      </c>
    </row>
    <row r="338" spans="1:22" ht="44.25" x14ac:dyDescent="0.75">
      <c r="A338">
        <v>1621</v>
      </c>
      <c r="B338" s="2" t="s">
        <v>1622</v>
      </c>
      <c r="C338" s="2" t="s">
        <v>5731</v>
      </c>
      <c r="D338">
        <v>5000</v>
      </c>
      <c r="E338">
        <f t="shared" si="40"/>
        <v>5000</v>
      </c>
      <c r="F338">
        <v>6060</v>
      </c>
      <c r="G338">
        <f t="shared" si="41"/>
        <v>6060</v>
      </c>
      <c r="H338" t="s">
        <v>8219</v>
      </c>
      <c r="I338" t="s">
        <v>8224</v>
      </c>
      <c r="J338" t="s">
        <v>8246</v>
      </c>
      <c r="K338">
        <v>1338177540</v>
      </c>
      <c r="L338">
        <v>1333550015</v>
      </c>
      <c r="M338" t="b">
        <v>0</v>
      </c>
      <c r="N338">
        <v>37</v>
      </c>
      <c r="O338" t="b">
        <v>1</v>
      </c>
      <c r="P338" t="s">
        <v>8276</v>
      </c>
      <c r="Q338">
        <f t="shared" si="42"/>
        <v>121</v>
      </c>
      <c r="R338">
        <f t="shared" si="47"/>
        <v>163.78</v>
      </c>
      <c r="S338" t="str">
        <f t="shared" si="43"/>
        <v>music</v>
      </c>
      <c r="T338" t="str">
        <f t="shared" si="44"/>
        <v>rock</v>
      </c>
      <c r="U338" s="7">
        <f t="shared" si="45"/>
        <v>41003.60665509259</v>
      </c>
      <c r="V338" s="7">
        <f t="shared" si="46"/>
        <v>41057.165972222225</v>
      </c>
    </row>
    <row r="339" spans="1:22" ht="44.25" x14ac:dyDescent="0.75">
      <c r="A339">
        <v>913</v>
      </c>
      <c r="B339" s="2" t="s">
        <v>914</v>
      </c>
      <c r="C339" s="2" t="s">
        <v>5023</v>
      </c>
      <c r="D339">
        <v>30000</v>
      </c>
      <c r="E339">
        <f t="shared" si="40"/>
        <v>30000</v>
      </c>
      <c r="F339">
        <v>1982</v>
      </c>
      <c r="G339">
        <f t="shared" si="41"/>
        <v>1982</v>
      </c>
      <c r="H339" t="s">
        <v>8221</v>
      </c>
      <c r="I339" t="s">
        <v>8224</v>
      </c>
      <c r="J339" t="s">
        <v>8246</v>
      </c>
      <c r="K339">
        <v>1336188019</v>
      </c>
      <c r="L339">
        <v>1333596019</v>
      </c>
      <c r="M339" t="b">
        <v>0</v>
      </c>
      <c r="N339">
        <v>24</v>
      </c>
      <c r="O339" t="b">
        <v>0</v>
      </c>
      <c r="P339" t="s">
        <v>8278</v>
      </c>
      <c r="Q339">
        <f t="shared" si="42"/>
        <v>7</v>
      </c>
      <c r="R339">
        <f t="shared" si="47"/>
        <v>82.58</v>
      </c>
      <c r="S339" t="str">
        <f t="shared" si="43"/>
        <v>music</v>
      </c>
      <c r="T339" t="str">
        <f t="shared" si="44"/>
        <v>jazz</v>
      </c>
      <c r="U339" s="7">
        <f t="shared" si="45"/>
        <v>41004.139108796298</v>
      </c>
      <c r="V339" s="7">
        <f t="shared" si="46"/>
        <v>41034.139108796298</v>
      </c>
    </row>
    <row r="340" spans="1:22" ht="44.25" x14ac:dyDescent="0.75">
      <c r="A340">
        <v>2081</v>
      </c>
      <c r="B340" s="2" t="s">
        <v>2082</v>
      </c>
      <c r="C340" s="2" t="s">
        <v>6191</v>
      </c>
      <c r="D340">
        <v>3500</v>
      </c>
      <c r="E340">
        <f t="shared" si="40"/>
        <v>3500</v>
      </c>
      <c r="F340">
        <v>4010</v>
      </c>
      <c r="G340">
        <f t="shared" si="41"/>
        <v>4010</v>
      </c>
      <c r="H340" t="s">
        <v>8219</v>
      </c>
      <c r="I340" t="s">
        <v>8224</v>
      </c>
      <c r="J340" t="s">
        <v>8246</v>
      </c>
      <c r="K340">
        <v>1337144340</v>
      </c>
      <c r="L340">
        <v>1333597555</v>
      </c>
      <c r="M340" t="b">
        <v>0</v>
      </c>
      <c r="N340">
        <v>55</v>
      </c>
      <c r="O340" t="b">
        <v>1</v>
      </c>
      <c r="P340" t="s">
        <v>8279</v>
      </c>
      <c r="Q340">
        <f t="shared" si="42"/>
        <v>115</v>
      </c>
      <c r="R340">
        <f t="shared" si="47"/>
        <v>72.91</v>
      </c>
      <c r="S340" t="str">
        <f t="shared" si="43"/>
        <v>music</v>
      </c>
      <c r="T340" t="str">
        <f t="shared" si="44"/>
        <v>indie rock</v>
      </c>
      <c r="U340" s="7">
        <f t="shared" si="45"/>
        <v>41004.156886574077</v>
      </c>
      <c r="V340" s="7">
        <f t="shared" si="46"/>
        <v>41045.207638888889</v>
      </c>
    </row>
    <row r="341" spans="1:22" ht="44.25" x14ac:dyDescent="0.75">
      <c r="A341">
        <v>2315</v>
      </c>
      <c r="B341" s="2" t="s">
        <v>2316</v>
      </c>
      <c r="C341" s="2" t="s">
        <v>6425</v>
      </c>
      <c r="D341">
        <v>2500</v>
      </c>
      <c r="E341">
        <f t="shared" si="40"/>
        <v>2500</v>
      </c>
      <c r="F341">
        <v>2565</v>
      </c>
      <c r="G341">
        <f t="shared" si="41"/>
        <v>2565</v>
      </c>
      <c r="H341" t="s">
        <v>8219</v>
      </c>
      <c r="I341" t="s">
        <v>8224</v>
      </c>
      <c r="J341" t="s">
        <v>8246</v>
      </c>
      <c r="K341">
        <v>1336238743</v>
      </c>
      <c r="L341">
        <v>1333646743</v>
      </c>
      <c r="M341" t="b">
        <v>1</v>
      </c>
      <c r="N341">
        <v>64</v>
      </c>
      <c r="O341" t="b">
        <v>1</v>
      </c>
      <c r="P341" t="s">
        <v>8279</v>
      </c>
      <c r="Q341">
        <f t="shared" si="42"/>
        <v>103</v>
      </c>
      <c r="R341">
        <f t="shared" si="47"/>
        <v>40.08</v>
      </c>
      <c r="S341" t="str">
        <f t="shared" si="43"/>
        <v>music</v>
      </c>
      <c r="T341" t="str">
        <f t="shared" si="44"/>
        <v>indie rock</v>
      </c>
      <c r="U341" s="7">
        <f t="shared" si="45"/>
        <v>41004.72619212963</v>
      </c>
      <c r="V341" s="7">
        <f t="shared" si="46"/>
        <v>41034.72619212963</v>
      </c>
    </row>
    <row r="342" spans="1:22" ht="44.25" x14ac:dyDescent="0.75">
      <c r="A342">
        <v>2307</v>
      </c>
      <c r="B342" s="2" t="s">
        <v>2308</v>
      </c>
      <c r="C342" s="2" t="s">
        <v>6417</v>
      </c>
      <c r="D342">
        <v>1964.47</v>
      </c>
      <c r="E342">
        <f t="shared" si="40"/>
        <v>1964.47</v>
      </c>
      <c r="F342">
        <v>2095.2600000000002</v>
      </c>
      <c r="G342">
        <f t="shared" si="41"/>
        <v>2095.2600000000002</v>
      </c>
      <c r="H342" t="s">
        <v>8219</v>
      </c>
      <c r="I342" t="s">
        <v>8224</v>
      </c>
      <c r="J342" t="s">
        <v>8246</v>
      </c>
      <c r="K342">
        <v>1336245328</v>
      </c>
      <c r="L342">
        <v>1333653333</v>
      </c>
      <c r="M342" t="b">
        <v>1</v>
      </c>
      <c r="N342">
        <v>75</v>
      </c>
      <c r="O342" t="b">
        <v>1</v>
      </c>
      <c r="P342" t="s">
        <v>8279</v>
      </c>
      <c r="Q342">
        <f t="shared" si="42"/>
        <v>107</v>
      </c>
      <c r="R342">
        <f t="shared" si="47"/>
        <v>27.94</v>
      </c>
      <c r="S342" t="str">
        <f t="shared" si="43"/>
        <v>music</v>
      </c>
      <c r="T342" t="str">
        <f t="shared" si="44"/>
        <v>indie rock</v>
      </c>
      <c r="U342" s="7">
        <f t="shared" si="45"/>
        <v>41004.802465277775</v>
      </c>
      <c r="V342" s="7">
        <f t="shared" si="46"/>
        <v>41034.802407407406</v>
      </c>
    </row>
    <row r="343" spans="1:22" ht="44.25" x14ac:dyDescent="0.75">
      <c r="A343">
        <v>835</v>
      </c>
      <c r="B343" s="2" t="s">
        <v>836</v>
      </c>
      <c r="C343" s="2" t="s">
        <v>4945</v>
      </c>
      <c r="D343">
        <v>2000</v>
      </c>
      <c r="E343">
        <f t="shared" si="40"/>
        <v>2000</v>
      </c>
      <c r="F343">
        <v>2345</v>
      </c>
      <c r="G343">
        <f t="shared" si="41"/>
        <v>2345</v>
      </c>
      <c r="H343" t="s">
        <v>8219</v>
      </c>
      <c r="I343" t="s">
        <v>8224</v>
      </c>
      <c r="J343" t="s">
        <v>8246</v>
      </c>
      <c r="K343">
        <v>1337396400</v>
      </c>
      <c r="L343">
        <v>1333709958</v>
      </c>
      <c r="M343" t="b">
        <v>0</v>
      </c>
      <c r="N343">
        <v>40</v>
      </c>
      <c r="O343" t="b">
        <v>1</v>
      </c>
      <c r="P343" t="s">
        <v>8276</v>
      </c>
      <c r="Q343">
        <f t="shared" si="42"/>
        <v>117</v>
      </c>
      <c r="R343">
        <f t="shared" si="47"/>
        <v>58.63</v>
      </c>
      <c r="S343" t="str">
        <f t="shared" si="43"/>
        <v>music</v>
      </c>
      <c r="T343" t="str">
        <f t="shared" si="44"/>
        <v>rock</v>
      </c>
      <c r="U343" s="7">
        <f t="shared" si="45"/>
        <v>41005.45784722222</v>
      </c>
      <c r="V343" s="7">
        <f t="shared" si="46"/>
        <v>41048.125</v>
      </c>
    </row>
    <row r="344" spans="1:22" ht="29.5" x14ac:dyDescent="0.75">
      <c r="A344">
        <v>1075</v>
      </c>
      <c r="B344" s="2" t="s">
        <v>1076</v>
      </c>
      <c r="C344" s="2" t="s">
        <v>5185</v>
      </c>
      <c r="D344">
        <v>1000</v>
      </c>
      <c r="E344">
        <f t="shared" si="40"/>
        <v>1000</v>
      </c>
      <c r="F344">
        <v>45</v>
      </c>
      <c r="G344">
        <f t="shared" si="41"/>
        <v>45</v>
      </c>
      <c r="H344" t="s">
        <v>8221</v>
      </c>
      <c r="I344" t="s">
        <v>8224</v>
      </c>
      <c r="J344" t="s">
        <v>8246</v>
      </c>
      <c r="K344">
        <v>1336340516</v>
      </c>
      <c r="L344">
        <v>1333748516</v>
      </c>
      <c r="M344" t="b">
        <v>0</v>
      </c>
      <c r="N344">
        <v>3</v>
      </c>
      <c r="O344" t="b">
        <v>0</v>
      </c>
      <c r="P344" t="s">
        <v>8282</v>
      </c>
      <c r="Q344">
        <f t="shared" si="42"/>
        <v>5</v>
      </c>
      <c r="R344">
        <f t="shared" si="47"/>
        <v>15</v>
      </c>
      <c r="S344" t="str">
        <f t="shared" si="43"/>
        <v>games</v>
      </c>
      <c r="T344" t="str">
        <f t="shared" si="44"/>
        <v>video games</v>
      </c>
      <c r="U344" s="7">
        <f t="shared" si="45"/>
        <v>41005.904120370367</v>
      </c>
      <c r="V344" s="7">
        <f t="shared" si="46"/>
        <v>41035.904120370367</v>
      </c>
    </row>
    <row r="345" spans="1:22" ht="44.25" x14ac:dyDescent="0.75">
      <c r="A345">
        <v>1116</v>
      </c>
      <c r="B345" s="2" t="s">
        <v>1117</v>
      </c>
      <c r="C345" s="2" t="s">
        <v>5226</v>
      </c>
      <c r="D345">
        <v>500000</v>
      </c>
      <c r="E345">
        <f t="shared" si="40"/>
        <v>500000</v>
      </c>
      <c r="F345">
        <v>178.52</v>
      </c>
      <c r="G345">
        <f t="shared" si="41"/>
        <v>178.52</v>
      </c>
      <c r="H345" t="s">
        <v>8221</v>
      </c>
      <c r="I345" t="s">
        <v>8224</v>
      </c>
      <c r="J345" t="s">
        <v>8246</v>
      </c>
      <c r="K345">
        <v>1339273208</v>
      </c>
      <c r="L345">
        <v>1334089208</v>
      </c>
      <c r="M345" t="b">
        <v>0</v>
      </c>
      <c r="N345">
        <v>10</v>
      </c>
      <c r="O345" t="b">
        <v>0</v>
      </c>
      <c r="P345" t="s">
        <v>8282</v>
      </c>
      <c r="Q345">
        <f t="shared" si="42"/>
        <v>0</v>
      </c>
      <c r="R345">
        <f t="shared" si="47"/>
        <v>17.850000000000001</v>
      </c>
      <c r="S345" t="str">
        <f t="shared" si="43"/>
        <v>games</v>
      </c>
      <c r="T345" t="str">
        <f t="shared" si="44"/>
        <v>video games</v>
      </c>
      <c r="U345" s="7">
        <f t="shared" si="45"/>
        <v>41009.847314814811</v>
      </c>
      <c r="V345" s="7">
        <f t="shared" si="46"/>
        <v>41069.847314814811</v>
      </c>
    </row>
    <row r="346" spans="1:22" ht="59" x14ac:dyDescent="0.75">
      <c r="A346">
        <v>264</v>
      </c>
      <c r="B346" s="2" t="s">
        <v>265</v>
      </c>
      <c r="C346" s="2" t="s">
        <v>4374</v>
      </c>
      <c r="D346">
        <v>5000</v>
      </c>
      <c r="E346">
        <f t="shared" si="40"/>
        <v>5000</v>
      </c>
      <c r="F346">
        <v>5910</v>
      </c>
      <c r="G346">
        <f t="shared" si="41"/>
        <v>5910</v>
      </c>
      <c r="H346" t="s">
        <v>8219</v>
      </c>
      <c r="I346" t="s">
        <v>8224</v>
      </c>
      <c r="J346" t="s">
        <v>8246</v>
      </c>
      <c r="K346">
        <v>1336747995</v>
      </c>
      <c r="L346">
        <v>1334155995</v>
      </c>
      <c r="M346" t="b">
        <v>1</v>
      </c>
      <c r="N346">
        <v>91</v>
      </c>
      <c r="O346" t="b">
        <v>1</v>
      </c>
      <c r="P346" t="s">
        <v>8269</v>
      </c>
      <c r="Q346">
        <f t="shared" si="42"/>
        <v>118</v>
      </c>
      <c r="R346">
        <f t="shared" si="47"/>
        <v>64.95</v>
      </c>
      <c r="S346" t="str">
        <f t="shared" si="43"/>
        <v>film &amp; video</v>
      </c>
      <c r="T346" t="str">
        <f t="shared" si="44"/>
        <v>documentary</v>
      </c>
      <c r="U346" s="7">
        <f t="shared" si="45"/>
        <v>41010.620312500003</v>
      </c>
      <c r="V346" s="7">
        <f t="shared" si="46"/>
        <v>41040.620312500003</v>
      </c>
    </row>
    <row r="347" spans="1:22" ht="44.25" x14ac:dyDescent="0.75">
      <c r="A347">
        <v>251</v>
      </c>
      <c r="B347" s="2" t="s">
        <v>252</v>
      </c>
      <c r="C347" s="2" t="s">
        <v>4361</v>
      </c>
      <c r="D347">
        <v>3500</v>
      </c>
      <c r="E347">
        <f t="shared" si="40"/>
        <v>3500</v>
      </c>
      <c r="F347">
        <v>4395</v>
      </c>
      <c r="G347">
        <f t="shared" si="41"/>
        <v>4395</v>
      </c>
      <c r="H347" t="s">
        <v>8219</v>
      </c>
      <c r="I347" t="s">
        <v>8224</v>
      </c>
      <c r="J347" t="s">
        <v>8246</v>
      </c>
      <c r="K347">
        <v>1337194800</v>
      </c>
      <c r="L347">
        <v>1334429646</v>
      </c>
      <c r="M347" t="b">
        <v>1</v>
      </c>
      <c r="N347">
        <v>77</v>
      </c>
      <c r="O347" t="b">
        <v>1</v>
      </c>
      <c r="P347" t="s">
        <v>8269</v>
      </c>
      <c r="Q347">
        <f t="shared" si="42"/>
        <v>126</v>
      </c>
      <c r="R347">
        <f t="shared" si="47"/>
        <v>57.08</v>
      </c>
      <c r="S347" t="str">
        <f t="shared" si="43"/>
        <v>film &amp; video</v>
      </c>
      <c r="T347" t="str">
        <f t="shared" si="44"/>
        <v>documentary</v>
      </c>
      <c r="U347" s="7">
        <f t="shared" si="45"/>
        <v>41013.787569444445</v>
      </c>
      <c r="V347" s="7">
        <f t="shared" si="46"/>
        <v>41045.791666666664</v>
      </c>
    </row>
    <row r="348" spans="1:22" ht="29.5" x14ac:dyDescent="0.75">
      <c r="A348">
        <v>927</v>
      </c>
      <c r="B348" s="2" t="s">
        <v>928</v>
      </c>
      <c r="C348" s="2" t="s">
        <v>5037</v>
      </c>
      <c r="D348">
        <v>20000</v>
      </c>
      <c r="E348">
        <f t="shared" si="40"/>
        <v>20000</v>
      </c>
      <c r="F348">
        <v>0</v>
      </c>
      <c r="G348">
        <f t="shared" si="41"/>
        <v>0</v>
      </c>
      <c r="H348" t="s">
        <v>8221</v>
      </c>
      <c r="I348" t="s">
        <v>8224</v>
      </c>
      <c r="J348" t="s">
        <v>8246</v>
      </c>
      <c r="K348">
        <v>1337024695</v>
      </c>
      <c r="L348">
        <v>1334432695</v>
      </c>
      <c r="M348" t="b">
        <v>0</v>
      </c>
      <c r="N348">
        <v>0</v>
      </c>
      <c r="O348" t="b">
        <v>0</v>
      </c>
      <c r="P348" t="s">
        <v>8278</v>
      </c>
      <c r="Q348">
        <f t="shared" si="42"/>
        <v>0</v>
      </c>
      <c r="R348" t="e">
        <f t="shared" si="47"/>
        <v>#DIV/0!</v>
      </c>
      <c r="S348" t="str">
        <f t="shared" si="43"/>
        <v>music</v>
      </c>
      <c r="T348" t="str">
        <f t="shared" si="44"/>
        <v>jazz</v>
      </c>
      <c r="U348" s="7">
        <f t="shared" si="45"/>
        <v>41013.822858796295</v>
      </c>
      <c r="V348" s="7">
        <f t="shared" si="46"/>
        <v>41043.822858796295</v>
      </c>
    </row>
    <row r="349" spans="1:22" ht="44.25" x14ac:dyDescent="0.75">
      <c r="A349">
        <v>3210</v>
      </c>
      <c r="B349" s="2" t="s">
        <v>3210</v>
      </c>
      <c r="C349" s="2" t="s">
        <v>7320</v>
      </c>
      <c r="D349">
        <v>3000</v>
      </c>
      <c r="E349">
        <f t="shared" si="40"/>
        <v>3000</v>
      </c>
      <c r="F349">
        <v>3773</v>
      </c>
      <c r="G349">
        <f t="shared" si="41"/>
        <v>3773</v>
      </c>
      <c r="H349" t="s">
        <v>8219</v>
      </c>
      <c r="I349" t="s">
        <v>8224</v>
      </c>
      <c r="J349" t="s">
        <v>8246</v>
      </c>
      <c r="K349">
        <v>1338523140</v>
      </c>
      <c r="L349">
        <v>1334442519</v>
      </c>
      <c r="M349" t="b">
        <v>1</v>
      </c>
      <c r="N349">
        <v>60</v>
      </c>
      <c r="O349" t="b">
        <v>1</v>
      </c>
      <c r="P349" t="s">
        <v>8271</v>
      </c>
      <c r="Q349">
        <f t="shared" si="42"/>
        <v>126</v>
      </c>
      <c r="R349">
        <f t="shared" si="47"/>
        <v>62.88</v>
      </c>
      <c r="S349" t="str">
        <f t="shared" si="43"/>
        <v>theater</v>
      </c>
      <c r="T349" t="str">
        <f t="shared" si="44"/>
        <v>plays</v>
      </c>
      <c r="U349" s="7">
        <f t="shared" si="45"/>
        <v>41013.936562499999</v>
      </c>
      <c r="V349" s="7">
        <f t="shared" si="46"/>
        <v>41061.165972222225</v>
      </c>
    </row>
    <row r="350" spans="1:22" ht="29.5" x14ac:dyDescent="0.75">
      <c r="A350">
        <v>261</v>
      </c>
      <c r="B350" s="2" t="s">
        <v>262</v>
      </c>
      <c r="C350" s="2" t="s">
        <v>4371</v>
      </c>
      <c r="D350">
        <v>20000</v>
      </c>
      <c r="E350">
        <f t="shared" si="40"/>
        <v>20000</v>
      </c>
      <c r="F350">
        <v>21480</v>
      </c>
      <c r="G350">
        <f t="shared" si="41"/>
        <v>21480</v>
      </c>
      <c r="H350" t="s">
        <v>8219</v>
      </c>
      <c r="I350" t="s">
        <v>8224</v>
      </c>
      <c r="J350" t="s">
        <v>8246</v>
      </c>
      <c r="K350">
        <v>1339080900</v>
      </c>
      <c r="L350">
        <v>1334783704</v>
      </c>
      <c r="M350" t="b">
        <v>1</v>
      </c>
      <c r="N350">
        <v>220</v>
      </c>
      <c r="O350" t="b">
        <v>1</v>
      </c>
      <c r="P350" t="s">
        <v>8269</v>
      </c>
      <c r="Q350">
        <f t="shared" si="42"/>
        <v>107</v>
      </c>
      <c r="R350">
        <f t="shared" si="47"/>
        <v>97.64</v>
      </c>
      <c r="S350" t="str">
        <f t="shared" si="43"/>
        <v>film &amp; video</v>
      </c>
      <c r="T350" t="str">
        <f t="shared" si="44"/>
        <v>documentary</v>
      </c>
      <c r="U350" s="7">
        <f t="shared" si="45"/>
        <v>41017.885462962964</v>
      </c>
      <c r="V350" s="7">
        <f t="shared" si="46"/>
        <v>41067.621527777781</v>
      </c>
    </row>
    <row r="351" spans="1:22" ht="44.25" x14ac:dyDescent="0.75">
      <c r="A351">
        <v>2160</v>
      </c>
      <c r="B351" s="2" t="s">
        <v>2161</v>
      </c>
      <c r="C351" s="2" t="s">
        <v>6270</v>
      </c>
      <c r="D351">
        <v>10000</v>
      </c>
      <c r="E351">
        <f t="shared" si="40"/>
        <v>10000</v>
      </c>
      <c r="F351">
        <v>85</v>
      </c>
      <c r="G351">
        <f t="shared" si="41"/>
        <v>85</v>
      </c>
      <c r="H351" t="s">
        <v>8221</v>
      </c>
      <c r="I351" t="s">
        <v>8224</v>
      </c>
      <c r="J351" t="s">
        <v>8246</v>
      </c>
      <c r="K351">
        <v>1337447105</v>
      </c>
      <c r="L351">
        <v>1334855105</v>
      </c>
      <c r="M351" t="b">
        <v>0</v>
      </c>
      <c r="N351">
        <v>16</v>
      </c>
      <c r="O351" t="b">
        <v>0</v>
      </c>
      <c r="P351" t="s">
        <v>8282</v>
      </c>
      <c r="Q351">
        <f t="shared" si="42"/>
        <v>1</v>
      </c>
      <c r="R351">
        <f t="shared" si="47"/>
        <v>5.31</v>
      </c>
      <c r="S351" t="str">
        <f t="shared" si="43"/>
        <v>games</v>
      </c>
      <c r="T351" t="str">
        <f t="shared" si="44"/>
        <v>video games</v>
      </c>
      <c r="U351" s="7">
        <f t="shared" si="45"/>
        <v>41018.711863425924</v>
      </c>
      <c r="V351" s="7">
        <f t="shared" si="46"/>
        <v>41048.711863425924</v>
      </c>
    </row>
    <row r="352" spans="1:22" ht="44.25" x14ac:dyDescent="0.75">
      <c r="A352">
        <v>366</v>
      </c>
      <c r="B352" s="2" t="s">
        <v>367</v>
      </c>
      <c r="C352" s="2" t="s">
        <v>4476</v>
      </c>
      <c r="D352">
        <v>38000</v>
      </c>
      <c r="E352">
        <f t="shared" si="40"/>
        <v>38000</v>
      </c>
      <c r="F352">
        <v>38500</v>
      </c>
      <c r="G352">
        <f t="shared" si="41"/>
        <v>38500</v>
      </c>
      <c r="H352" t="s">
        <v>8219</v>
      </c>
      <c r="I352" t="s">
        <v>8224</v>
      </c>
      <c r="J352" t="s">
        <v>8246</v>
      </c>
      <c r="K352">
        <v>1337540518</v>
      </c>
      <c r="L352">
        <v>1334948518</v>
      </c>
      <c r="M352" t="b">
        <v>0</v>
      </c>
      <c r="N352">
        <v>134</v>
      </c>
      <c r="O352" t="b">
        <v>1</v>
      </c>
      <c r="P352" t="s">
        <v>8269</v>
      </c>
      <c r="Q352">
        <f t="shared" si="42"/>
        <v>101</v>
      </c>
      <c r="R352">
        <f t="shared" si="47"/>
        <v>287.31</v>
      </c>
      <c r="S352" t="str">
        <f t="shared" si="43"/>
        <v>film &amp; video</v>
      </c>
      <c r="T352" t="str">
        <f t="shared" si="44"/>
        <v>documentary</v>
      </c>
      <c r="U352" s="7">
        <f t="shared" si="45"/>
        <v>41019.793032407404</v>
      </c>
      <c r="V352" s="7">
        <f t="shared" si="46"/>
        <v>41049.793032407404</v>
      </c>
    </row>
    <row r="353" spans="1:22" ht="44.25" x14ac:dyDescent="0.75">
      <c r="A353">
        <v>1955</v>
      </c>
      <c r="B353" s="2" t="s">
        <v>1956</v>
      </c>
      <c r="C353" s="2" t="s">
        <v>6065</v>
      </c>
      <c r="D353">
        <v>42000</v>
      </c>
      <c r="E353">
        <f t="shared" si="40"/>
        <v>42000</v>
      </c>
      <c r="F353">
        <v>167410.01999999999</v>
      </c>
      <c r="G353">
        <f t="shared" si="41"/>
        <v>167410.01999999999</v>
      </c>
      <c r="H353" t="s">
        <v>8219</v>
      </c>
      <c r="I353" t="s">
        <v>8224</v>
      </c>
      <c r="J353" t="s">
        <v>8246</v>
      </c>
      <c r="K353">
        <v>1337799600</v>
      </c>
      <c r="L353">
        <v>1334989881</v>
      </c>
      <c r="M353" t="b">
        <v>1</v>
      </c>
      <c r="N353">
        <v>290</v>
      </c>
      <c r="O353" t="b">
        <v>1</v>
      </c>
      <c r="P353" t="s">
        <v>8295</v>
      </c>
      <c r="Q353">
        <f t="shared" si="42"/>
        <v>399</v>
      </c>
      <c r="R353">
        <f t="shared" si="47"/>
        <v>577.28</v>
      </c>
      <c r="S353" t="str">
        <f t="shared" si="43"/>
        <v>technology</v>
      </c>
      <c r="T353" t="str">
        <f t="shared" si="44"/>
        <v>hardware</v>
      </c>
      <c r="U353" s="7">
        <f t="shared" si="45"/>
        <v>41020.271770833337</v>
      </c>
      <c r="V353" s="7">
        <f t="shared" si="46"/>
        <v>41052.791666666664</v>
      </c>
    </row>
    <row r="354" spans="1:22" ht="44.25" x14ac:dyDescent="0.75">
      <c r="A354">
        <v>2494</v>
      </c>
      <c r="B354" s="2" t="s">
        <v>2494</v>
      </c>
      <c r="C354" s="2" t="s">
        <v>6604</v>
      </c>
      <c r="D354">
        <v>1500</v>
      </c>
      <c r="E354">
        <f t="shared" si="40"/>
        <v>1500</v>
      </c>
      <c r="F354">
        <v>1515.08</v>
      </c>
      <c r="G354">
        <f t="shared" si="41"/>
        <v>1515.08</v>
      </c>
      <c r="H354" t="s">
        <v>8219</v>
      </c>
      <c r="I354" t="s">
        <v>8224</v>
      </c>
      <c r="J354" t="s">
        <v>8246</v>
      </c>
      <c r="K354">
        <v>1337786944</v>
      </c>
      <c r="L354">
        <v>1335194944</v>
      </c>
      <c r="M354" t="b">
        <v>0</v>
      </c>
      <c r="N354">
        <v>39</v>
      </c>
      <c r="O354" t="b">
        <v>1</v>
      </c>
      <c r="P354" t="s">
        <v>8279</v>
      </c>
      <c r="Q354">
        <f t="shared" si="42"/>
        <v>101</v>
      </c>
      <c r="R354">
        <f t="shared" si="47"/>
        <v>38.85</v>
      </c>
      <c r="S354" t="str">
        <f t="shared" si="43"/>
        <v>music</v>
      </c>
      <c r="T354" t="str">
        <f t="shared" si="44"/>
        <v>indie rock</v>
      </c>
      <c r="U354" s="7">
        <f t="shared" si="45"/>
        <v>41022.645185185182</v>
      </c>
      <c r="V354" s="7">
        <f t="shared" si="46"/>
        <v>41052.645185185182</v>
      </c>
    </row>
    <row r="355" spans="1:22" ht="44.25" x14ac:dyDescent="0.75">
      <c r="A355">
        <v>2470</v>
      </c>
      <c r="B355" s="2" t="s">
        <v>2471</v>
      </c>
      <c r="C355" s="2" t="s">
        <v>6580</v>
      </c>
      <c r="D355">
        <v>1000</v>
      </c>
      <c r="E355">
        <f t="shared" si="40"/>
        <v>1000</v>
      </c>
      <c r="F355">
        <v>1031.6400000000001</v>
      </c>
      <c r="G355">
        <f t="shared" si="41"/>
        <v>1031.6400000000001</v>
      </c>
      <c r="H355" t="s">
        <v>8219</v>
      </c>
      <c r="I355" t="s">
        <v>8224</v>
      </c>
      <c r="J355" t="s">
        <v>8246</v>
      </c>
      <c r="K355">
        <v>1337824055</v>
      </c>
      <c r="L355">
        <v>1335232055</v>
      </c>
      <c r="M355" t="b">
        <v>0</v>
      </c>
      <c r="N355">
        <v>36</v>
      </c>
      <c r="O355" t="b">
        <v>1</v>
      </c>
      <c r="P355" t="s">
        <v>8279</v>
      </c>
      <c r="Q355">
        <f t="shared" si="42"/>
        <v>103</v>
      </c>
      <c r="R355">
        <f t="shared" si="47"/>
        <v>28.66</v>
      </c>
      <c r="S355" t="str">
        <f t="shared" si="43"/>
        <v>music</v>
      </c>
      <c r="T355" t="str">
        <f t="shared" si="44"/>
        <v>indie rock</v>
      </c>
      <c r="U355" s="7">
        <f t="shared" si="45"/>
        <v>41023.07471064815</v>
      </c>
      <c r="V355" s="7">
        <f t="shared" si="46"/>
        <v>41053.07471064815</v>
      </c>
    </row>
    <row r="356" spans="1:22" ht="44.25" x14ac:dyDescent="0.75">
      <c r="A356">
        <v>2490</v>
      </c>
      <c r="B356" s="2" t="s">
        <v>2490</v>
      </c>
      <c r="C356" s="2" t="s">
        <v>6600</v>
      </c>
      <c r="D356">
        <v>500</v>
      </c>
      <c r="E356">
        <f t="shared" si="40"/>
        <v>500</v>
      </c>
      <c r="F356">
        <v>607</v>
      </c>
      <c r="G356">
        <f t="shared" si="41"/>
        <v>607</v>
      </c>
      <c r="H356" t="s">
        <v>8219</v>
      </c>
      <c r="I356" t="s">
        <v>8224</v>
      </c>
      <c r="J356" t="s">
        <v>8246</v>
      </c>
      <c r="K356">
        <v>1340429276</v>
      </c>
      <c r="L356">
        <v>1335245276</v>
      </c>
      <c r="M356" t="b">
        <v>0</v>
      </c>
      <c r="N356">
        <v>16</v>
      </c>
      <c r="O356" t="b">
        <v>1</v>
      </c>
      <c r="P356" t="s">
        <v>8279</v>
      </c>
      <c r="Q356">
        <f t="shared" si="42"/>
        <v>121</v>
      </c>
      <c r="R356">
        <f t="shared" si="47"/>
        <v>37.94</v>
      </c>
      <c r="S356" t="str">
        <f t="shared" si="43"/>
        <v>music</v>
      </c>
      <c r="T356" t="str">
        <f t="shared" si="44"/>
        <v>indie rock</v>
      </c>
      <c r="U356" s="7">
        <f t="shared" si="45"/>
        <v>41023.227731481478</v>
      </c>
      <c r="V356" s="7">
        <f t="shared" si="46"/>
        <v>41083.227731481478</v>
      </c>
    </row>
    <row r="357" spans="1:22" ht="59" x14ac:dyDescent="0.75">
      <c r="A357">
        <v>1657</v>
      </c>
      <c r="B357" s="2" t="s">
        <v>1658</v>
      </c>
      <c r="C357" s="2" t="s">
        <v>5767</v>
      </c>
      <c r="D357">
        <v>25000</v>
      </c>
      <c r="E357">
        <f t="shared" si="40"/>
        <v>25000</v>
      </c>
      <c r="F357">
        <v>26233.45</v>
      </c>
      <c r="G357">
        <f t="shared" si="41"/>
        <v>26233.45</v>
      </c>
      <c r="H357" t="s">
        <v>8219</v>
      </c>
      <c r="I357" t="s">
        <v>8224</v>
      </c>
      <c r="J357" t="s">
        <v>8246</v>
      </c>
      <c r="K357">
        <v>1337885168</v>
      </c>
      <c r="L357">
        <v>1335293168</v>
      </c>
      <c r="M357" t="b">
        <v>0</v>
      </c>
      <c r="N357">
        <v>221</v>
      </c>
      <c r="O357" t="b">
        <v>1</v>
      </c>
      <c r="P357" t="s">
        <v>8292</v>
      </c>
      <c r="Q357">
        <f t="shared" si="42"/>
        <v>105</v>
      </c>
      <c r="R357">
        <f t="shared" si="47"/>
        <v>118.7</v>
      </c>
      <c r="S357" t="str">
        <f t="shared" si="43"/>
        <v>music</v>
      </c>
      <c r="T357" t="str">
        <f t="shared" si="44"/>
        <v>pop</v>
      </c>
      <c r="U357" s="7">
        <f t="shared" si="45"/>
        <v>41023.782037037039</v>
      </c>
      <c r="V357" s="7">
        <f t="shared" si="46"/>
        <v>41053.782037037039</v>
      </c>
    </row>
    <row r="358" spans="1:22" ht="29.5" x14ac:dyDescent="0.75">
      <c r="A358">
        <v>2492</v>
      </c>
      <c r="B358" s="2" t="s">
        <v>2492</v>
      </c>
      <c r="C358" s="2" t="s">
        <v>6602</v>
      </c>
      <c r="D358">
        <v>600</v>
      </c>
      <c r="E358">
        <f t="shared" si="40"/>
        <v>600</v>
      </c>
      <c r="F358">
        <v>750</v>
      </c>
      <c r="G358">
        <f t="shared" si="41"/>
        <v>750</v>
      </c>
      <c r="H358" t="s">
        <v>8219</v>
      </c>
      <c r="I358" t="s">
        <v>8224</v>
      </c>
      <c r="J358" t="s">
        <v>8246</v>
      </c>
      <c r="K358">
        <v>1339840740</v>
      </c>
      <c r="L358">
        <v>1335397188</v>
      </c>
      <c r="M358" t="b">
        <v>0</v>
      </c>
      <c r="N358">
        <v>27</v>
      </c>
      <c r="O358" t="b">
        <v>1</v>
      </c>
      <c r="P358" t="s">
        <v>8279</v>
      </c>
      <c r="Q358">
        <f t="shared" si="42"/>
        <v>125</v>
      </c>
      <c r="R358">
        <f t="shared" si="47"/>
        <v>27.78</v>
      </c>
      <c r="S358" t="str">
        <f t="shared" si="43"/>
        <v>music</v>
      </c>
      <c r="T358" t="str">
        <f t="shared" si="44"/>
        <v>indie rock</v>
      </c>
      <c r="U358" s="7">
        <f t="shared" si="45"/>
        <v>41024.985972222225</v>
      </c>
      <c r="V358" s="7">
        <f t="shared" si="46"/>
        <v>41076.415972222225</v>
      </c>
    </row>
    <row r="359" spans="1:22" ht="44.25" x14ac:dyDescent="0.75">
      <c r="A359">
        <v>2467</v>
      </c>
      <c r="B359" s="2" t="s">
        <v>2468</v>
      </c>
      <c r="C359" s="2" t="s">
        <v>6577</v>
      </c>
      <c r="D359">
        <v>1000</v>
      </c>
      <c r="E359">
        <f t="shared" si="40"/>
        <v>1000</v>
      </c>
      <c r="F359">
        <v>1185</v>
      </c>
      <c r="G359">
        <f t="shared" si="41"/>
        <v>1185</v>
      </c>
      <c r="H359" t="s">
        <v>8219</v>
      </c>
      <c r="I359" t="s">
        <v>8224</v>
      </c>
      <c r="J359" t="s">
        <v>8246</v>
      </c>
      <c r="K359">
        <v>1336669200</v>
      </c>
      <c r="L359">
        <v>1335473931</v>
      </c>
      <c r="M359" t="b">
        <v>0</v>
      </c>
      <c r="N359">
        <v>43</v>
      </c>
      <c r="O359" t="b">
        <v>1</v>
      </c>
      <c r="P359" t="s">
        <v>8279</v>
      </c>
      <c r="Q359">
        <f t="shared" si="42"/>
        <v>119</v>
      </c>
      <c r="R359">
        <f t="shared" si="47"/>
        <v>27.56</v>
      </c>
      <c r="S359" t="str">
        <f t="shared" si="43"/>
        <v>music</v>
      </c>
      <c r="T359" t="str">
        <f t="shared" si="44"/>
        <v>indie rock</v>
      </c>
      <c r="U359" s="7">
        <f t="shared" si="45"/>
        <v>41025.874201388891</v>
      </c>
      <c r="V359" s="7">
        <f t="shared" si="46"/>
        <v>41039.708333333336</v>
      </c>
    </row>
    <row r="360" spans="1:22" ht="44.25" x14ac:dyDescent="0.75">
      <c r="A360">
        <v>2487</v>
      </c>
      <c r="B360" s="2" t="s">
        <v>2487</v>
      </c>
      <c r="C360" s="2" t="s">
        <v>6597</v>
      </c>
      <c r="D360">
        <v>1500</v>
      </c>
      <c r="E360">
        <f t="shared" si="40"/>
        <v>1500</v>
      </c>
      <c r="F360">
        <v>1500.76</v>
      </c>
      <c r="G360">
        <f t="shared" si="41"/>
        <v>1500.76</v>
      </c>
      <c r="H360" t="s">
        <v>8219</v>
      </c>
      <c r="I360" t="s">
        <v>8224</v>
      </c>
      <c r="J360" t="s">
        <v>8246</v>
      </c>
      <c r="K360">
        <v>1338083997</v>
      </c>
      <c r="L360">
        <v>1335491997</v>
      </c>
      <c r="M360" t="b">
        <v>0</v>
      </c>
      <c r="N360">
        <v>38</v>
      </c>
      <c r="O360" t="b">
        <v>1</v>
      </c>
      <c r="P360" t="s">
        <v>8279</v>
      </c>
      <c r="Q360">
        <f t="shared" si="42"/>
        <v>100</v>
      </c>
      <c r="R360">
        <f t="shared" si="47"/>
        <v>39.49</v>
      </c>
      <c r="S360" t="str">
        <f t="shared" si="43"/>
        <v>music</v>
      </c>
      <c r="T360" t="str">
        <f t="shared" si="44"/>
        <v>indie rock</v>
      </c>
      <c r="U360" s="7">
        <f t="shared" si="45"/>
        <v>41026.083298611113</v>
      </c>
      <c r="V360" s="7">
        <f t="shared" si="46"/>
        <v>41056.083298611113</v>
      </c>
    </row>
    <row r="361" spans="1:22" ht="59" x14ac:dyDescent="0.75">
      <c r="A361">
        <v>2555</v>
      </c>
      <c r="B361" s="2" t="s">
        <v>2555</v>
      </c>
      <c r="C361" s="2" t="s">
        <v>6665</v>
      </c>
      <c r="D361">
        <v>2000</v>
      </c>
      <c r="E361">
        <f t="shared" si="40"/>
        <v>2000</v>
      </c>
      <c r="F361">
        <v>2147</v>
      </c>
      <c r="G361">
        <f t="shared" si="41"/>
        <v>2147</v>
      </c>
      <c r="H361" t="s">
        <v>8219</v>
      </c>
      <c r="I361" t="s">
        <v>8224</v>
      </c>
      <c r="J361" t="s">
        <v>8246</v>
      </c>
      <c r="K361">
        <v>1338219793</v>
      </c>
      <c r="L361">
        <v>1335541393</v>
      </c>
      <c r="M361" t="b">
        <v>0</v>
      </c>
      <c r="N361">
        <v>35</v>
      </c>
      <c r="O361" t="b">
        <v>1</v>
      </c>
      <c r="P361" t="s">
        <v>8300</v>
      </c>
      <c r="Q361">
        <f t="shared" si="42"/>
        <v>107</v>
      </c>
      <c r="R361">
        <f t="shared" si="47"/>
        <v>61.34</v>
      </c>
      <c r="S361" t="str">
        <f t="shared" si="43"/>
        <v>music</v>
      </c>
      <c r="T361" t="str">
        <f t="shared" si="44"/>
        <v>classical music</v>
      </c>
      <c r="U361" s="7">
        <f t="shared" si="45"/>
        <v>41026.655011574076</v>
      </c>
      <c r="V361" s="7">
        <f t="shared" si="46"/>
        <v>41057.655011574076</v>
      </c>
    </row>
    <row r="362" spans="1:22" ht="44.25" x14ac:dyDescent="0.75">
      <c r="A362">
        <v>3156</v>
      </c>
      <c r="B362" s="2" t="s">
        <v>3156</v>
      </c>
      <c r="C362" s="2" t="s">
        <v>7266</v>
      </c>
      <c r="D362">
        <v>5500</v>
      </c>
      <c r="E362">
        <f t="shared" si="40"/>
        <v>5500</v>
      </c>
      <c r="F362">
        <v>5600</v>
      </c>
      <c r="G362">
        <f t="shared" si="41"/>
        <v>5600</v>
      </c>
      <c r="H362" t="s">
        <v>8219</v>
      </c>
      <c r="I362" t="s">
        <v>8224</v>
      </c>
      <c r="J362" t="s">
        <v>8246</v>
      </c>
      <c r="K362">
        <v>1338591144</v>
      </c>
      <c r="L362">
        <v>1335567144</v>
      </c>
      <c r="M362" t="b">
        <v>1</v>
      </c>
      <c r="N362">
        <v>89</v>
      </c>
      <c r="O362" t="b">
        <v>1</v>
      </c>
      <c r="P362" t="s">
        <v>8271</v>
      </c>
      <c r="Q362">
        <f t="shared" si="42"/>
        <v>102</v>
      </c>
      <c r="R362">
        <f t="shared" si="47"/>
        <v>62.92</v>
      </c>
      <c r="S362" t="str">
        <f t="shared" si="43"/>
        <v>theater</v>
      </c>
      <c r="T362" t="str">
        <f t="shared" si="44"/>
        <v>plays</v>
      </c>
      <c r="U362" s="7">
        <f t="shared" si="45"/>
        <v>41026.953055555554</v>
      </c>
      <c r="V362" s="7">
        <f t="shared" si="46"/>
        <v>41061.953055555554</v>
      </c>
    </row>
    <row r="363" spans="1:22" ht="44.25" x14ac:dyDescent="0.75">
      <c r="A363">
        <v>887</v>
      </c>
      <c r="B363" s="2" t="s">
        <v>888</v>
      </c>
      <c r="C363" s="2" t="s">
        <v>4997</v>
      </c>
      <c r="D363">
        <v>1000</v>
      </c>
      <c r="E363">
        <f t="shared" si="40"/>
        <v>1000</v>
      </c>
      <c r="F363">
        <v>0</v>
      </c>
      <c r="G363">
        <f t="shared" si="41"/>
        <v>0</v>
      </c>
      <c r="H363" t="s">
        <v>8221</v>
      </c>
      <c r="I363" t="s">
        <v>8224</v>
      </c>
      <c r="J363" t="s">
        <v>8246</v>
      </c>
      <c r="K363">
        <v>1338159655</v>
      </c>
      <c r="L363">
        <v>1335567655</v>
      </c>
      <c r="M363" t="b">
        <v>0</v>
      </c>
      <c r="N363">
        <v>0</v>
      </c>
      <c r="O363" t="b">
        <v>0</v>
      </c>
      <c r="P363" t="s">
        <v>8279</v>
      </c>
      <c r="Q363">
        <f t="shared" si="42"/>
        <v>0</v>
      </c>
      <c r="R363" t="e">
        <f t="shared" si="47"/>
        <v>#DIV/0!</v>
      </c>
      <c r="S363" t="str">
        <f t="shared" si="43"/>
        <v>music</v>
      </c>
      <c r="T363" t="str">
        <f t="shared" si="44"/>
        <v>indie rock</v>
      </c>
      <c r="U363" s="7">
        <f t="shared" si="45"/>
        <v>41026.958969907406</v>
      </c>
      <c r="V363" s="7">
        <f t="shared" si="46"/>
        <v>41056.958969907406</v>
      </c>
    </row>
    <row r="364" spans="1:22" ht="44.25" x14ac:dyDescent="0.75">
      <c r="A364">
        <v>1831</v>
      </c>
      <c r="B364" s="2" t="s">
        <v>1832</v>
      </c>
      <c r="C364" s="2" t="s">
        <v>5941</v>
      </c>
      <c r="D364">
        <v>1000</v>
      </c>
      <c r="E364">
        <f t="shared" si="40"/>
        <v>1000</v>
      </c>
      <c r="F364">
        <v>1030</v>
      </c>
      <c r="G364">
        <f t="shared" si="41"/>
        <v>1030</v>
      </c>
      <c r="H364" t="s">
        <v>8219</v>
      </c>
      <c r="I364" t="s">
        <v>8224</v>
      </c>
      <c r="J364" t="s">
        <v>8246</v>
      </c>
      <c r="K364">
        <v>1336866863</v>
      </c>
      <c r="L364">
        <v>1335570863</v>
      </c>
      <c r="M364" t="b">
        <v>0</v>
      </c>
      <c r="N364">
        <v>14</v>
      </c>
      <c r="O364" t="b">
        <v>1</v>
      </c>
      <c r="P364" t="s">
        <v>8276</v>
      </c>
      <c r="Q364">
        <f t="shared" si="42"/>
        <v>103</v>
      </c>
      <c r="R364">
        <f t="shared" si="47"/>
        <v>73.569999999999993</v>
      </c>
      <c r="S364" t="str">
        <f t="shared" si="43"/>
        <v>music</v>
      </c>
      <c r="T364" t="str">
        <f t="shared" si="44"/>
        <v>rock</v>
      </c>
      <c r="U364" s="7">
        <f t="shared" si="45"/>
        <v>41026.996099537035</v>
      </c>
      <c r="V364" s="7">
        <f t="shared" si="46"/>
        <v>41041.996099537035</v>
      </c>
    </row>
    <row r="365" spans="1:22" ht="44.25" x14ac:dyDescent="0.75">
      <c r="A365">
        <v>2764</v>
      </c>
      <c r="B365" s="2" t="s">
        <v>2764</v>
      </c>
      <c r="C365" s="2" t="s">
        <v>6874</v>
      </c>
      <c r="D365">
        <v>4000</v>
      </c>
      <c r="E365">
        <f t="shared" si="40"/>
        <v>4000</v>
      </c>
      <c r="F365">
        <v>45</v>
      </c>
      <c r="G365">
        <f t="shared" si="41"/>
        <v>45</v>
      </c>
      <c r="H365" t="s">
        <v>8221</v>
      </c>
      <c r="I365" t="s">
        <v>8224</v>
      </c>
      <c r="J365" t="s">
        <v>8246</v>
      </c>
      <c r="K365">
        <v>1338404400</v>
      </c>
      <c r="L365">
        <v>1335855631</v>
      </c>
      <c r="M365" t="b">
        <v>0</v>
      </c>
      <c r="N365">
        <v>4</v>
      </c>
      <c r="O365" t="b">
        <v>0</v>
      </c>
      <c r="P365" t="s">
        <v>8304</v>
      </c>
      <c r="Q365">
        <f t="shared" si="42"/>
        <v>1</v>
      </c>
      <c r="R365">
        <f t="shared" si="47"/>
        <v>11.25</v>
      </c>
      <c r="S365" t="str">
        <f t="shared" si="43"/>
        <v>publishing</v>
      </c>
      <c r="T365" t="str">
        <f t="shared" si="44"/>
        <v>children's books</v>
      </c>
      <c r="U365" s="7">
        <f t="shared" si="45"/>
        <v>41030.292025462964</v>
      </c>
      <c r="V365" s="7">
        <f t="shared" si="46"/>
        <v>41059.791666666664</v>
      </c>
    </row>
    <row r="366" spans="1:22" ht="44.25" x14ac:dyDescent="0.75">
      <c r="A366">
        <v>2742</v>
      </c>
      <c r="B366" s="2" t="s">
        <v>2742</v>
      </c>
      <c r="C366" s="2" t="s">
        <v>6852</v>
      </c>
      <c r="D366">
        <v>2500</v>
      </c>
      <c r="E366">
        <f t="shared" si="40"/>
        <v>2500</v>
      </c>
      <c r="F366">
        <v>731</v>
      </c>
      <c r="G366">
        <f t="shared" si="41"/>
        <v>731</v>
      </c>
      <c r="H366" t="s">
        <v>8221</v>
      </c>
      <c r="I366" t="s">
        <v>8224</v>
      </c>
      <c r="J366" t="s">
        <v>8246</v>
      </c>
      <c r="K366">
        <v>1337102187</v>
      </c>
      <c r="L366">
        <v>1335892587</v>
      </c>
      <c r="M366" t="b">
        <v>0</v>
      </c>
      <c r="N366">
        <v>18</v>
      </c>
      <c r="O366" t="b">
        <v>0</v>
      </c>
      <c r="P366" t="s">
        <v>8304</v>
      </c>
      <c r="Q366">
        <f t="shared" si="42"/>
        <v>29</v>
      </c>
      <c r="R366">
        <f t="shared" si="47"/>
        <v>40.61</v>
      </c>
      <c r="S366" t="str">
        <f t="shared" si="43"/>
        <v>publishing</v>
      </c>
      <c r="T366" t="str">
        <f t="shared" si="44"/>
        <v>children's books</v>
      </c>
      <c r="U366" s="7">
        <f t="shared" si="45"/>
        <v>41030.719756944447</v>
      </c>
      <c r="V366" s="7">
        <f t="shared" si="46"/>
        <v>41044.719756944447</v>
      </c>
    </row>
    <row r="367" spans="1:22" ht="44.25" x14ac:dyDescent="0.75">
      <c r="A367">
        <v>2205</v>
      </c>
      <c r="B367" s="2" t="s">
        <v>2206</v>
      </c>
      <c r="C367" s="2" t="s">
        <v>6315</v>
      </c>
      <c r="D367">
        <v>750</v>
      </c>
      <c r="E367">
        <f t="shared" si="40"/>
        <v>750</v>
      </c>
      <c r="F367">
        <v>1140</v>
      </c>
      <c r="G367">
        <f t="shared" si="41"/>
        <v>1140</v>
      </c>
      <c r="H367" t="s">
        <v>8219</v>
      </c>
      <c r="I367" t="s">
        <v>8224</v>
      </c>
      <c r="J367" t="s">
        <v>8246</v>
      </c>
      <c r="K367">
        <v>1338579789</v>
      </c>
      <c r="L367">
        <v>1335987789</v>
      </c>
      <c r="M367" t="b">
        <v>0</v>
      </c>
      <c r="N367">
        <v>27</v>
      </c>
      <c r="O367" t="b">
        <v>1</v>
      </c>
      <c r="P367" t="s">
        <v>8280</v>
      </c>
      <c r="Q367">
        <f t="shared" si="42"/>
        <v>152</v>
      </c>
      <c r="R367">
        <f t="shared" si="47"/>
        <v>42.22</v>
      </c>
      <c r="S367" t="str">
        <f t="shared" si="43"/>
        <v>music</v>
      </c>
      <c r="T367" t="str">
        <f t="shared" si="44"/>
        <v>electronic music</v>
      </c>
      <c r="U367" s="7">
        <f t="shared" si="45"/>
        <v>41031.82163194444</v>
      </c>
      <c r="V367" s="7">
        <f t="shared" si="46"/>
        <v>41061.82163194444</v>
      </c>
    </row>
    <row r="368" spans="1:22" ht="44.25" x14ac:dyDescent="0.75">
      <c r="A368">
        <v>303</v>
      </c>
      <c r="B368" s="2" t="s">
        <v>304</v>
      </c>
      <c r="C368" s="2" t="s">
        <v>4413</v>
      </c>
      <c r="D368">
        <v>3000</v>
      </c>
      <c r="E368">
        <f t="shared" si="40"/>
        <v>3000</v>
      </c>
      <c r="F368">
        <v>4124</v>
      </c>
      <c r="G368">
        <f t="shared" si="41"/>
        <v>4124</v>
      </c>
      <c r="H368" t="s">
        <v>8219</v>
      </c>
      <c r="I368" t="s">
        <v>8224</v>
      </c>
      <c r="J368" t="s">
        <v>8246</v>
      </c>
      <c r="K368">
        <v>1338601346</v>
      </c>
      <c r="L368">
        <v>1336009346</v>
      </c>
      <c r="M368" t="b">
        <v>1</v>
      </c>
      <c r="N368">
        <v>82</v>
      </c>
      <c r="O368" t="b">
        <v>1</v>
      </c>
      <c r="P368" t="s">
        <v>8269</v>
      </c>
      <c r="Q368">
        <f t="shared" si="42"/>
        <v>137</v>
      </c>
      <c r="R368">
        <f t="shared" si="47"/>
        <v>50.29</v>
      </c>
      <c r="S368" t="str">
        <f t="shared" si="43"/>
        <v>film &amp; video</v>
      </c>
      <c r="T368" t="str">
        <f t="shared" si="44"/>
        <v>documentary</v>
      </c>
      <c r="U368" s="7">
        <f t="shared" si="45"/>
        <v>41032.071134259262</v>
      </c>
      <c r="V368" s="7">
        <f t="shared" si="46"/>
        <v>41062.071134259262</v>
      </c>
    </row>
    <row r="369" spans="1:22" ht="44.25" x14ac:dyDescent="0.75">
      <c r="A369">
        <v>1672</v>
      </c>
      <c r="B369" s="2" t="s">
        <v>1673</v>
      </c>
      <c r="C369" s="2" t="s">
        <v>5782</v>
      </c>
      <c r="D369">
        <v>1700</v>
      </c>
      <c r="E369">
        <f t="shared" si="40"/>
        <v>1700</v>
      </c>
      <c r="F369">
        <v>1920</v>
      </c>
      <c r="G369">
        <f t="shared" si="41"/>
        <v>1920</v>
      </c>
      <c r="H369" t="s">
        <v>8219</v>
      </c>
      <c r="I369" t="s">
        <v>8224</v>
      </c>
      <c r="J369" t="s">
        <v>8246</v>
      </c>
      <c r="K369">
        <v>1338824730</v>
      </c>
      <c r="L369">
        <v>1336232730</v>
      </c>
      <c r="M369" t="b">
        <v>0</v>
      </c>
      <c r="N369">
        <v>49</v>
      </c>
      <c r="O369" t="b">
        <v>1</v>
      </c>
      <c r="P369" t="s">
        <v>8292</v>
      </c>
      <c r="Q369">
        <f t="shared" si="42"/>
        <v>113</v>
      </c>
      <c r="R369">
        <f t="shared" si="47"/>
        <v>39.18</v>
      </c>
      <c r="S369" t="str">
        <f t="shared" si="43"/>
        <v>music</v>
      </c>
      <c r="T369" t="str">
        <f t="shared" si="44"/>
        <v>pop</v>
      </c>
      <c r="U369" s="7">
        <f t="shared" si="45"/>
        <v>41034.656597222223</v>
      </c>
      <c r="V369" s="7">
        <f t="shared" si="46"/>
        <v>41064.656597222223</v>
      </c>
    </row>
    <row r="370" spans="1:22" ht="44.25" x14ac:dyDescent="0.75">
      <c r="A370">
        <v>2083</v>
      </c>
      <c r="B370" s="2" t="s">
        <v>2084</v>
      </c>
      <c r="C370" s="2" t="s">
        <v>6193</v>
      </c>
      <c r="D370">
        <v>750</v>
      </c>
      <c r="E370">
        <f t="shared" si="40"/>
        <v>750</v>
      </c>
      <c r="F370">
        <v>850</v>
      </c>
      <c r="G370">
        <f t="shared" si="41"/>
        <v>850</v>
      </c>
      <c r="H370" t="s">
        <v>8219</v>
      </c>
      <c r="I370" t="s">
        <v>8224</v>
      </c>
      <c r="J370" t="s">
        <v>8246</v>
      </c>
      <c r="K370">
        <v>1338830395</v>
      </c>
      <c r="L370">
        <v>1336238395</v>
      </c>
      <c r="M370" t="b">
        <v>0</v>
      </c>
      <c r="N370">
        <v>25</v>
      </c>
      <c r="O370" t="b">
        <v>1</v>
      </c>
      <c r="P370" t="s">
        <v>8279</v>
      </c>
      <c r="Q370">
        <f t="shared" si="42"/>
        <v>113</v>
      </c>
      <c r="R370">
        <f t="shared" si="47"/>
        <v>34</v>
      </c>
      <c r="S370" t="str">
        <f t="shared" si="43"/>
        <v>music</v>
      </c>
      <c r="T370" t="str">
        <f t="shared" si="44"/>
        <v>indie rock</v>
      </c>
      <c r="U370" s="7">
        <f t="shared" si="45"/>
        <v>41034.72216435185</v>
      </c>
      <c r="V370" s="7">
        <f t="shared" si="46"/>
        <v>41064.72216435185</v>
      </c>
    </row>
    <row r="371" spans="1:22" ht="44.25" x14ac:dyDescent="0.75">
      <c r="A371">
        <v>2495</v>
      </c>
      <c r="B371" s="2" t="s">
        <v>2495</v>
      </c>
      <c r="C371" s="2" t="s">
        <v>6605</v>
      </c>
      <c r="D371">
        <v>1500</v>
      </c>
      <c r="E371">
        <f t="shared" si="40"/>
        <v>1500</v>
      </c>
      <c r="F371">
        <v>1913.05</v>
      </c>
      <c r="G371">
        <f t="shared" si="41"/>
        <v>1913.05</v>
      </c>
      <c r="H371" t="s">
        <v>8219</v>
      </c>
      <c r="I371" t="s">
        <v>8224</v>
      </c>
      <c r="J371" t="s">
        <v>8246</v>
      </c>
      <c r="K371">
        <v>1339022575</v>
      </c>
      <c r="L371">
        <v>1336430575</v>
      </c>
      <c r="M371" t="b">
        <v>0</v>
      </c>
      <c r="N371">
        <v>42</v>
      </c>
      <c r="O371" t="b">
        <v>1</v>
      </c>
      <c r="P371" t="s">
        <v>8279</v>
      </c>
      <c r="Q371">
        <f t="shared" si="42"/>
        <v>128</v>
      </c>
      <c r="R371">
        <f t="shared" si="47"/>
        <v>45.55</v>
      </c>
      <c r="S371" t="str">
        <f t="shared" si="43"/>
        <v>music</v>
      </c>
      <c r="T371" t="str">
        <f t="shared" si="44"/>
        <v>indie rock</v>
      </c>
      <c r="U371" s="7">
        <f t="shared" si="45"/>
        <v>41036.946469907409</v>
      </c>
      <c r="V371" s="7">
        <f t="shared" si="46"/>
        <v>41066.946469907409</v>
      </c>
    </row>
    <row r="372" spans="1:22" ht="44.25" x14ac:dyDescent="0.75">
      <c r="A372">
        <v>2314</v>
      </c>
      <c r="B372" s="2" t="s">
        <v>2315</v>
      </c>
      <c r="C372" s="2" t="s">
        <v>6424</v>
      </c>
      <c r="D372">
        <v>1200</v>
      </c>
      <c r="E372">
        <f t="shared" si="40"/>
        <v>1200</v>
      </c>
      <c r="F372">
        <v>1883.64</v>
      </c>
      <c r="G372">
        <f t="shared" si="41"/>
        <v>1883.64</v>
      </c>
      <c r="H372" t="s">
        <v>8219</v>
      </c>
      <c r="I372" t="s">
        <v>8224</v>
      </c>
      <c r="J372" t="s">
        <v>8246</v>
      </c>
      <c r="K372">
        <v>1339074857</v>
      </c>
      <c r="L372">
        <v>1336482857</v>
      </c>
      <c r="M372" t="b">
        <v>1</v>
      </c>
      <c r="N372">
        <v>50</v>
      </c>
      <c r="O372" t="b">
        <v>1</v>
      </c>
      <c r="P372" t="s">
        <v>8279</v>
      </c>
      <c r="Q372">
        <f t="shared" si="42"/>
        <v>157</v>
      </c>
      <c r="R372">
        <f t="shared" si="47"/>
        <v>37.67</v>
      </c>
      <c r="S372" t="str">
        <f t="shared" si="43"/>
        <v>music</v>
      </c>
      <c r="T372" t="str">
        <f t="shared" si="44"/>
        <v>indie rock</v>
      </c>
      <c r="U372" s="7">
        <f t="shared" si="45"/>
        <v>41037.551585648151</v>
      </c>
      <c r="V372" s="7">
        <f t="shared" si="46"/>
        <v>41067.551585648151</v>
      </c>
    </row>
    <row r="373" spans="1:22" ht="44.25" x14ac:dyDescent="0.75">
      <c r="A373">
        <v>879</v>
      </c>
      <c r="B373" s="2" t="s">
        <v>880</v>
      </c>
      <c r="C373" s="2" t="s">
        <v>4989</v>
      </c>
      <c r="D373">
        <v>2100</v>
      </c>
      <c r="E373">
        <f t="shared" si="40"/>
        <v>2100</v>
      </c>
      <c r="F373">
        <v>644</v>
      </c>
      <c r="G373">
        <f t="shared" si="41"/>
        <v>644</v>
      </c>
      <c r="H373" t="s">
        <v>8221</v>
      </c>
      <c r="I373" t="s">
        <v>8224</v>
      </c>
      <c r="J373" t="s">
        <v>8246</v>
      </c>
      <c r="K373">
        <v>1338321305</v>
      </c>
      <c r="L373">
        <v>1336506905</v>
      </c>
      <c r="M373" t="b">
        <v>0</v>
      </c>
      <c r="N373">
        <v>30</v>
      </c>
      <c r="O373" t="b">
        <v>0</v>
      </c>
      <c r="P373" t="s">
        <v>8278</v>
      </c>
      <c r="Q373">
        <f t="shared" si="42"/>
        <v>31</v>
      </c>
      <c r="R373">
        <f t="shared" si="47"/>
        <v>21.47</v>
      </c>
      <c r="S373" t="str">
        <f t="shared" si="43"/>
        <v>music</v>
      </c>
      <c r="T373" t="str">
        <f t="shared" si="44"/>
        <v>jazz</v>
      </c>
      <c r="U373" s="7">
        <f t="shared" si="45"/>
        <v>41037.829918981479</v>
      </c>
      <c r="V373" s="7">
        <f t="shared" si="46"/>
        <v>41058.829918981479</v>
      </c>
    </row>
    <row r="374" spans="1:22" ht="44.25" x14ac:dyDescent="0.75">
      <c r="A374">
        <v>1931</v>
      </c>
      <c r="B374" s="2" t="s">
        <v>1932</v>
      </c>
      <c r="C374" s="2" t="s">
        <v>6041</v>
      </c>
      <c r="D374">
        <v>2000</v>
      </c>
      <c r="E374">
        <f t="shared" si="40"/>
        <v>2000</v>
      </c>
      <c r="F374">
        <v>2412.02</v>
      </c>
      <c r="G374">
        <f t="shared" si="41"/>
        <v>2412.02</v>
      </c>
      <c r="H374" t="s">
        <v>8219</v>
      </c>
      <c r="I374" t="s">
        <v>8224</v>
      </c>
      <c r="J374" t="s">
        <v>8246</v>
      </c>
      <c r="K374">
        <v>1337657400</v>
      </c>
      <c r="L374">
        <v>1336512309</v>
      </c>
      <c r="M374" t="b">
        <v>0</v>
      </c>
      <c r="N374">
        <v>50</v>
      </c>
      <c r="O374" t="b">
        <v>1</v>
      </c>
      <c r="P374" t="s">
        <v>8279</v>
      </c>
      <c r="Q374">
        <f t="shared" si="42"/>
        <v>121</v>
      </c>
      <c r="R374">
        <f t="shared" si="47"/>
        <v>48.24</v>
      </c>
      <c r="S374" t="str">
        <f t="shared" si="43"/>
        <v>music</v>
      </c>
      <c r="T374" t="str">
        <f t="shared" si="44"/>
        <v>indie rock</v>
      </c>
      <c r="U374" s="7">
        <f t="shared" si="45"/>
        <v>41037.892465277779</v>
      </c>
      <c r="V374" s="7">
        <f t="shared" si="46"/>
        <v>41051.145833333336</v>
      </c>
    </row>
    <row r="375" spans="1:22" ht="44.25" x14ac:dyDescent="0.75">
      <c r="A375">
        <v>1978</v>
      </c>
      <c r="B375" s="2" t="s">
        <v>1979</v>
      </c>
      <c r="C375" s="2" t="s">
        <v>6088</v>
      </c>
      <c r="D375">
        <v>50000</v>
      </c>
      <c r="E375">
        <f t="shared" si="40"/>
        <v>50000</v>
      </c>
      <c r="F375">
        <v>513422.57</v>
      </c>
      <c r="G375">
        <f t="shared" si="41"/>
        <v>513422.57</v>
      </c>
      <c r="H375" t="s">
        <v>8219</v>
      </c>
      <c r="I375" t="s">
        <v>8224</v>
      </c>
      <c r="J375" t="s">
        <v>8246</v>
      </c>
      <c r="K375">
        <v>1339484400</v>
      </c>
      <c r="L375">
        <v>1336627492</v>
      </c>
      <c r="M375" t="b">
        <v>1</v>
      </c>
      <c r="N375">
        <v>388</v>
      </c>
      <c r="O375" t="b">
        <v>1</v>
      </c>
      <c r="P375" t="s">
        <v>8295</v>
      </c>
      <c r="Q375">
        <f t="shared" si="42"/>
        <v>1027</v>
      </c>
      <c r="R375">
        <f t="shared" si="47"/>
        <v>1323.25</v>
      </c>
      <c r="S375" t="str">
        <f t="shared" si="43"/>
        <v>technology</v>
      </c>
      <c r="T375" t="str">
        <f t="shared" si="44"/>
        <v>hardware</v>
      </c>
      <c r="U375" s="7">
        <f t="shared" si="45"/>
        <v>41039.225601851853</v>
      </c>
      <c r="V375" s="7">
        <f t="shared" si="46"/>
        <v>41072.291666666664</v>
      </c>
    </row>
    <row r="376" spans="1:22" ht="44.25" x14ac:dyDescent="0.75">
      <c r="A376">
        <v>1647</v>
      </c>
      <c r="B376" s="2" t="s">
        <v>1648</v>
      </c>
      <c r="C376" s="2" t="s">
        <v>5757</v>
      </c>
      <c r="D376">
        <v>5000</v>
      </c>
      <c r="E376">
        <f t="shared" si="40"/>
        <v>5000</v>
      </c>
      <c r="F376">
        <v>5236</v>
      </c>
      <c r="G376">
        <f t="shared" si="41"/>
        <v>5236</v>
      </c>
      <c r="H376" t="s">
        <v>8219</v>
      </c>
      <c r="I376" t="s">
        <v>8224</v>
      </c>
      <c r="J376" t="s">
        <v>8246</v>
      </c>
      <c r="K376">
        <v>1339235377</v>
      </c>
      <c r="L376">
        <v>1336643377</v>
      </c>
      <c r="M376" t="b">
        <v>0</v>
      </c>
      <c r="N376">
        <v>46</v>
      </c>
      <c r="O376" t="b">
        <v>1</v>
      </c>
      <c r="P376" t="s">
        <v>8292</v>
      </c>
      <c r="Q376">
        <f t="shared" si="42"/>
        <v>105</v>
      </c>
      <c r="R376">
        <f t="shared" si="47"/>
        <v>113.83</v>
      </c>
      <c r="S376" t="str">
        <f t="shared" si="43"/>
        <v>music</v>
      </c>
      <c r="T376" t="str">
        <f t="shared" si="44"/>
        <v>pop</v>
      </c>
      <c r="U376" s="7">
        <f t="shared" si="45"/>
        <v>41039.409456018519</v>
      </c>
      <c r="V376" s="7">
        <f t="shared" si="46"/>
        <v>41069.409456018519</v>
      </c>
    </row>
    <row r="377" spans="1:22" ht="44.25" x14ac:dyDescent="0.75">
      <c r="A377">
        <v>468</v>
      </c>
      <c r="B377" s="2" t="s">
        <v>469</v>
      </c>
      <c r="C377" s="2" t="s">
        <v>4578</v>
      </c>
      <c r="D377">
        <v>7500</v>
      </c>
      <c r="E377">
        <f t="shared" si="40"/>
        <v>7500</v>
      </c>
      <c r="F377">
        <v>0</v>
      </c>
      <c r="G377">
        <f t="shared" si="41"/>
        <v>0</v>
      </c>
      <c r="H377" t="s">
        <v>8221</v>
      </c>
      <c r="I377" t="s">
        <v>8224</v>
      </c>
      <c r="J377" t="s">
        <v>8246</v>
      </c>
      <c r="K377">
        <v>1341978665</v>
      </c>
      <c r="L377">
        <v>1336795283</v>
      </c>
      <c r="M377" t="b">
        <v>0</v>
      </c>
      <c r="N377">
        <v>0</v>
      </c>
      <c r="O377" t="b">
        <v>0</v>
      </c>
      <c r="P377" t="s">
        <v>8270</v>
      </c>
      <c r="Q377">
        <f t="shared" si="42"/>
        <v>0</v>
      </c>
      <c r="R377" t="e">
        <f t="shared" si="47"/>
        <v>#DIV/0!</v>
      </c>
      <c r="S377" t="str">
        <f t="shared" si="43"/>
        <v>film &amp; video</v>
      </c>
      <c r="T377" t="str">
        <f t="shared" si="44"/>
        <v>animation</v>
      </c>
      <c r="U377" s="7">
        <f t="shared" si="45"/>
        <v>41041.167627314811</v>
      </c>
      <c r="V377" s="7">
        <f t="shared" si="46"/>
        <v>41101.160474537035</v>
      </c>
    </row>
    <row r="378" spans="1:22" ht="44.25" x14ac:dyDescent="0.75">
      <c r="A378">
        <v>2747</v>
      </c>
      <c r="B378" s="2" t="s">
        <v>2747</v>
      </c>
      <c r="C378" s="2" t="s">
        <v>6857</v>
      </c>
      <c r="D378">
        <v>500</v>
      </c>
      <c r="E378">
        <f t="shared" si="40"/>
        <v>500</v>
      </c>
      <c r="F378">
        <v>140</v>
      </c>
      <c r="G378">
        <f t="shared" si="41"/>
        <v>140</v>
      </c>
      <c r="H378" t="s">
        <v>8221</v>
      </c>
      <c r="I378" t="s">
        <v>8224</v>
      </c>
      <c r="J378" t="s">
        <v>8246</v>
      </c>
      <c r="K378">
        <v>1339816200</v>
      </c>
      <c r="L378">
        <v>1337095997</v>
      </c>
      <c r="M378" t="b">
        <v>0</v>
      </c>
      <c r="N378">
        <v>4</v>
      </c>
      <c r="O378" t="b">
        <v>0</v>
      </c>
      <c r="P378" t="s">
        <v>8304</v>
      </c>
      <c r="Q378">
        <f t="shared" si="42"/>
        <v>28</v>
      </c>
      <c r="R378">
        <f t="shared" si="47"/>
        <v>35</v>
      </c>
      <c r="S378" t="str">
        <f t="shared" si="43"/>
        <v>publishing</v>
      </c>
      <c r="T378" t="str">
        <f t="shared" si="44"/>
        <v>children's books</v>
      </c>
      <c r="U378" s="7">
        <f t="shared" si="45"/>
        <v>41044.64811342593</v>
      </c>
      <c r="V378" s="7">
        <f t="shared" si="46"/>
        <v>41076.131944444445</v>
      </c>
    </row>
    <row r="379" spans="1:22" ht="44.25" x14ac:dyDescent="0.75">
      <c r="A379">
        <v>2745</v>
      </c>
      <c r="B379" s="2" t="s">
        <v>2745</v>
      </c>
      <c r="C379" s="2" t="s">
        <v>6855</v>
      </c>
      <c r="D379">
        <v>8000</v>
      </c>
      <c r="E379">
        <f t="shared" si="40"/>
        <v>8000</v>
      </c>
      <c r="F379">
        <v>1751</v>
      </c>
      <c r="G379">
        <f t="shared" si="41"/>
        <v>1751</v>
      </c>
      <c r="H379" t="s">
        <v>8221</v>
      </c>
      <c r="I379" t="s">
        <v>8224</v>
      </c>
      <c r="J379" t="s">
        <v>8246</v>
      </c>
      <c r="K379">
        <v>1342309368</v>
      </c>
      <c r="L379">
        <v>1337125368</v>
      </c>
      <c r="M379" t="b">
        <v>0</v>
      </c>
      <c r="N379">
        <v>49</v>
      </c>
      <c r="O379" t="b">
        <v>0</v>
      </c>
      <c r="P379" t="s">
        <v>8304</v>
      </c>
      <c r="Q379">
        <f t="shared" si="42"/>
        <v>22</v>
      </c>
      <c r="R379">
        <f t="shared" si="47"/>
        <v>35.729999999999997</v>
      </c>
      <c r="S379" t="str">
        <f t="shared" si="43"/>
        <v>publishing</v>
      </c>
      <c r="T379" t="str">
        <f t="shared" si="44"/>
        <v>children's books</v>
      </c>
      <c r="U379" s="7">
        <f t="shared" si="45"/>
        <v>41044.988055555557</v>
      </c>
      <c r="V379" s="7">
        <f t="shared" si="46"/>
        <v>41104.988055555557</v>
      </c>
    </row>
    <row r="380" spans="1:22" ht="59" x14ac:dyDescent="0.75">
      <c r="A380">
        <v>288</v>
      </c>
      <c r="B380" s="2" t="s">
        <v>289</v>
      </c>
      <c r="C380" s="2" t="s">
        <v>4398</v>
      </c>
      <c r="D380">
        <v>50000</v>
      </c>
      <c r="E380">
        <f t="shared" si="40"/>
        <v>50000</v>
      </c>
      <c r="F380">
        <v>51605.31</v>
      </c>
      <c r="G380">
        <f t="shared" si="41"/>
        <v>51605.31</v>
      </c>
      <c r="H380" t="s">
        <v>8219</v>
      </c>
      <c r="I380" t="s">
        <v>8224</v>
      </c>
      <c r="J380" t="s">
        <v>8246</v>
      </c>
      <c r="K380">
        <v>1340683393</v>
      </c>
      <c r="L380">
        <v>1337659393</v>
      </c>
      <c r="M380" t="b">
        <v>1</v>
      </c>
      <c r="N380">
        <v>447</v>
      </c>
      <c r="O380" t="b">
        <v>1</v>
      </c>
      <c r="P380" t="s">
        <v>8269</v>
      </c>
      <c r="Q380">
        <f t="shared" si="42"/>
        <v>103</v>
      </c>
      <c r="R380">
        <f t="shared" si="47"/>
        <v>115.45</v>
      </c>
      <c r="S380" t="str">
        <f t="shared" si="43"/>
        <v>film &amp; video</v>
      </c>
      <c r="T380" t="str">
        <f t="shared" si="44"/>
        <v>documentary</v>
      </c>
      <c r="U380" s="7">
        <f t="shared" si="45"/>
        <v>41051.168900462959</v>
      </c>
      <c r="V380" s="7">
        <f t="shared" si="46"/>
        <v>41086.168900462959</v>
      </c>
    </row>
    <row r="381" spans="1:22" x14ac:dyDescent="0.75">
      <c r="A381">
        <v>1484</v>
      </c>
      <c r="B381" s="2" t="s">
        <v>1485</v>
      </c>
      <c r="C381" s="2" t="s">
        <v>5594</v>
      </c>
      <c r="D381">
        <v>2000</v>
      </c>
      <c r="E381">
        <f t="shared" si="40"/>
        <v>2000</v>
      </c>
      <c r="F381">
        <v>0</v>
      </c>
      <c r="G381">
        <f t="shared" si="41"/>
        <v>0</v>
      </c>
      <c r="H381" t="s">
        <v>8221</v>
      </c>
      <c r="I381" t="s">
        <v>8224</v>
      </c>
      <c r="J381" t="s">
        <v>8246</v>
      </c>
      <c r="K381">
        <v>1342882260</v>
      </c>
      <c r="L381">
        <v>1337834963</v>
      </c>
      <c r="M381" t="b">
        <v>0</v>
      </c>
      <c r="N381">
        <v>0</v>
      </c>
      <c r="O381" t="b">
        <v>0</v>
      </c>
      <c r="P381" t="s">
        <v>8275</v>
      </c>
      <c r="Q381">
        <f t="shared" si="42"/>
        <v>0</v>
      </c>
      <c r="R381" t="e">
        <f t="shared" si="47"/>
        <v>#DIV/0!</v>
      </c>
      <c r="S381" t="str">
        <f t="shared" si="43"/>
        <v>publishing</v>
      </c>
      <c r="T381" t="str">
        <f t="shared" si="44"/>
        <v>fiction</v>
      </c>
      <c r="U381" s="7">
        <f t="shared" si="45"/>
        <v>41053.200960648144</v>
      </c>
      <c r="V381" s="7">
        <f t="shared" si="46"/>
        <v>41111.618750000001</v>
      </c>
    </row>
    <row r="382" spans="1:22" ht="44.25" x14ac:dyDescent="0.75">
      <c r="A382">
        <v>2500</v>
      </c>
      <c r="B382" s="2" t="s">
        <v>2500</v>
      </c>
      <c r="C382" s="2" t="s">
        <v>6610</v>
      </c>
      <c r="D382">
        <v>600</v>
      </c>
      <c r="E382">
        <f t="shared" si="40"/>
        <v>600</v>
      </c>
      <c r="F382">
        <v>680</v>
      </c>
      <c r="G382">
        <f t="shared" si="41"/>
        <v>680</v>
      </c>
      <c r="H382" t="s">
        <v>8219</v>
      </c>
      <c r="I382" t="s">
        <v>8224</v>
      </c>
      <c r="J382" t="s">
        <v>8246</v>
      </c>
      <c r="K382">
        <v>1340476375</v>
      </c>
      <c r="L382">
        <v>1337884375</v>
      </c>
      <c r="M382" t="b">
        <v>0</v>
      </c>
      <c r="N382">
        <v>29</v>
      </c>
      <c r="O382" t="b">
        <v>1</v>
      </c>
      <c r="P382" t="s">
        <v>8279</v>
      </c>
      <c r="Q382">
        <f t="shared" si="42"/>
        <v>113</v>
      </c>
      <c r="R382">
        <f t="shared" si="47"/>
        <v>23.45</v>
      </c>
      <c r="S382" t="str">
        <f t="shared" si="43"/>
        <v>music</v>
      </c>
      <c r="T382" t="str">
        <f t="shared" si="44"/>
        <v>indie rock</v>
      </c>
      <c r="U382" s="7">
        <f t="shared" si="45"/>
        <v>41053.772858796299</v>
      </c>
      <c r="V382" s="7">
        <f t="shared" si="46"/>
        <v>41083.772858796299</v>
      </c>
    </row>
    <row r="383" spans="1:22" ht="44.25" x14ac:dyDescent="0.75">
      <c r="A383">
        <v>1607</v>
      </c>
      <c r="B383" s="2" t="s">
        <v>1608</v>
      </c>
      <c r="C383" s="2" t="s">
        <v>5717</v>
      </c>
      <c r="D383">
        <v>10000</v>
      </c>
      <c r="E383">
        <f t="shared" si="40"/>
        <v>10000</v>
      </c>
      <c r="F383">
        <v>14511</v>
      </c>
      <c r="G383">
        <f t="shared" si="41"/>
        <v>14511</v>
      </c>
      <c r="H383" t="s">
        <v>8219</v>
      </c>
      <c r="I383" t="s">
        <v>8224</v>
      </c>
      <c r="J383" t="s">
        <v>8246</v>
      </c>
      <c r="K383">
        <v>1339701851</v>
      </c>
      <c r="L383">
        <v>1337887451</v>
      </c>
      <c r="M383" t="b">
        <v>0</v>
      </c>
      <c r="N383">
        <v>205</v>
      </c>
      <c r="O383" t="b">
        <v>1</v>
      </c>
      <c r="P383" t="s">
        <v>8276</v>
      </c>
      <c r="Q383">
        <f t="shared" si="42"/>
        <v>145</v>
      </c>
      <c r="R383">
        <f t="shared" si="47"/>
        <v>70.790000000000006</v>
      </c>
      <c r="S383" t="str">
        <f t="shared" si="43"/>
        <v>music</v>
      </c>
      <c r="T383" t="str">
        <f t="shared" si="44"/>
        <v>rock</v>
      </c>
      <c r="U383" s="7">
        <f t="shared" si="45"/>
        <v>41053.80846064815</v>
      </c>
      <c r="V383" s="7">
        <f t="shared" si="46"/>
        <v>41074.80846064815</v>
      </c>
    </row>
    <row r="384" spans="1:22" ht="44.25" x14ac:dyDescent="0.75">
      <c r="A384">
        <v>1577</v>
      </c>
      <c r="B384" s="2" t="s">
        <v>1578</v>
      </c>
      <c r="C384" s="2" t="s">
        <v>5687</v>
      </c>
      <c r="D384">
        <v>10000</v>
      </c>
      <c r="E384">
        <f t="shared" si="40"/>
        <v>10000</v>
      </c>
      <c r="F384">
        <v>55</v>
      </c>
      <c r="G384">
        <f t="shared" si="41"/>
        <v>55</v>
      </c>
      <c r="H384" t="s">
        <v>8220</v>
      </c>
      <c r="I384" t="s">
        <v>8224</v>
      </c>
      <c r="J384" t="s">
        <v>8246</v>
      </c>
      <c r="K384">
        <v>1343161248</v>
      </c>
      <c r="L384">
        <v>1337977248</v>
      </c>
      <c r="M384" t="b">
        <v>0</v>
      </c>
      <c r="N384">
        <v>2</v>
      </c>
      <c r="O384" t="b">
        <v>0</v>
      </c>
      <c r="P384" t="s">
        <v>8290</v>
      </c>
      <c r="Q384">
        <f t="shared" si="42"/>
        <v>1</v>
      </c>
      <c r="R384">
        <f t="shared" si="47"/>
        <v>27.5</v>
      </c>
      <c r="S384" t="str">
        <f t="shared" si="43"/>
        <v>publishing</v>
      </c>
      <c r="T384" t="str">
        <f t="shared" si="44"/>
        <v>art books</v>
      </c>
      <c r="U384" s="7">
        <f t="shared" si="45"/>
        <v>41054.847777777781</v>
      </c>
      <c r="V384" s="7">
        <f t="shared" si="46"/>
        <v>41114.847777777781</v>
      </c>
    </row>
    <row r="385" spans="1:22" ht="44.25" x14ac:dyDescent="0.75">
      <c r="A385">
        <v>2525</v>
      </c>
      <c r="B385" s="2" t="s">
        <v>2525</v>
      </c>
      <c r="C385" s="2" t="s">
        <v>6635</v>
      </c>
      <c r="D385">
        <v>8000</v>
      </c>
      <c r="E385">
        <f t="shared" si="40"/>
        <v>8000</v>
      </c>
      <c r="F385">
        <v>8026</v>
      </c>
      <c r="G385">
        <f t="shared" si="41"/>
        <v>8026</v>
      </c>
      <c r="H385" t="s">
        <v>8219</v>
      </c>
      <c r="I385" t="s">
        <v>8224</v>
      </c>
      <c r="J385" t="s">
        <v>8246</v>
      </c>
      <c r="K385">
        <v>1340914571</v>
      </c>
      <c r="L385">
        <v>1338322571</v>
      </c>
      <c r="M385" t="b">
        <v>0</v>
      </c>
      <c r="N385">
        <v>80</v>
      </c>
      <c r="O385" t="b">
        <v>1</v>
      </c>
      <c r="P385" t="s">
        <v>8300</v>
      </c>
      <c r="Q385">
        <f t="shared" si="42"/>
        <v>100</v>
      </c>
      <c r="R385">
        <f t="shared" si="47"/>
        <v>100.33</v>
      </c>
      <c r="S385" t="str">
        <f t="shared" si="43"/>
        <v>music</v>
      </c>
      <c r="T385" t="str">
        <f t="shared" si="44"/>
        <v>classical music</v>
      </c>
      <c r="U385" s="7">
        <f t="shared" si="45"/>
        <v>41058.844571759262</v>
      </c>
      <c r="V385" s="7">
        <f t="shared" si="46"/>
        <v>41088.844571759262</v>
      </c>
    </row>
    <row r="386" spans="1:22" ht="44.25" x14ac:dyDescent="0.75">
      <c r="A386">
        <v>788</v>
      </c>
      <c r="B386" s="2" t="s">
        <v>789</v>
      </c>
      <c r="C386" s="2" t="s">
        <v>4898</v>
      </c>
      <c r="D386">
        <v>1000</v>
      </c>
      <c r="E386">
        <f t="shared" ref="E386:E449" si="48">INDEX(convert,MATCH($J386,money,0),2)*D386</f>
        <v>1000</v>
      </c>
      <c r="F386">
        <v>2035.05</v>
      </c>
      <c r="G386">
        <f t="shared" ref="G386:G449" si="49">INDEX(convert,MATCH($J386,money,0),2)*F386</f>
        <v>2035.05</v>
      </c>
      <c r="H386" t="s">
        <v>8219</v>
      </c>
      <c r="I386" t="s">
        <v>8224</v>
      </c>
      <c r="J386" t="s">
        <v>8246</v>
      </c>
      <c r="K386">
        <v>1341633540</v>
      </c>
      <c r="L386">
        <v>1338336588</v>
      </c>
      <c r="M386" t="b">
        <v>0</v>
      </c>
      <c r="N386">
        <v>34</v>
      </c>
      <c r="O386" t="b">
        <v>1</v>
      </c>
      <c r="P386" t="s">
        <v>8276</v>
      </c>
      <c r="Q386">
        <f t="shared" ref="Q386:Q449" si="50">ROUND(F386/D386*100,0)</f>
        <v>204</v>
      </c>
      <c r="R386">
        <f t="shared" si="47"/>
        <v>59.85</v>
      </c>
      <c r="S386" t="str">
        <f t="shared" ref="S386:S449" si="51">LEFT($P386,FIND("/",$P386)-1)</f>
        <v>music</v>
      </c>
      <c r="T386" t="str">
        <f t="shared" ref="T386:T449" si="52">MID($P386,FIND("/",$P386)+1,30)</f>
        <v>rock</v>
      </c>
      <c r="U386" s="7">
        <f t="shared" ref="U386:U449" si="53">DATE(1970,1,1)+(((L386/60)/60)/24)</f>
        <v>41059.006805555553</v>
      </c>
      <c r="V386" s="7">
        <f t="shared" ref="V386:V449" si="54">DATE(1970,1,1)+(((K386/60)/60)/24)</f>
        <v>41097.165972222225</v>
      </c>
    </row>
    <row r="387" spans="1:22" ht="44.25" x14ac:dyDescent="0.75">
      <c r="A387">
        <v>1937</v>
      </c>
      <c r="B387" s="2" t="s">
        <v>1938</v>
      </c>
      <c r="C387" s="2" t="s">
        <v>6047</v>
      </c>
      <c r="D387">
        <v>600</v>
      </c>
      <c r="E387">
        <f t="shared" si="48"/>
        <v>600</v>
      </c>
      <c r="F387">
        <v>1123.47</v>
      </c>
      <c r="G387">
        <f t="shared" si="49"/>
        <v>1123.47</v>
      </c>
      <c r="H387" t="s">
        <v>8219</v>
      </c>
      <c r="I387" t="s">
        <v>8224</v>
      </c>
      <c r="J387" t="s">
        <v>8246</v>
      </c>
      <c r="K387">
        <v>1339732740</v>
      </c>
      <c r="L387">
        <v>1338346281</v>
      </c>
      <c r="M387" t="b">
        <v>0</v>
      </c>
      <c r="N387">
        <v>29</v>
      </c>
      <c r="O387" t="b">
        <v>1</v>
      </c>
      <c r="P387" t="s">
        <v>8279</v>
      </c>
      <c r="Q387">
        <f t="shared" si="50"/>
        <v>187</v>
      </c>
      <c r="R387">
        <f t="shared" ref="R387:R450" si="55">ROUND(G387/N387,2)</f>
        <v>38.74</v>
      </c>
      <c r="S387" t="str">
        <f t="shared" si="51"/>
        <v>music</v>
      </c>
      <c r="T387" t="str">
        <f t="shared" si="52"/>
        <v>indie rock</v>
      </c>
      <c r="U387" s="7">
        <f t="shared" si="53"/>
        <v>41059.118993055556</v>
      </c>
      <c r="V387" s="7">
        <f t="shared" si="54"/>
        <v>41075.165972222225</v>
      </c>
    </row>
    <row r="388" spans="1:22" ht="44.25" x14ac:dyDescent="0.75">
      <c r="A388">
        <v>2285</v>
      </c>
      <c r="B388" s="2" t="s">
        <v>2286</v>
      </c>
      <c r="C388" s="2" t="s">
        <v>6395</v>
      </c>
      <c r="D388">
        <v>3000</v>
      </c>
      <c r="E388">
        <f t="shared" si="48"/>
        <v>3000</v>
      </c>
      <c r="F388">
        <v>3641</v>
      </c>
      <c r="G388">
        <f t="shared" si="49"/>
        <v>3641</v>
      </c>
      <c r="H388" t="s">
        <v>8219</v>
      </c>
      <c r="I388" t="s">
        <v>8224</v>
      </c>
      <c r="J388" t="s">
        <v>8246</v>
      </c>
      <c r="K388">
        <v>1340944043</v>
      </c>
      <c r="L388">
        <v>1338352043</v>
      </c>
      <c r="M388" t="b">
        <v>0</v>
      </c>
      <c r="N388">
        <v>79</v>
      </c>
      <c r="O388" t="b">
        <v>1</v>
      </c>
      <c r="P388" t="s">
        <v>8276</v>
      </c>
      <c r="Q388">
        <f t="shared" si="50"/>
        <v>121</v>
      </c>
      <c r="R388">
        <f t="shared" si="55"/>
        <v>46.09</v>
      </c>
      <c r="S388" t="str">
        <f t="shared" si="51"/>
        <v>music</v>
      </c>
      <c r="T388" t="str">
        <f t="shared" si="52"/>
        <v>rock</v>
      </c>
      <c r="U388" s="7">
        <f t="shared" si="53"/>
        <v>41059.185682870368</v>
      </c>
      <c r="V388" s="7">
        <f t="shared" si="54"/>
        <v>41089.185682870368</v>
      </c>
    </row>
    <row r="389" spans="1:22" ht="59" x14ac:dyDescent="0.75">
      <c r="A389">
        <v>93</v>
      </c>
      <c r="B389" s="2" t="s">
        <v>95</v>
      </c>
      <c r="C389" s="2" t="s">
        <v>4204</v>
      </c>
      <c r="D389">
        <v>1000</v>
      </c>
      <c r="E389">
        <f t="shared" si="48"/>
        <v>1000</v>
      </c>
      <c r="F389">
        <v>1106</v>
      </c>
      <c r="G389">
        <f t="shared" si="49"/>
        <v>1106</v>
      </c>
      <c r="H389" t="s">
        <v>8219</v>
      </c>
      <c r="I389" t="s">
        <v>8224</v>
      </c>
      <c r="J389" t="s">
        <v>8246</v>
      </c>
      <c r="K389">
        <v>1341349200</v>
      </c>
      <c r="L389">
        <v>1338928537</v>
      </c>
      <c r="M389" t="b">
        <v>0</v>
      </c>
      <c r="N389">
        <v>15</v>
      </c>
      <c r="O389" t="b">
        <v>1</v>
      </c>
      <c r="P389" t="s">
        <v>8266</v>
      </c>
      <c r="Q389">
        <f t="shared" si="50"/>
        <v>111</v>
      </c>
      <c r="R389">
        <f t="shared" si="55"/>
        <v>73.73</v>
      </c>
      <c r="S389" t="str">
        <f t="shared" si="51"/>
        <v>film &amp; video</v>
      </c>
      <c r="T389" t="str">
        <f t="shared" si="52"/>
        <v>shorts</v>
      </c>
      <c r="U389" s="7">
        <f t="shared" si="53"/>
        <v>41065.858067129629</v>
      </c>
      <c r="V389" s="7">
        <f t="shared" si="54"/>
        <v>41093.875</v>
      </c>
    </row>
    <row r="390" spans="1:22" ht="44.25" x14ac:dyDescent="0.75">
      <c r="A390">
        <v>1249</v>
      </c>
      <c r="B390" s="2" t="s">
        <v>1250</v>
      </c>
      <c r="C390" s="2" t="s">
        <v>5359</v>
      </c>
      <c r="D390">
        <v>5000</v>
      </c>
      <c r="E390">
        <f t="shared" si="48"/>
        <v>5000</v>
      </c>
      <c r="F390">
        <v>5222</v>
      </c>
      <c r="G390">
        <f t="shared" si="49"/>
        <v>5222</v>
      </c>
      <c r="H390" t="s">
        <v>8219</v>
      </c>
      <c r="I390" t="s">
        <v>8224</v>
      </c>
      <c r="J390" t="s">
        <v>8246</v>
      </c>
      <c r="K390">
        <v>1341683211</v>
      </c>
      <c r="L390">
        <v>1339091211</v>
      </c>
      <c r="M390" t="b">
        <v>1</v>
      </c>
      <c r="N390">
        <v>81</v>
      </c>
      <c r="O390" t="b">
        <v>1</v>
      </c>
      <c r="P390" t="s">
        <v>8276</v>
      </c>
      <c r="Q390">
        <f t="shared" si="50"/>
        <v>104</v>
      </c>
      <c r="R390">
        <f t="shared" si="55"/>
        <v>64.47</v>
      </c>
      <c r="S390" t="str">
        <f t="shared" si="51"/>
        <v>music</v>
      </c>
      <c r="T390" t="str">
        <f t="shared" si="52"/>
        <v>rock</v>
      </c>
      <c r="U390" s="7">
        <f t="shared" si="53"/>
        <v>41067.74086805556</v>
      </c>
      <c r="V390" s="7">
        <f t="shared" si="54"/>
        <v>41097.74086805556</v>
      </c>
    </row>
    <row r="391" spans="1:22" ht="44.25" x14ac:dyDescent="0.75">
      <c r="A391">
        <v>2288</v>
      </c>
      <c r="B391" s="2" t="s">
        <v>2289</v>
      </c>
      <c r="C391" s="2" t="s">
        <v>6398</v>
      </c>
      <c r="D391">
        <v>1000</v>
      </c>
      <c r="E391">
        <f t="shared" si="48"/>
        <v>1000</v>
      </c>
      <c r="F391">
        <v>1001</v>
      </c>
      <c r="G391">
        <f t="shared" si="49"/>
        <v>1001</v>
      </c>
      <c r="H391" t="s">
        <v>8219</v>
      </c>
      <c r="I391" t="s">
        <v>8224</v>
      </c>
      <c r="J391" t="s">
        <v>8246</v>
      </c>
      <c r="K391">
        <v>1340733600</v>
      </c>
      <c r="L391">
        <v>1339098689</v>
      </c>
      <c r="M391" t="b">
        <v>0</v>
      </c>
      <c r="N391">
        <v>25</v>
      </c>
      <c r="O391" t="b">
        <v>1</v>
      </c>
      <c r="P391" t="s">
        <v>8276</v>
      </c>
      <c r="Q391">
        <f t="shared" si="50"/>
        <v>100</v>
      </c>
      <c r="R391">
        <f t="shared" si="55"/>
        <v>40.04</v>
      </c>
      <c r="S391" t="str">
        <f t="shared" si="51"/>
        <v>music</v>
      </c>
      <c r="T391" t="str">
        <f t="shared" si="52"/>
        <v>rock</v>
      </c>
      <c r="U391" s="7">
        <f t="shared" si="53"/>
        <v>41067.827418981484</v>
      </c>
      <c r="V391" s="7">
        <f t="shared" si="54"/>
        <v>41086.75</v>
      </c>
    </row>
    <row r="392" spans="1:22" ht="59" x14ac:dyDescent="0.75">
      <c r="A392">
        <v>1882</v>
      </c>
      <c r="B392" s="2" t="s">
        <v>1883</v>
      </c>
      <c r="C392" s="2" t="s">
        <v>5992</v>
      </c>
      <c r="D392">
        <v>3350</v>
      </c>
      <c r="E392">
        <f t="shared" si="48"/>
        <v>3350</v>
      </c>
      <c r="F392">
        <v>3380</v>
      </c>
      <c r="G392">
        <f t="shared" si="49"/>
        <v>3380</v>
      </c>
      <c r="H392" t="s">
        <v>8219</v>
      </c>
      <c r="I392" t="s">
        <v>8224</v>
      </c>
      <c r="J392" t="s">
        <v>8246</v>
      </c>
      <c r="K392">
        <v>1341964080</v>
      </c>
      <c r="L392">
        <v>1339109212</v>
      </c>
      <c r="M392" t="b">
        <v>0</v>
      </c>
      <c r="N392">
        <v>81</v>
      </c>
      <c r="O392" t="b">
        <v>1</v>
      </c>
      <c r="P392" t="s">
        <v>8279</v>
      </c>
      <c r="Q392">
        <f t="shared" si="50"/>
        <v>101</v>
      </c>
      <c r="R392">
        <f t="shared" si="55"/>
        <v>41.73</v>
      </c>
      <c r="S392" t="str">
        <f t="shared" si="51"/>
        <v>music</v>
      </c>
      <c r="T392" t="str">
        <f t="shared" si="52"/>
        <v>indie rock</v>
      </c>
      <c r="U392" s="7">
        <f t="shared" si="53"/>
        <v>41067.949212962965</v>
      </c>
      <c r="V392" s="7">
        <f t="shared" si="54"/>
        <v>41100.991666666669</v>
      </c>
    </row>
    <row r="393" spans="1:22" ht="44.25" x14ac:dyDescent="0.75">
      <c r="A393">
        <v>2544</v>
      </c>
      <c r="B393" s="2" t="s">
        <v>2544</v>
      </c>
      <c r="C393" s="2" t="s">
        <v>6654</v>
      </c>
      <c r="D393">
        <v>5000</v>
      </c>
      <c r="E393">
        <f t="shared" si="48"/>
        <v>5000</v>
      </c>
      <c r="F393">
        <v>5041</v>
      </c>
      <c r="G393">
        <f t="shared" si="49"/>
        <v>5041</v>
      </c>
      <c r="H393" t="s">
        <v>8219</v>
      </c>
      <c r="I393" t="s">
        <v>8224</v>
      </c>
      <c r="J393" t="s">
        <v>8246</v>
      </c>
      <c r="K393">
        <v>1341750569</v>
      </c>
      <c r="L393">
        <v>1339158569</v>
      </c>
      <c r="M393" t="b">
        <v>0</v>
      </c>
      <c r="N393">
        <v>57</v>
      </c>
      <c r="O393" t="b">
        <v>1</v>
      </c>
      <c r="P393" t="s">
        <v>8300</v>
      </c>
      <c r="Q393">
        <f t="shared" si="50"/>
        <v>101</v>
      </c>
      <c r="R393">
        <f t="shared" si="55"/>
        <v>88.44</v>
      </c>
      <c r="S393" t="str">
        <f t="shared" si="51"/>
        <v>music</v>
      </c>
      <c r="T393" t="str">
        <f t="shared" si="52"/>
        <v>classical music</v>
      </c>
      <c r="U393" s="7">
        <f t="shared" si="53"/>
        <v>41068.520474537036</v>
      </c>
      <c r="V393" s="7">
        <f t="shared" si="54"/>
        <v>41098.520474537036</v>
      </c>
    </row>
    <row r="394" spans="1:22" ht="44.25" x14ac:dyDescent="0.75">
      <c r="A394">
        <v>2045</v>
      </c>
      <c r="B394" s="2" t="s">
        <v>2046</v>
      </c>
      <c r="C394" s="2" t="s">
        <v>6155</v>
      </c>
      <c r="D394">
        <v>4900</v>
      </c>
      <c r="E394">
        <f t="shared" si="48"/>
        <v>4900</v>
      </c>
      <c r="F394">
        <v>40140.01</v>
      </c>
      <c r="G394">
        <f t="shared" si="49"/>
        <v>40140.01</v>
      </c>
      <c r="H394" t="s">
        <v>8219</v>
      </c>
      <c r="I394" t="s">
        <v>8224</v>
      </c>
      <c r="J394" t="s">
        <v>8246</v>
      </c>
      <c r="K394">
        <v>1341799647</v>
      </c>
      <c r="L394">
        <v>1339207647</v>
      </c>
      <c r="M394" t="b">
        <v>0</v>
      </c>
      <c r="N394">
        <v>263</v>
      </c>
      <c r="O394" t="b">
        <v>1</v>
      </c>
      <c r="P394" t="s">
        <v>8295</v>
      </c>
      <c r="Q394">
        <f t="shared" si="50"/>
        <v>819</v>
      </c>
      <c r="R394">
        <f t="shared" si="55"/>
        <v>152.62</v>
      </c>
      <c r="S394" t="str">
        <f t="shared" si="51"/>
        <v>technology</v>
      </c>
      <c r="T394" t="str">
        <f t="shared" si="52"/>
        <v>hardware</v>
      </c>
      <c r="U394" s="7">
        <f t="shared" si="53"/>
        <v>41069.088506944441</v>
      </c>
      <c r="V394" s="7">
        <f t="shared" si="54"/>
        <v>41099.088506944441</v>
      </c>
    </row>
    <row r="395" spans="1:22" x14ac:dyDescent="0.75">
      <c r="A395">
        <v>1372</v>
      </c>
      <c r="B395" s="2" t="s">
        <v>1373</v>
      </c>
      <c r="C395" s="2" t="s">
        <v>5482</v>
      </c>
      <c r="D395">
        <v>500</v>
      </c>
      <c r="E395">
        <f t="shared" si="48"/>
        <v>500</v>
      </c>
      <c r="F395">
        <v>620</v>
      </c>
      <c r="G395">
        <f t="shared" si="49"/>
        <v>620</v>
      </c>
      <c r="H395" t="s">
        <v>8219</v>
      </c>
      <c r="I395" t="s">
        <v>8224</v>
      </c>
      <c r="J395" t="s">
        <v>8246</v>
      </c>
      <c r="K395">
        <v>1342115132</v>
      </c>
      <c r="L395">
        <v>1339523132</v>
      </c>
      <c r="M395" t="b">
        <v>0</v>
      </c>
      <c r="N395">
        <v>16</v>
      </c>
      <c r="O395" t="b">
        <v>1</v>
      </c>
      <c r="P395" t="s">
        <v>8276</v>
      </c>
      <c r="Q395">
        <f t="shared" si="50"/>
        <v>124</v>
      </c>
      <c r="R395">
        <f t="shared" si="55"/>
        <v>38.75</v>
      </c>
      <c r="S395" t="str">
        <f t="shared" si="51"/>
        <v>music</v>
      </c>
      <c r="T395" t="str">
        <f t="shared" si="52"/>
        <v>rock</v>
      </c>
      <c r="U395" s="7">
        <f t="shared" si="53"/>
        <v>41072.739953703705</v>
      </c>
      <c r="V395" s="7">
        <f t="shared" si="54"/>
        <v>41102.739953703705</v>
      </c>
    </row>
    <row r="396" spans="1:22" ht="59" x14ac:dyDescent="0.75">
      <c r="A396">
        <v>828</v>
      </c>
      <c r="B396" s="2" t="s">
        <v>829</v>
      </c>
      <c r="C396" s="2" t="s">
        <v>4938</v>
      </c>
      <c r="D396">
        <v>1300</v>
      </c>
      <c r="E396">
        <f t="shared" si="48"/>
        <v>1300</v>
      </c>
      <c r="F396">
        <v>1391</v>
      </c>
      <c r="G396">
        <f t="shared" si="49"/>
        <v>1391</v>
      </c>
      <c r="H396" t="s">
        <v>8219</v>
      </c>
      <c r="I396" t="s">
        <v>8224</v>
      </c>
      <c r="J396" t="s">
        <v>8246</v>
      </c>
      <c r="K396">
        <v>1340641440</v>
      </c>
      <c r="L396">
        <v>1339549982</v>
      </c>
      <c r="M396" t="b">
        <v>0</v>
      </c>
      <c r="N396">
        <v>38</v>
      </c>
      <c r="O396" t="b">
        <v>1</v>
      </c>
      <c r="P396" t="s">
        <v>8276</v>
      </c>
      <c r="Q396">
        <f t="shared" si="50"/>
        <v>107</v>
      </c>
      <c r="R396">
        <f t="shared" si="55"/>
        <v>36.61</v>
      </c>
      <c r="S396" t="str">
        <f t="shared" si="51"/>
        <v>music</v>
      </c>
      <c r="T396" t="str">
        <f t="shared" si="52"/>
        <v>rock</v>
      </c>
      <c r="U396" s="7">
        <f t="shared" si="53"/>
        <v>41073.050717592596</v>
      </c>
      <c r="V396" s="7">
        <f t="shared" si="54"/>
        <v>41085.683333333334</v>
      </c>
    </row>
    <row r="397" spans="1:22" ht="29.5" x14ac:dyDescent="0.75">
      <c r="A397">
        <v>1921</v>
      </c>
      <c r="B397" s="2" t="s">
        <v>1922</v>
      </c>
      <c r="C397" s="2" t="s">
        <v>6031</v>
      </c>
      <c r="D397">
        <v>1500</v>
      </c>
      <c r="E397">
        <f t="shared" si="48"/>
        <v>1500</v>
      </c>
      <c r="F397">
        <v>2052</v>
      </c>
      <c r="G397">
        <f t="shared" si="49"/>
        <v>2052</v>
      </c>
      <c r="H397" t="s">
        <v>8219</v>
      </c>
      <c r="I397" t="s">
        <v>8224</v>
      </c>
      <c r="J397" t="s">
        <v>8246</v>
      </c>
      <c r="K397">
        <v>1342243143</v>
      </c>
      <c r="L397">
        <v>1339651143</v>
      </c>
      <c r="M397" t="b">
        <v>0</v>
      </c>
      <c r="N397">
        <v>38</v>
      </c>
      <c r="O397" t="b">
        <v>1</v>
      </c>
      <c r="P397" t="s">
        <v>8279</v>
      </c>
      <c r="Q397">
        <f t="shared" si="50"/>
        <v>137</v>
      </c>
      <c r="R397">
        <f t="shared" si="55"/>
        <v>54</v>
      </c>
      <c r="S397" t="str">
        <f t="shared" si="51"/>
        <v>music</v>
      </c>
      <c r="T397" t="str">
        <f t="shared" si="52"/>
        <v>indie rock</v>
      </c>
      <c r="U397" s="7">
        <f t="shared" si="53"/>
        <v>41074.221562500003</v>
      </c>
      <c r="V397" s="7">
        <f t="shared" si="54"/>
        <v>41104.221562500003</v>
      </c>
    </row>
    <row r="398" spans="1:22" ht="44.25" x14ac:dyDescent="0.75">
      <c r="A398">
        <v>2300</v>
      </c>
      <c r="B398" s="2" t="s">
        <v>2301</v>
      </c>
      <c r="C398" s="2" t="s">
        <v>6410</v>
      </c>
      <c r="D398">
        <v>800</v>
      </c>
      <c r="E398">
        <f t="shared" si="48"/>
        <v>800</v>
      </c>
      <c r="F398">
        <v>810</v>
      </c>
      <c r="G398">
        <f t="shared" si="49"/>
        <v>810</v>
      </c>
      <c r="H398" t="s">
        <v>8219</v>
      </c>
      <c r="I398" t="s">
        <v>8224</v>
      </c>
      <c r="J398" t="s">
        <v>8246</v>
      </c>
      <c r="K398">
        <v>1340904416</v>
      </c>
      <c r="L398">
        <v>1339694816</v>
      </c>
      <c r="M398" t="b">
        <v>0</v>
      </c>
      <c r="N398">
        <v>7</v>
      </c>
      <c r="O398" t="b">
        <v>1</v>
      </c>
      <c r="P398" t="s">
        <v>8276</v>
      </c>
      <c r="Q398">
        <f t="shared" si="50"/>
        <v>101</v>
      </c>
      <c r="R398">
        <f t="shared" si="55"/>
        <v>115.71</v>
      </c>
      <c r="S398" t="str">
        <f t="shared" si="51"/>
        <v>music</v>
      </c>
      <c r="T398" t="str">
        <f t="shared" si="52"/>
        <v>rock</v>
      </c>
      <c r="U398" s="7">
        <f t="shared" si="53"/>
        <v>41074.727037037039</v>
      </c>
      <c r="V398" s="7">
        <f t="shared" si="54"/>
        <v>41088.727037037039</v>
      </c>
    </row>
    <row r="399" spans="1:22" ht="44.25" x14ac:dyDescent="0.75">
      <c r="A399">
        <v>2100</v>
      </c>
      <c r="B399" s="2" t="s">
        <v>2101</v>
      </c>
      <c r="C399" s="2" t="s">
        <v>6210</v>
      </c>
      <c r="D399">
        <v>600</v>
      </c>
      <c r="E399">
        <f t="shared" si="48"/>
        <v>600</v>
      </c>
      <c r="F399">
        <v>820</v>
      </c>
      <c r="G399">
        <f t="shared" si="49"/>
        <v>820</v>
      </c>
      <c r="H399" t="s">
        <v>8219</v>
      </c>
      <c r="I399" t="s">
        <v>8224</v>
      </c>
      <c r="J399" t="s">
        <v>8246</v>
      </c>
      <c r="K399">
        <v>1341028740</v>
      </c>
      <c r="L399">
        <v>1339704141</v>
      </c>
      <c r="M399" t="b">
        <v>0</v>
      </c>
      <c r="N399">
        <v>27</v>
      </c>
      <c r="O399" t="b">
        <v>1</v>
      </c>
      <c r="P399" t="s">
        <v>8279</v>
      </c>
      <c r="Q399">
        <f t="shared" si="50"/>
        <v>137</v>
      </c>
      <c r="R399">
        <f t="shared" si="55"/>
        <v>30.37</v>
      </c>
      <c r="S399" t="str">
        <f t="shared" si="51"/>
        <v>music</v>
      </c>
      <c r="T399" t="str">
        <f t="shared" si="52"/>
        <v>indie rock</v>
      </c>
      <c r="U399" s="7">
        <f t="shared" si="53"/>
        <v>41074.834965277776</v>
      </c>
      <c r="V399" s="7">
        <f t="shared" si="54"/>
        <v>41090.165972222225</v>
      </c>
    </row>
    <row r="400" spans="1:22" ht="59" x14ac:dyDescent="0.75">
      <c r="A400">
        <v>2609</v>
      </c>
      <c r="B400" s="2" t="s">
        <v>2609</v>
      </c>
      <c r="C400" s="2" t="s">
        <v>6719</v>
      </c>
      <c r="D400">
        <v>35000</v>
      </c>
      <c r="E400">
        <f t="shared" si="48"/>
        <v>35000</v>
      </c>
      <c r="F400">
        <v>106330.39</v>
      </c>
      <c r="G400">
        <f t="shared" si="49"/>
        <v>106330.39</v>
      </c>
      <c r="H400" t="s">
        <v>8219</v>
      </c>
      <c r="I400" t="s">
        <v>8224</v>
      </c>
      <c r="J400" t="s">
        <v>8246</v>
      </c>
      <c r="K400">
        <v>1342330951</v>
      </c>
      <c r="L400">
        <v>1339738951</v>
      </c>
      <c r="M400" t="b">
        <v>1</v>
      </c>
      <c r="N400">
        <v>676</v>
      </c>
      <c r="O400" t="b">
        <v>1</v>
      </c>
      <c r="P400" t="s">
        <v>8301</v>
      </c>
      <c r="Q400">
        <f t="shared" si="50"/>
        <v>304</v>
      </c>
      <c r="R400">
        <f t="shared" si="55"/>
        <v>157.29</v>
      </c>
      <c r="S400" t="str">
        <f t="shared" si="51"/>
        <v>technology</v>
      </c>
      <c r="T400" t="str">
        <f t="shared" si="52"/>
        <v>space exploration</v>
      </c>
      <c r="U400" s="7">
        <f t="shared" si="53"/>
        <v>41075.237858796296</v>
      </c>
      <c r="V400" s="7">
        <f t="shared" si="54"/>
        <v>41105.237858796296</v>
      </c>
    </row>
    <row r="401" spans="1:22" ht="44.25" x14ac:dyDescent="0.75">
      <c r="A401">
        <v>67</v>
      </c>
      <c r="B401" s="2" t="s">
        <v>69</v>
      </c>
      <c r="C401" s="2" t="s">
        <v>4178</v>
      </c>
      <c r="D401">
        <v>2000</v>
      </c>
      <c r="E401">
        <f t="shared" si="48"/>
        <v>2000</v>
      </c>
      <c r="F401">
        <v>2325</v>
      </c>
      <c r="G401">
        <f t="shared" si="49"/>
        <v>2325</v>
      </c>
      <c r="H401" t="s">
        <v>8219</v>
      </c>
      <c r="I401" t="s">
        <v>8224</v>
      </c>
      <c r="J401" t="s">
        <v>8246</v>
      </c>
      <c r="K401">
        <v>1342360804</v>
      </c>
      <c r="L401">
        <v>1339768804</v>
      </c>
      <c r="M401" t="b">
        <v>0</v>
      </c>
      <c r="N401">
        <v>20</v>
      </c>
      <c r="O401" t="b">
        <v>1</v>
      </c>
      <c r="P401" t="s">
        <v>8266</v>
      </c>
      <c r="Q401">
        <f t="shared" si="50"/>
        <v>116</v>
      </c>
      <c r="R401">
        <f t="shared" si="55"/>
        <v>116.25</v>
      </c>
      <c r="S401" t="str">
        <f t="shared" si="51"/>
        <v>film &amp; video</v>
      </c>
      <c r="T401" t="str">
        <f t="shared" si="52"/>
        <v>shorts</v>
      </c>
      <c r="U401" s="7">
        <f t="shared" si="53"/>
        <v>41075.583379629628</v>
      </c>
      <c r="V401" s="7">
        <f t="shared" si="54"/>
        <v>41105.583379629628</v>
      </c>
    </row>
    <row r="402" spans="1:22" ht="59" x14ac:dyDescent="0.75">
      <c r="A402">
        <v>2085</v>
      </c>
      <c r="B402" s="2" t="s">
        <v>2086</v>
      </c>
      <c r="C402" s="2" t="s">
        <v>6195</v>
      </c>
      <c r="D402">
        <v>6000</v>
      </c>
      <c r="E402">
        <f t="shared" si="48"/>
        <v>6000</v>
      </c>
      <c r="F402">
        <v>7412</v>
      </c>
      <c r="G402">
        <f t="shared" si="49"/>
        <v>7412</v>
      </c>
      <c r="H402" t="s">
        <v>8219</v>
      </c>
      <c r="I402" t="s">
        <v>8224</v>
      </c>
      <c r="J402" t="s">
        <v>8246</v>
      </c>
      <c r="K402">
        <v>1342382587</v>
      </c>
      <c r="L402">
        <v>1339790587</v>
      </c>
      <c r="M402" t="b">
        <v>0</v>
      </c>
      <c r="N402">
        <v>83</v>
      </c>
      <c r="O402" t="b">
        <v>1</v>
      </c>
      <c r="P402" t="s">
        <v>8279</v>
      </c>
      <c r="Q402">
        <f t="shared" si="50"/>
        <v>124</v>
      </c>
      <c r="R402">
        <f t="shared" si="55"/>
        <v>89.3</v>
      </c>
      <c r="S402" t="str">
        <f t="shared" si="51"/>
        <v>music</v>
      </c>
      <c r="T402" t="str">
        <f t="shared" si="52"/>
        <v>indie rock</v>
      </c>
      <c r="U402" s="7">
        <f t="shared" si="53"/>
        <v>41075.835497685184</v>
      </c>
      <c r="V402" s="7">
        <f t="shared" si="54"/>
        <v>41105.835497685184</v>
      </c>
    </row>
    <row r="403" spans="1:22" ht="44.25" x14ac:dyDescent="0.75">
      <c r="A403">
        <v>2750</v>
      </c>
      <c r="B403" s="2" t="s">
        <v>2750</v>
      </c>
      <c r="C403" s="2" t="s">
        <v>6860</v>
      </c>
      <c r="D403">
        <v>1999</v>
      </c>
      <c r="E403">
        <f t="shared" si="48"/>
        <v>1999</v>
      </c>
      <c r="F403">
        <v>0</v>
      </c>
      <c r="G403">
        <f t="shared" si="49"/>
        <v>0</v>
      </c>
      <c r="H403" t="s">
        <v>8221</v>
      </c>
      <c r="I403" t="s">
        <v>8224</v>
      </c>
      <c r="J403" t="s">
        <v>8246</v>
      </c>
      <c r="K403">
        <v>1341086400</v>
      </c>
      <c r="L403">
        <v>1340055345</v>
      </c>
      <c r="M403" t="b">
        <v>0</v>
      </c>
      <c r="N403">
        <v>0</v>
      </c>
      <c r="O403" t="b">
        <v>0</v>
      </c>
      <c r="P403" t="s">
        <v>8304</v>
      </c>
      <c r="Q403">
        <f t="shared" si="50"/>
        <v>0</v>
      </c>
      <c r="R403" t="e">
        <f t="shared" si="55"/>
        <v>#DIV/0!</v>
      </c>
      <c r="S403" t="str">
        <f t="shared" si="51"/>
        <v>publishing</v>
      </c>
      <c r="T403" t="str">
        <f t="shared" si="52"/>
        <v>children's books</v>
      </c>
      <c r="U403" s="7">
        <f t="shared" si="53"/>
        <v>41078.899826388886</v>
      </c>
      <c r="V403" s="7">
        <f t="shared" si="54"/>
        <v>41090.833333333336</v>
      </c>
    </row>
    <row r="404" spans="1:22" ht="44.25" x14ac:dyDescent="0.75">
      <c r="A404">
        <v>373</v>
      </c>
      <c r="B404" s="2" t="s">
        <v>374</v>
      </c>
      <c r="C404" s="2" t="s">
        <v>4483</v>
      </c>
      <c r="D404">
        <v>7500</v>
      </c>
      <c r="E404">
        <f t="shared" si="48"/>
        <v>7500</v>
      </c>
      <c r="F404">
        <v>8000</v>
      </c>
      <c r="G404">
        <f t="shared" si="49"/>
        <v>8000</v>
      </c>
      <c r="H404" t="s">
        <v>8219</v>
      </c>
      <c r="I404" t="s">
        <v>8224</v>
      </c>
      <c r="J404" t="s">
        <v>8246</v>
      </c>
      <c r="K404">
        <v>1342648398</v>
      </c>
      <c r="L404">
        <v>1340056398</v>
      </c>
      <c r="M404" t="b">
        <v>0</v>
      </c>
      <c r="N404">
        <v>89</v>
      </c>
      <c r="O404" t="b">
        <v>1</v>
      </c>
      <c r="P404" t="s">
        <v>8269</v>
      </c>
      <c r="Q404">
        <f t="shared" si="50"/>
        <v>107</v>
      </c>
      <c r="R404">
        <f t="shared" si="55"/>
        <v>89.89</v>
      </c>
      <c r="S404" t="str">
        <f t="shared" si="51"/>
        <v>film &amp; video</v>
      </c>
      <c r="T404" t="str">
        <f t="shared" si="52"/>
        <v>documentary</v>
      </c>
      <c r="U404" s="7">
        <f t="shared" si="53"/>
        <v>41078.91201388889</v>
      </c>
      <c r="V404" s="7">
        <f t="shared" si="54"/>
        <v>41108.91201388889</v>
      </c>
    </row>
    <row r="405" spans="1:22" ht="44.25" x14ac:dyDescent="0.75">
      <c r="A405">
        <v>413</v>
      </c>
      <c r="B405" s="2" t="s">
        <v>414</v>
      </c>
      <c r="C405" s="2" t="s">
        <v>4523</v>
      </c>
      <c r="D405">
        <v>12800</v>
      </c>
      <c r="E405">
        <f t="shared" si="48"/>
        <v>12800</v>
      </c>
      <c r="F405">
        <v>13451</v>
      </c>
      <c r="G405">
        <f t="shared" si="49"/>
        <v>13451</v>
      </c>
      <c r="H405" t="s">
        <v>8219</v>
      </c>
      <c r="I405" t="s">
        <v>8224</v>
      </c>
      <c r="J405" t="s">
        <v>8246</v>
      </c>
      <c r="K405">
        <v>1342731811</v>
      </c>
      <c r="L405">
        <v>1340139811</v>
      </c>
      <c r="M405" t="b">
        <v>0</v>
      </c>
      <c r="N405">
        <v>171</v>
      </c>
      <c r="O405" t="b">
        <v>1</v>
      </c>
      <c r="P405" t="s">
        <v>8269</v>
      </c>
      <c r="Q405">
        <f t="shared" si="50"/>
        <v>105</v>
      </c>
      <c r="R405">
        <f t="shared" si="55"/>
        <v>78.66</v>
      </c>
      <c r="S405" t="str">
        <f t="shared" si="51"/>
        <v>film &amp; video</v>
      </c>
      <c r="T405" t="str">
        <f t="shared" si="52"/>
        <v>documentary</v>
      </c>
      <c r="U405" s="7">
        <f t="shared" si="53"/>
        <v>41079.877442129626</v>
      </c>
      <c r="V405" s="7">
        <f t="shared" si="54"/>
        <v>41109.877442129626</v>
      </c>
    </row>
    <row r="406" spans="1:22" ht="29.5" x14ac:dyDescent="0.75">
      <c r="A406">
        <v>813</v>
      </c>
      <c r="B406" s="2" t="s">
        <v>814</v>
      </c>
      <c r="C406" s="2" t="s">
        <v>4923</v>
      </c>
      <c r="D406">
        <v>1500</v>
      </c>
      <c r="E406">
        <f t="shared" si="48"/>
        <v>1500</v>
      </c>
      <c r="F406">
        <v>2399.94</v>
      </c>
      <c r="G406">
        <f t="shared" si="49"/>
        <v>2399.94</v>
      </c>
      <c r="H406" t="s">
        <v>8219</v>
      </c>
      <c r="I406" t="s">
        <v>8224</v>
      </c>
      <c r="J406" t="s">
        <v>8246</v>
      </c>
      <c r="K406">
        <v>1342825365</v>
      </c>
      <c r="L406">
        <v>1340233365</v>
      </c>
      <c r="M406" t="b">
        <v>0</v>
      </c>
      <c r="N406">
        <v>96</v>
      </c>
      <c r="O406" t="b">
        <v>1</v>
      </c>
      <c r="P406" t="s">
        <v>8276</v>
      </c>
      <c r="Q406">
        <f t="shared" si="50"/>
        <v>160</v>
      </c>
      <c r="R406">
        <f t="shared" si="55"/>
        <v>25</v>
      </c>
      <c r="S406" t="str">
        <f t="shared" si="51"/>
        <v>music</v>
      </c>
      <c r="T406" t="str">
        <f t="shared" si="52"/>
        <v>rock</v>
      </c>
      <c r="U406" s="7">
        <f t="shared" si="53"/>
        <v>41080.960243055553</v>
      </c>
      <c r="V406" s="7">
        <f t="shared" si="54"/>
        <v>41110.960243055553</v>
      </c>
    </row>
    <row r="407" spans="1:22" ht="59" x14ac:dyDescent="0.75">
      <c r="A407">
        <v>909</v>
      </c>
      <c r="B407" s="2" t="s">
        <v>910</v>
      </c>
      <c r="C407" s="2" t="s">
        <v>5019</v>
      </c>
      <c r="D407">
        <v>16000</v>
      </c>
      <c r="E407">
        <f t="shared" si="48"/>
        <v>16000</v>
      </c>
      <c r="F407">
        <v>520</v>
      </c>
      <c r="G407">
        <f t="shared" si="49"/>
        <v>520</v>
      </c>
      <c r="H407" t="s">
        <v>8221</v>
      </c>
      <c r="I407" t="s">
        <v>8224</v>
      </c>
      <c r="J407" t="s">
        <v>8246</v>
      </c>
      <c r="K407">
        <v>1343016000</v>
      </c>
      <c r="L407">
        <v>1340296440</v>
      </c>
      <c r="M407" t="b">
        <v>0</v>
      </c>
      <c r="N407">
        <v>8</v>
      </c>
      <c r="O407" t="b">
        <v>0</v>
      </c>
      <c r="P407" t="s">
        <v>8278</v>
      </c>
      <c r="Q407">
        <f t="shared" si="50"/>
        <v>3</v>
      </c>
      <c r="R407">
        <f t="shared" si="55"/>
        <v>65</v>
      </c>
      <c r="S407" t="str">
        <f t="shared" si="51"/>
        <v>music</v>
      </c>
      <c r="T407" t="str">
        <f t="shared" si="52"/>
        <v>jazz</v>
      </c>
      <c r="U407" s="7">
        <f t="shared" si="53"/>
        <v>41081.69027777778</v>
      </c>
      <c r="V407" s="7">
        <f t="shared" si="54"/>
        <v>41113.166666666664</v>
      </c>
    </row>
    <row r="408" spans="1:22" ht="44.25" x14ac:dyDescent="0.75">
      <c r="A408">
        <v>1613</v>
      </c>
      <c r="B408" s="2" t="s">
        <v>1614</v>
      </c>
      <c r="C408" s="2" t="s">
        <v>5723</v>
      </c>
      <c r="D408">
        <v>1000</v>
      </c>
      <c r="E408">
        <f t="shared" si="48"/>
        <v>1000</v>
      </c>
      <c r="F408">
        <v>1015</v>
      </c>
      <c r="G408">
        <f t="shared" si="49"/>
        <v>1015</v>
      </c>
      <c r="H408" t="s">
        <v>8219</v>
      </c>
      <c r="I408" t="s">
        <v>8224</v>
      </c>
      <c r="J408" t="s">
        <v>8246</v>
      </c>
      <c r="K408">
        <v>1342921202</v>
      </c>
      <c r="L408">
        <v>1340329202</v>
      </c>
      <c r="M408" t="b">
        <v>0</v>
      </c>
      <c r="N408">
        <v>26</v>
      </c>
      <c r="O408" t="b">
        <v>1</v>
      </c>
      <c r="P408" t="s">
        <v>8276</v>
      </c>
      <c r="Q408">
        <f t="shared" si="50"/>
        <v>102</v>
      </c>
      <c r="R408">
        <f t="shared" si="55"/>
        <v>39.04</v>
      </c>
      <c r="S408" t="str">
        <f t="shared" si="51"/>
        <v>music</v>
      </c>
      <c r="T408" t="str">
        <f t="shared" si="52"/>
        <v>rock</v>
      </c>
      <c r="U408" s="7">
        <f t="shared" si="53"/>
        <v>41082.069467592592</v>
      </c>
      <c r="V408" s="7">
        <f t="shared" si="54"/>
        <v>41112.069467592592</v>
      </c>
    </row>
    <row r="409" spans="1:22" ht="44.25" x14ac:dyDescent="0.75">
      <c r="A409">
        <v>396</v>
      </c>
      <c r="B409" s="2" t="s">
        <v>397</v>
      </c>
      <c r="C409" s="2" t="s">
        <v>4506</v>
      </c>
      <c r="D409">
        <v>15000</v>
      </c>
      <c r="E409">
        <f t="shared" si="48"/>
        <v>15000</v>
      </c>
      <c r="F409">
        <v>16000</v>
      </c>
      <c r="G409">
        <f t="shared" si="49"/>
        <v>16000</v>
      </c>
      <c r="H409" t="s">
        <v>8219</v>
      </c>
      <c r="I409" t="s">
        <v>8224</v>
      </c>
      <c r="J409" t="s">
        <v>8246</v>
      </c>
      <c r="K409">
        <v>1341668006</v>
      </c>
      <c r="L409">
        <v>1340372006</v>
      </c>
      <c r="M409" t="b">
        <v>0</v>
      </c>
      <c r="N409">
        <v>196</v>
      </c>
      <c r="O409" t="b">
        <v>1</v>
      </c>
      <c r="P409" t="s">
        <v>8269</v>
      </c>
      <c r="Q409">
        <f t="shared" si="50"/>
        <v>107</v>
      </c>
      <c r="R409">
        <f t="shared" si="55"/>
        <v>81.63</v>
      </c>
      <c r="S409" t="str">
        <f t="shared" si="51"/>
        <v>film &amp; video</v>
      </c>
      <c r="T409" t="str">
        <f t="shared" si="52"/>
        <v>documentary</v>
      </c>
      <c r="U409" s="7">
        <f t="shared" si="53"/>
        <v>41082.564884259256</v>
      </c>
      <c r="V409" s="7">
        <f t="shared" si="54"/>
        <v>41097.564884259256</v>
      </c>
    </row>
    <row r="410" spans="1:22" ht="44.25" x14ac:dyDescent="0.75">
      <c r="A410">
        <v>381</v>
      </c>
      <c r="B410" s="2" t="s">
        <v>382</v>
      </c>
      <c r="C410" s="2" t="s">
        <v>4491</v>
      </c>
      <c r="D410">
        <v>25000</v>
      </c>
      <c r="E410">
        <f t="shared" si="48"/>
        <v>25000</v>
      </c>
      <c r="F410">
        <v>26182.5</v>
      </c>
      <c r="G410">
        <f t="shared" si="49"/>
        <v>26182.5</v>
      </c>
      <c r="H410" t="s">
        <v>8219</v>
      </c>
      <c r="I410" t="s">
        <v>8224</v>
      </c>
      <c r="J410" t="s">
        <v>8246</v>
      </c>
      <c r="K410">
        <v>1343624400</v>
      </c>
      <c r="L410">
        <v>1340642717</v>
      </c>
      <c r="M410" t="b">
        <v>0</v>
      </c>
      <c r="N410">
        <v>251</v>
      </c>
      <c r="O410" t="b">
        <v>1</v>
      </c>
      <c r="P410" t="s">
        <v>8269</v>
      </c>
      <c r="Q410">
        <f t="shared" si="50"/>
        <v>105</v>
      </c>
      <c r="R410">
        <f t="shared" si="55"/>
        <v>104.31</v>
      </c>
      <c r="S410" t="str">
        <f t="shared" si="51"/>
        <v>film &amp; video</v>
      </c>
      <c r="T410" t="str">
        <f t="shared" si="52"/>
        <v>documentary</v>
      </c>
      <c r="U410" s="7">
        <f t="shared" si="53"/>
        <v>41085.698113425926</v>
      </c>
      <c r="V410" s="7">
        <f t="shared" si="54"/>
        <v>41120.208333333336</v>
      </c>
    </row>
    <row r="411" spans="1:22" ht="29.5" x14ac:dyDescent="0.75">
      <c r="A411">
        <v>2477</v>
      </c>
      <c r="B411" s="2" t="s">
        <v>824</v>
      </c>
      <c r="C411" s="2" t="s">
        <v>6587</v>
      </c>
      <c r="D411">
        <v>750</v>
      </c>
      <c r="E411">
        <f t="shared" si="48"/>
        <v>750</v>
      </c>
      <c r="F411">
        <v>1285</v>
      </c>
      <c r="G411">
        <f t="shared" si="49"/>
        <v>1285</v>
      </c>
      <c r="H411" t="s">
        <v>8219</v>
      </c>
      <c r="I411" t="s">
        <v>8224</v>
      </c>
      <c r="J411" t="s">
        <v>8246</v>
      </c>
      <c r="K411">
        <v>1344789345</v>
      </c>
      <c r="L411">
        <v>1340901345</v>
      </c>
      <c r="M411" t="b">
        <v>0</v>
      </c>
      <c r="N411">
        <v>41</v>
      </c>
      <c r="O411" t="b">
        <v>1</v>
      </c>
      <c r="P411" t="s">
        <v>8279</v>
      </c>
      <c r="Q411">
        <f t="shared" si="50"/>
        <v>171</v>
      </c>
      <c r="R411">
        <f t="shared" si="55"/>
        <v>31.34</v>
      </c>
      <c r="S411" t="str">
        <f t="shared" si="51"/>
        <v>music</v>
      </c>
      <c r="T411" t="str">
        <f t="shared" si="52"/>
        <v>indie rock</v>
      </c>
      <c r="U411" s="7">
        <f t="shared" si="53"/>
        <v>41088.691493055558</v>
      </c>
      <c r="V411" s="7">
        <f t="shared" si="54"/>
        <v>41133.691493055558</v>
      </c>
    </row>
    <row r="412" spans="1:22" ht="44.25" x14ac:dyDescent="0.75">
      <c r="A412">
        <v>2462</v>
      </c>
      <c r="B412" s="2" t="s">
        <v>2463</v>
      </c>
      <c r="C412" s="2" t="s">
        <v>6572</v>
      </c>
      <c r="D412">
        <v>3000</v>
      </c>
      <c r="E412">
        <f t="shared" si="48"/>
        <v>3000</v>
      </c>
      <c r="F412">
        <v>3321.25</v>
      </c>
      <c r="G412">
        <f t="shared" si="49"/>
        <v>3321.25</v>
      </c>
      <c r="H412" t="s">
        <v>8219</v>
      </c>
      <c r="I412" t="s">
        <v>8224</v>
      </c>
      <c r="J412" t="s">
        <v>8246</v>
      </c>
      <c r="K412">
        <v>1342672096</v>
      </c>
      <c r="L412">
        <v>1340944096</v>
      </c>
      <c r="M412" t="b">
        <v>0</v>
      </c>
      <c r="N412">
        <v>115</v>
      </c>
      <c r="O412" t="b">
        <v>1</v>
      </c>
      <c r="P412" t="s">
        <v>8279</v>
      </c>
      <c r="Q412">
        <f t="shared" si="50"/>
        <v>111</v>
      </c>
      <c r="R412">
        <f t="shared" si="55"/>
        <v>28.88</v>
      </c>
      <c r="S412" t="str">
        <f t="shared" si="51"/>
        <v>music</v>
      </c>
      <c r="T412" t="str">
        <f t="shared" si="52"/>
        <v>indie rock</v>
      </c>
      <c r="U412" s="7">
        <f t="shared" si="53"/>
        <v>41089.186296296299</v>
      </c>
      <c r="V412" s="7">
        <f t="shared" si="54"/>
        <v>41109.186296296299</v>
      </c>
    </row>
    <row r="413" spans="1:22" ht="29.5" x14ac:dyDescent="0.75">
      <c r="A413">
        <v>1360</v>
      </c>
      <c r="B413" s="2" t="s">
        <v>1361</v>
      </c>
      <c r="C413" s="2" t="s">
        <v>5470</v>
      </c>
      <c r="D413">
        <v>1500</v>
      </c>
      <c r="E413">
        <f t="shared" si="48"/>
        <v>1500</v>
      </c>
      <c r="F413">
        <v>2598</v>
      </c>
      <c r="G413">
        <f t="shared" si="49"/>
        <v>2598</v>
      </c>
      <c r="H413" t="s">
        <v>8219</v>
      </c>
      <c r="I413" t="s">
        <v>8224</v>
      </c>
      <c r="J413" t="s">
        <v>8246</v>
      </c>
      <c r="K413">
        <v>1343943420</v>
      </c>
      <c r="L413">
        <v>1341524220</v>
      </c>
      <c r="M413" t="b">
        <v>0</v>
      </c>
      <c r="N413">
        <v>81</v>
      </c>
      <c r="O413" t="b">
        <v>1</v>
      </c>
      <c r="P413" t="s">
        <v>8274</v>
      </c>
      <c r="Q413">
        <f t="shared" si="50"/>
        <v>173</v>
      </c>
      <c r="R413">
        <f t="shared" si="55"/>
        <v>32.07</v>
      </c>
      <c r="S413" t="str">
        <f t="shared" si="51"/>
        <v>publishing</v>
      </c>
      <c r="T413" t="str">
        <f t="shared" si="52"/>
        <v>nonfiction</v>
      </c>
      <c r="U413" s="7">
        <f t="shared" si="53"/>
        <v>41095.900694444441</v>
      </c>
      <c r="V413" s="7">
        <f t="shared" si="54"/>
        <v>41123.900694444441</v>
      </c>
    </row>
    <row r="414" spans="1:22" ht="44.25" x14ac:dyDescent="0.75">
      <c r="A414">
        <v>1885</v>
      </c>
      <c r="B414" s="2" t="s">
        <v>1886</v>
      </c>
      <c r="C414" s="2" t="s">
        <v>5995</v>
      </c>
      <c r="D414">
        <v>4575</v>
      </c>
      <c r="E414">
        <f t="shared" si="48"/>
        <v>4575</v>
      </c>
      <c r="F414">
        <v>5322</v>
      </c>
      <c r="G414">
        <f t="shared" si="49"/>
        <v>5322</v>
      </c>
      <c r="H414" t="s">
        <v>8219</v>
      </c>
      <c r="I414" t="s">
        <v>8224</v>
      </c>
      <c r="J414" t="s">
        <v>8246</v>
      </c>
      <c r="K414">
        <v>1344636000</v>
      </c>
      <c r="L414">
        <v>1341800110</v>
      </c>
      <c r="M414" t="b">
        <v>0</v>
      </c>
      <c r="N414">
        <v>105</v>
      </c>
      <c r="O414" t="b">
        <v>1</v>
      </c>
      <c r="P414" t="s">
        <v>8279</v>
      </c>
      <c r="Q414">
        <f t="shared" si="50"/>
        <v>116</v>
      </c>
      <c r="R414">
        <f t="shared" si="55"/>
        <v>50.69</v>
      </c>
      <c r="S414" t="str">
        <f t="shared" si="51"/>
        <v>music</v>
      </c>
      <c r="T414" t="str">
        <f t="shared" si="52"/>
        <v>indie rock</v>
      </c>
      <c r="U414" s="7">
        <f t="shared" si="53"/>
        <v>41099.093865740739</v>
      </c>
      <c r="V414" s="7">
        <f t="shared" si="54"/>
        <v>41131.916666666664</v>
      </c>
    </row>
    <row r="415" spans="1:22" ht="44.25" x14ac:dyDescent="0.75">
      <c r="A415">
        <v>412</v>
      </c>
      <c r="B415" s="2" t="s">
        <v>413</v>
      </c>
      <c r="C415" s="2" t="s">
        <v>4522</v>
      </c>
      <c r="D415">
        <v>2500</v>
      </c>
      <c r="E415">
        <f t="shared" si="48"/>
        <v>2500</v>
      </c>
      <c r="F415">
        <v>3171</v>
      </c>
      <c r="G415">
        <f t="shared" si="49"/>
        <v>3171</v>
      </c>
      <c r="H415" t="s">
        <v>8219</v>
      </c>
      <c r="I415" t="s">
        <v>8224</v>
      </c>
      <c r="J415" t="s">
        <v>8246</v>
      </c>
      <c r="K415">
        <v>1343238578</v>
      </c>
      <c r="L415">
        <v>1341856178</v>
      </c>
      <c r="M415" t="b">
        <v>0</v>
      </c>
      <c r="N415">
        <v>55</v>
      </c>
      <c r="O415" t="b">
        <v>1</v>
      </c>
      <c r="P415" t="s">
        <v>8269</v>
      </c>
      <c r="Q415">
        <f t="shared" si="50"/>
        <v>127</v>
      </c>
      <c r="R415">
        <f t="shared" si="55"/>
        <v>57.65</v>
      </c>
      <c r="S415" t="str">
        <f t="shared" si="51"/>
        <v>film &amp; video</v>
      </c>
      <c r="T415" t="str">
        <f t="shared" si="52"/>
        <v>documentary</v>
      </c>
      <c r="U415" s="7">
        <f t="shared" si="53"/>
        <v>41099.742800925924</v>
      </c>
      <c r="V415" s="7">
        <f t="shared" si="54"/>
        <v>41115.742800925924</v>
      </c>
    </row>
    <row r="416" spans="1:22" ht="44.25" x14ac:dyDescent="0.75">
      <c r="A416">
        <v>2024</v>
      </c>
      <c r="B416" s="2" t="s">
        <v>2025</v>
      </c>
      <c r="C416" s="2" t="s">
        <v>6134</v>
      </c>
      <c r="D416">
        <v>4000</v>
      </c>
      <c r="E416">
        <f t="shared" si="48"/>
        <v>4000</v>
      </c>
      <c r="F416">
        <v>23414</v>
      </c>
      <c r="G416">
        <f t="shared" si="49"/>
        <v>23414</v>
      </c>
      <c r="H416" t="s">
        <v>8219</v>
      </c>
      <c r="I416" t="s">
        <v>8224</v>
      </c>
      <c r="J416" t="s">
        <v>8246</v>
      </c>
      <c r="K416">
        <v>1344826800</v>
      </c>
      <c r="L416">
        <v>1341875544</v>
      </c>
      <c r="M416" t="b">
        <v>1</v>
      </c>
      <c r="N416">
        <v>105</v>
      </c>
      <c r="O416" t="b">
        <v>1</v>
      </c>
      <c r="P416" t="s">
        <v>8295</v>
      </c>
      <c r="Q416">
        <f t="shared" si="50"/>
        <v>585</v>
      </c>
      <c r="R416">
        <f t="shared" si="55"/>
        <v>222.99</v>
      </c>
      <c r="S416" t="str">
        <f t="shared" si="51"/>
        <v>technology</v>
      </c>
      <c r="T416" t="str">
        <f t="shared" si="52"/>
        <v>hardware</v>
      </c>
      <c r="U416" s="7">
        <f t="shared" si="53"/>
        <v>41099.966944444444</v>
      </c>
      <c r="V416" s="7">
        <f t="shared" si="54"/>
        <v>41134.125</v>
      </c>
    </row>
    <row r="417" spans="1:22" ht="44.25" x14ac:dyDescent="0.75">
      <c r="A417">
        <v>81</v>
      </c>
      <c r="B417" s="2" t="s">
        <v>83</v>
      </c>
      <c r="C417" s="2" t="s">
        <v>4192</v>
      </c>
      <c r="D417">
        <v>750</v>
      </c>
      <c r="E417">
        <f t="shared" si="48"/>
        <v>750</v>
      </c>
      <c r="F417">
        <v>1485</v>
      </c>
      <c r="G417">
        <f t="shared" si="49"/>
        <v>1485</v>
      </c>
      <c r="H417" t="s">
        <v>8219</v>
      </c>
      <c r="I417" t="s">
        <v>8224</v>
      </c>
      <c r="J417" t="s">
        <v>8246</v>
      </c>
      <c r="K417">
        <v>1342234920</v>
      </c>
      <c r="L417">
        <v>1341892127</v>
      </c>
      <c r="M417" t="b">
        <v>0</v>
      </c>
      <c r="N417">
        <v>28</v>
      </c>
      <c r="O417" t="b">
        <v>1</v>
      </c>
      <c r="P417" t="s">
        <v>8266</v>
      </c>
      <c r="Q417">
        <f t="shared" si="50"/>
        <v>198</v>
      </c>
      <c r="R417">
        <f t="shared" si="55"/>
        <v>53.04</v>
      </c>
      <c r="S417" t="str">
        <f t="shared" si="51"/>
        <v>film &amp; video</v>
      </c>
      <c r="T417" t="str">
        <f t="shared" si="52"/>
        <v>shorts</v>
      </c>
      <c r="U417" s="7">
        <f t="shared" si="53"/>
        <v>41100.158877314818</v>
      </c>
      <c r="V417" s="7">
        <f t="shared" si="54"/>
        <v>41104.126388888886</v>
      </c>
    </row>
    <row r="418" spans="1:22" ht="44.25" x14ac:dyDescent="0.75">
      <c r="A418">
        <v>1082</v>
      </c>
      <c r="B418" s="2" t="s">
        <v>1083</v>
      </c>
      <c r="C418" s="2" t="s">
        <v>5192</v>
      </c>
      <c r="D418">
        <v>10000</v>
      </c>
      <c r="E418">
        <f t="shared" si="48"/>
        <v>10000</v>
      </c>
      <c r="F418">
        <v>56</v>
      </c>
      <c r="G418">
        <f t="shared" si="49"/>
        <v>56</v>
      </c>
      <c r="H418" t="s">
        <v>8221</v>
      </c>
      <c r="I418" t="s">
        <v>8224</v>
      </c>
      <c r="J418" t="s">
        <v>8246</v>
      </c>
      <c r="K418">
        <v>1344635088</v>
      </c>
      <c r="L418">
        <v>1342043088</v>
      </c>
      <c r="M418" t="b">
        <v>0</v>
      </c>
      <c r="N418">
        <v>3</v>
      </c>
      <c r="O418" t="b">
        <v>0</v>
      </c>
      <c r="P418" t="s">
        <v>8282</v>
      </c>
      <c r="Q418">
        <f t="shared" si="50"/>
        <v>1</v>
      </c>
      <c r="R418">
        <f t="shared" si="55"/>
        <v>18.670000000000002</v>
      </c>
      <c r="S418" t="str">
        <f t="shared" si="51"/>
        <v>games</v>
      </c>
      <c r="T418" t="str">
        <f t="shared" si="52"/>
        <v>video games</v>
      </c>
      <c r="U418" s="7">
        <f t="shared" si="53"/>
        <v>41101.906111111115</v>
      </c>
      <c r="V418" s="7">
        <f t="shared" si="54"/>
        <v>41131.906111111115</v>
      </c>
    </row>
    <row r="419" spans="1:22" ht="44.25" x14ac:dyDescent="0.75">
      <c r="A419">
        <v>245</v>
      </c>
      <c r="B419" s="2" t="s">
        <v>246</v>
      </c>
      <c r="C419" s="2" t="s">
        <v>4355</v>
      </c>
      <c r="D419">
        <v>5000</v>
      </c>
      <c r="E419">
        <f t="shared" si="48"/>
        <v>5000</v>
      </c>
      <c r="F419">
        <v>5186</v>
      </c>
      <c r="G419">
        <f t="shared" si="49"/>
        <v>5186</v>
      </c>
      <c r="H419" t="s">
        <v>8219</v>
      </c>
      <c r="I419" t="s">
        <v>8224</v>
      </c>
      <c r="J419" t="s">
        <v>8246</v>
      </c>
      <c r="K419">
        <v>1345079785</v>
      </c>
      <c r="L419">
        <v>1342487785</v>
      </c>
      <c r="M419" t="b">
        <v>1</v>
      </c>
      <c r="N419">
        <v>96</v>
      </c>
      <c r="O419" t="b">
        <v>1</v>
      </c>
      <c r="P419" t="s">
        <v>8269</v>
      </c>
      <c r="Q419">
        <f t="shared" si="50"/>
        <v>104</v>
      </c>
      <c r="R419">
        <f t="shared" si="55"/>
        <v>54.02</v>
      </c>
      <c r="S419" t="str">
        <f t="shared" si="51"/>
        <v>film &amp; video</v>
      </c>
      <c r="T419" t="str">
        <f t="shared" si="52"/>
        <v>documentary</v>
      </c>
      <c r="U419" s="7">
        <f t="shared" si="53"/>
        <v>41107.053067129629</v>
      </c>
      <c r="V419" s="7">
        <f t="shared" si="54"/>
        <v>41137.053067129629</v>
      </c>
    </row>
    <row r="420" spans="1:22" ht="44.25" x14ac:dyDescent="0.75">
      <c r="A420">
        <v>2119</v>
      </c>
      <c r="B420" s="2" t="s">
        <v>2120</v>
      </c>
      <c r="C420" s="2" t="s">
        <v>6229</v>
      </c>
      <c r="D420">
        <v>2000</v>
      </c>
      <c r="E420">
        <f t="shared" si="48"/>
        <v>2000</v>
      </c>
      <c r="F420">
        <v>2015</v>
      </c>
      <c r="G420">
        <f t="shared" si="49"/>
        <v>2015</v>
      </c>
      <c r="H420" t="s">
        <v>8219</v>
      </c>
      <c r="I420" t="s">
        <v>8224</v>
      </c>
      <c r="J420" t="s">
        <v>8246</v>
      </c>
      <c r="K420">
        <v>1345086445</v>
      </c>
      <c r="L420">
        <v>1342494445</v>
      </c>
      <c r="M420" t="b">
        <v>0</v>
      </c>
      <c r="N420">
        <v>22</v>
      </c>
      <c r="O420" t="b">
        <v>1</v>
      </c>
      <c r="P420" t="s">
        <v>8279</v>
      </c>
      <c r="Q420">
        <f t="shared" si="50"/>
        <v>101</v>
      </c>
      <c r="R420">
        <f t="shared" si="55"/>
        <v>91.59</v>
      </c>
      <c r="S420" t="str">
        <f t="shared" si="51"/>
        <v>music</v>
      </c>
      <c r="T420" t="str">
        <f t="shared" si="52"/>
        <v>indie rock</v>
      </c>
      <c r="U420" s="7">
        <f t="shared" si="53"/>
        <v>41107.130150462966</v>
      </c>
      <c r="V420" s="7">
        <f t="shared" si="54"/>
        <v>41137.130150462966</v>
      </c>
    </row>
    <row r="421" spans="1:22" ht="29.5" x14ac:dyDescent="0.75">
      <c r="A421">
        <v>2479</v>
      </c>
      <c r="B421" s="2" t="s">
        <v>2479</v>
      </c>
      <c r="C421" s="2" t="s">
        <v>6589</v>
      </c>
      <c r="D421">
        <v>300</v>
      </c>
      <c r="E421">
        <f t="shared" si="48"/>
        <v>300</v>
      </c>
      <c r="F421">
        <v>400.33</v>
      </c>
      <c r="G421">
        <f t="shared" si="49"/>
        <v>400.33</v>
      </c>
      <c r="H421" t="s">
        <v>8219</v>
      </c>
      <c r="I421" t="s">
        <v>8224</v>
      </c>
      <c r="J421" t="s">
        <v>8246</v>
      </c>
      <c r="K421">
        <v>1343440800</v>
      </c>
      <c r="L421">
        <v>1342545994</v>
      </c>
      <c r="M421" t="b">
        <v>0</v>
      </c>
      <c r="N421">
        <v>16</v>
      </c>
      <c r="O421" t="b">
        <v>1</v>
      </c>
      <c r="P421" t="s">
        <v>8279</v>
      </c>
      <c r="Q421">
        <f t="shared" si="50"/>
        <v>133</v>
      </c>
      <c r="R421">
        <f t="shared" si="55"/>
        <v>25.02</v>
      </c>
      <c r="S421" t="str">
        <f t="shared" si="51"/>
        <v>music</v>
      </c>
      <c r="T421" t="str">
        <f t="shared" si="52"/>
        <v>indie rock</v>
      </c>
      <c r="U421" s="7">
        <f t="shared" si="53"/>
        <v>41107.726782407408</v>
      </c>
      <c r="V421" s="7">
        <f t="shared" si="54"/>
        <v>41118.083333333336</v>
      </c>
    </row>
    <row r="422" spans="1:22" ht="44.25" x14ac:dyDescent="0.75">
      <c r="A422">
        <v>2532</v>
      </c>
      <c r="B422" s="2" t="s">
        <v>2532</v>
      </c>
      <c r="C422" s="2" t="s">
        <v>6642</v>
      </c>
      <c r="D422">
        <v>4000</v>
      </c>
      <c r="E422">
        <f t="shared" si="48"/>
        <v>4000</v>
      </c>
      <c r="F422">
        <v>5045</v>
      </c>
      <c r="G422">
        <f t="shared" si="49"/>
        <v>5045</v>
      </c>
      <c r="H422" t="s">
        <v>8219</v>
      </c>
      <c r="I422" t="s">
        <v>8224</v>
      </c>
      <c r="J422" t="s">
        <v>8246</v>
      </c>
      <c r="K422">
        <v>1345148566</v>
      </c>
      <c r="L422">
        <v>1342556566</v>
      </c>
      <c r="M422" t="b">
        <v>0</v>
      </c>
      <c r="N422">
        <v>60</v>
      </c>
      <c r="O422" t="b">
        <v>1</v>
      </c>
      <c r="P422" t="s">
        <v>8300</v>
      </c>
      <c r="Q422">
        <f t="shared" si="50"/>
        <v>126</v>
      </c>
      <c r="R422">
        <f t="shared" si="55"/>
        <v>84.08</v>
      </c>
      <c r="S422" t="str">
        <f t="shared" si="51"/>
        <v>music</v>
      </c>
      <c r="T422" t="str">
        <f t="shared" si="52"/>
        <v>classical music</v>
      </c>
      <c r="U422" s="7">
        <f t="shared" si="53"/>
        <v>41107.849143518521</v>
      </c>
      <c r="V422" s="7">
        <f t="shared" si="54"/>
        <v>41137.849143518521</v>
      </c>
    </row>
    <row r="423" spans="1:22" x14ac:dyDescent="0.75">
      <c r="A423">
        <v>1236</v>
      </c>
      <c r="B423" s="2" t="s">
        <v>1237</v>
      </c>
      <c r="C423" s="2" t="s">
        <v>5346</v>
      </c>
      <c r="D423">
        <v>2500</v>
      </c>
      <c r="E423">
        <f t="shared" si="48"/>
        <v>2500</v>
      </c>
      <c r="F423">
        <v>0</v>
      </c>
      <c r="G423">
        <f t="shared" si="49"/>
        <v>0</v>
      </c>
      <c r="H423" t="s">
        <v>8220</v>
      </c>
      <c r="I423" t="s">
        <v>8224</v>
      </c>
      <c r="J423" t="s">
        <v>8246</v>
      </c>
      <c r="K423">
        <v>1343491200</v>
      </c>
      <c r="L423">
        <v>1342801164</v>
      </c>
      <c r="M423" t="b">
        <v>0</v>
      </c>
      <c r="N423">
        <v>0</v>
      </c>
      <c r="O423" t="b">
        <v>0</v>
      </c>
      <c r="P423" t="s">
        <v>8286</v>
      </c>
      <c r="Q423">
        <f t="shared" si="50"/>
        <v>0</v>
      </c>
      <c r="R423" t="e">
        <f t="shared" si="55"/>
        <v>#DIV/0!</v>
      </c>
      <c r="S423" t="str">
        <f t="shared" si="51"/>
        <v>music</v>
      </c>
      <c r="T423" t="str">
        <f t="shared" si="52"/>
        <v>world music</v>
      </c>
      <c r="U423" s="7">
        <f t="shared" si="53"/>
        <v>41110.680138888885</v>
      </c>
      <c r="V423" s="7">
        <f t="shared" si="54"/>
        <v>41118.666666666664</v>
      </c>
    </row>
    <row r="424" spans="1:22" ht="44.25" x14ac:dyDescent="0.75">
      <c r="A424">
        <v>729</v>
      </c>
      <c r="B424" s="2" t="s">
        <v>730</v>
      </c>
      <c r="C424" s="2" t="s">
        <v>4839</v>
      </c>
      <c r="D424">
        <v>4000</v>
      </c>
      <c r="E424">
        <f t="shared" si="48"/>
        <v>4000</v>
      </c>
      <c r="F424">
        <v>5226</v>
      </c>
      <c r="G424">
        <f t="shared" si="49"/>
        <v>5226</v>
      </c>
      <c r="H424" t="s">
        <v>8219</v>
      </c>
      <c r="I424" t="s">
        <v>8224</v>
      </c>
      <c r="J424" t="s">
        <v>8246</v>
      </c>
      <c r="K424">
        <v>1348028861</v>
      </c>
      <c r="L424">
        <v>1342844861</v>
      </c>
      <c r="M424" t="b">
        <v>0</v>
      </c>
      <c r="N424">
        <v>120</v>
      </c>
      <c r="O424" t="b">
        <v>1</v>
      </c>
      <c r="P424" t="s">
        <v>8274</v>
      </c>
      <c r="Q424">
        <f t="shared" si="50"/>
        <v>131</v>
      </c>
      <c r="R424">
        <f t="shared" si="55"/>
        <v>43.55</v>
      </c>
      <c r="S424" t="str">
        <f t="shared" si="51"/>
        <v>publishing</v>
      </c>
      <c r="T424" t="str">
        <f t="shared" si="52"/>
        <v>nonfiction</v>
      </c>
      <c r="U424" s="7">
        <f t="shared" si="53"/>
        <v>41111.185891203706</v>
      </c>
      <c r="V424" s="7">
        <f t="shared" si="54"/>
        <v>41171.185891203706</v>
      </c>
    </row>
    <row r="425" spans="1:22" ht="44.25" x14ac:dyDescent="0.75">
      <c r="A425">
        <v>2553</v>
      </c>
      <c r="B425" s="2" t="s">
        <v>2553</v>
      </c>
      <c r="C425" s="2" t="s">
        <v>6663</v>
      </c>
      <c r="D425">
        <v>1500</v>
      </c>
      <c r="E425">
        <f t="shared" si="48"/>
        <v>1500</v>
      </c>
      <c r="F425">
        <v>2333</v>
      </c>
      <c r="G425">
        <f t="shared" si="49"/>
        <v>2333</v>
      </c>
      <c r="H425" t="s">
        <v>8219</v>
      </c>
      <c r="I425" t="s">
        <v>8224</v>
      </c>
      <c r="J425" t="s">
        <v>8246</v>
      </c>
      <c r="K425">
        <v>1348202807</v>
      </c>
      <c r="L425">
        <v>1343018807</v>
      </c>
      <c r="M425" t="b">
        <v>0</v>
      </c>
      <c r="N425">
        <v>60</v>
      </c>
      <c r="O425" t="b">
        <v>1</v>
      </c>
      <c r="P425" t="s">
        <v>8300</v>
      </c>
      <c r="Q425">
        <f t="shared" si="50"/>
        <v>156</v>
      </c>
      <c r="R425">
        <f t="shared" si="55"/>
        <v>38.880000000000003</v>
      </c>
      <c r="S425" t="str">
        <f t="shared" si="51"/>
        <v>music</v>
      </c>
      <c r="T425" t="str">
        <f t="shared" si="52"/>
        <v>classical music</v>
      </c>
      <c r="U425" s="7">
        <f t="shared" si="53"/>
        <v>41113.199155092596</v>
      </c>
      <c r="V425" s="7">
        <f t="shared" si="54"/>
        <v>41173.199155092596</v>
      </c>
    </row>
    <row r="426" spans="1:22" ht="44.25" x14ac:dyDescent="0.75">
      <c r="A426">
        <v>315</v>
      </c>
      <c r="B426" s="2" t="s">
        <v>316</v>
      </c>
      <c r="C426" s="2" t="s">
        <v>4425</v>
      </c>
      <c r="D426">
        <v>25000</v>
      </c>
      <c r="E426">
        <f t="shared" si="48"/>
        <v>25000</v>
      </c>
      <c r="F426">
        <v>25312</v>
      </c>
      <c r="G426">
        <f t="shared" si="49"/>
        <v>25312</v>
      </c>
      <c r="H426" t="s">
        <v>8219</v>
      </c>
      <c r="I426" t="s">
        <v>8224</v>
      </c>
      <c r="J426" t="s">
        <v>8246</v>
      </c>
      <c r="K426">
        <v>1345660334</v>
      </c>
      <c r="L426">
        <v>1343068334</v>
      </c>
      <c r="M426" t="b">
        <v>1</v>
      </c>
      <c r="N426">
        <v>126</v>
      </c>
      <c r="O426" t="b">
        <v>1</v>
      </c>
      <c r="P426" t="s">
        <v>8269</v>
      </c>
      <c r="Q426">
        <f t="shared" si="50"/>
        <v>101</v>
      </c>
      <c r="R426">
        <f t="shared" si="55"/>
        <v>200.89</v>
      </c>
      <c r="S426" t="str">
        <f t="shared" si="51"/>
        <v>film &amp; video</v>
      </c>
      <c r="T426" t="str">
        <f t="shared" si="52"/>
        <v>documentary</v>
      </c>
      <c r="U426" s="7">
        <f t="shared" si="53"/>
        <v>41113.77238425926</v>
      </c>
      <c r="V426" s="7">
        <f t="shared" si="54"/>
        <v>41143.77238425926</v>
      </c>
    </row>
    <row r="427" spans="1:22" x14ac:dyDescent="0.75">
      <c r="A427">
        <v>490</v>
      </c>
      <c r="B427" s="2" t="s">
        <v>491</v>
      </c>
      <c r="C427" s="2" t="s">
        <v>4600</v>
      </c>
      <c r="D427">
        <v>1000</v>
      </c>
      <c r="E427">
        <f t="shared" si="48"/>
        <v>1000</v>
      </c>
      <c r="F427">
        <v>0</v>
      </c>
      <c r="G427">
        <f t="shared" si="49"/>
        <v>0</v>
      </c>
      <c r="H427" t="s">
        <v>8221</v>
      </c>
      <c r="I427" t="s">
        <v>8224</v>
      </c>
      <c r="J427" t="s">
        <v>8246</v>
      </c>
      <c r="K427">
        <v>1345677285</v>
      </c>
      <c r="L427">
        <v>1343085285</v>
      </c>
      <c r="M427" t="b">
        <v>0</v>
      </c>
      <c r="N427">
        <v>0</v>
      </c>
      <c r="O427" t="b">
        <v>0</v>
      </c>
      <c r="P427" t="s">
        <v>8270</v>
      </c>
      <c r="Q427">
        <f t="shared" si="50"/>
        <v>0</v>
      </c>
      <c r="R427" t="e">
        <f t="shared" si="55"/>
        <v>#DIV/0!</v>
      </c>
      <c r="S427" t="str">
        <f t="shared" si="51"/>
        <v>film &amp; video</v>
      </c>
      <c r="T427" t="str">
        <f t="shared" si="52"/>
        <v>animation</v>
      </c>
      <c r="U427" s="7">
        <f t="shared" si="53"/>
        <v>41113.968576388892</v>
      </c>
      <c r="V427" s="7">
        <f t="shared" si="54"/>
        <v>41143.968576388892</v>
      </c>
    </row>
    <row r="428" spans="1:22" ht="29.5" x14ac:dyDescent="0.75">
      <c r="A428">
        <v>304</v>
      </c>
      <c r="B428" s="2" t="s">
        <v>305</v>
      </c>
      <c r="C428" s="2" t="s">
        <v>4414</v>
      </c>
      <c r="D428">
        <v>3400</v>
      </c>
      <c r="E428">
        <f t="shared" si="48"/>
        <v>3400</v>
      </c>
      <c r="F428">
        <v>7876</v>
      </c>
      <c r="G428">
        <f t="shared" si="49"/>
        <v>7876</v>
      </c>
      <c r="H428" t="s">
        <v>8219</v>
      </c>
      <c r="I428" t="s">
        <v>8224</v>
      </c>
      <c r="J428" t="s">
        <v>8246</v>
      </c>
      <c r="K428">
        <v>1346464800</v>
      </c>
      <c r="L428">
        <v>1343096197</v>
      </c>
      <c r="M428" t="b">
        <v>1</v>
      </c>
      <c r="N428">
        <v>74</v>
      </c>
      <c r="O428" t="b">
        <v>1</v>
      </c>
      <c r="P428" t="s">
        <v>8269</v>
      </c>
      <c r="Q428">
        <f t="shared" si="50"/>
        <v>232</v>
      </c>
      <c r="R428">
        <f t="shared" si="55"/>
        <v>106.43</v>
      </c>
      <c r="S428" t="str">
        <f t="shared" si="51"/>
        <v>film &amp; video</v>
      </c>
      <c r="T428" t="str">
        <f t="shared" si="52"/>
        <v>documentary</v>
      </c>
      <c r="U428" s="7">
        <f t="shared" si="53"/>
        <v>41114.094872685186</v>
      </c>
      <c r="V428" s="7">
        <f t="shared" si="54"/>
        <v>41153.083333333336</v>
      </c>
    </row>
    <row r="429" spans="1:22" ht="44.25" x14ac:dyDescent="0.75">
      <c r="A429">
        <v>1274</v>
      </c>
      <c r="B429" s="2" t="s">
        <v>1275</v>
      </c>
      <c r="C429" s="2" t="s">
        <v>5384</v>
      </c>
      <c r="D429">
        <v>25000</v>
      </c>
      <c r="E429">
        <f t="shared" si="48"/>
        <v>25000</v>
      </c>
      <c r="F429">
        <v>38743.839999999997</v>
      </c>
      <c r="G429">
        <f t="shared" si="49"/>
        <v>38743.839999999997</v>
      </c>
      <c r="H429" t="s">
        <v>8219</v>
      </c>
      <c r="I429" t="s">
        <v>8224</v>
      </c>
      <c r="J429" t="s">
        <v>8246</v>
      </c>
      <c r="K429">
        <v>1346344425</v>
      </c>
      <c r="L429">
        <v>1343320425</v>
      </c>
      <c r="M429" t="b">
        <v>1</v>
      </c>
      <c r="N429">
        <v>467</v>
      </c>
      <c r="O429" t="b">
        <v>1</v>
      </c>
      <c r="P429" t="s">
        <v>8276</v>
      </c>
      <c r="Q429">
        <f t="shared" si="50"/>
        <v>155</v>
      </c>
      <c r="R429">
        <f t="shared" si="55"/>
        <v>82.96</v>
      </c>
      <c r="S429" t="str">
        <f t="shared" si="51"/>
        <v>music</v>
      </c>
      <c r="T429" t="str">
        <f t="shared" si="52"/>
        <v>rock</v>
      </c>
      <c r="U429" s="7">
        <f t="shared" si="53"/>
        <v>41116.690104166664</v>
      </c>
      <c r="V429" s="7">
        <f t="shared" si="54"/>
        <v>41151.690104166664</v>
      </c>
    </row>
    <row r="430" spans="1:22" ht="44.25" x14ac:dyDescent="0.75">
      <c r="A430">
        <v>782</v>
      </c>
      <c r="B430" s="2" t="s">
        <v>783</v>
      </c>
      <c r="C430" s="2" t="s">
        <v>4892</v>
      </c>
      <c r="D430">
        <v>700</v>
      </c>
      <c r="E430">
        <f t="shared" si="48"/>
        <v>700</v>
      </c>
      <c r="F430">
        <v>700</v>
      </c>
      <c r="G430">
        <f t="shared" si="49"/>
        <v>700</v>
      </c>
      <c r="H430" t="s">
        <v>8219</v>
      </c>
      <c r="I430" t="s">
        <v>8224</v>
      </c>
      <c r="J430" t="s">
        <v>8246</v>
      </c>
      <c r="K430">
        <v>1345918302</v>
      </c>
      <c r="L430">
        <v>1343326302</v>
      </c>
      <c r="M430" t="b">
        <v>0</v>
      </c>
      <c r="N430">
        <v>14</v>
      </c>
      <c r="O430" t="b">
        <v>1</v>
      </c>
      <c r="P430" t="s">
        <v>8276</v>
      </c>
      <c r="Q430">
        <f t="shared" si="50"/>
        <v>100</v>
      </c>
      <c r="R430">
        <f t="shared" si="55"/>
        <v>50</v>
      </c>
      <c r="S430" t="str">
        <f t="shared" si="51"/>
        <v>music</v>
      </c>
      <c r="T430" t="str">
        <f t="shared" si="52"/>
        <v>rock</v>
      </c>
      <c r="U430" s="7">
        <f t="shared" si="53"/>
        <v>41116.758125</v>
      </c>
      <c r="V430" s="7">
        <f t="shared" si="54"/>
        <v>41146.758125</v>
      </c>
    </row>
    <row r="431" spans="1:22" ht="44.25" x14ac:dyDescent="0.75">
      <c r="A431">
        <v>914</v>
      </c>
      <c r="B431" s="2" t="s">
        <v>915</v>
      </c>
      <c r="C431" s="2" t="s">
        <v>5024</v>
      </c>
      <c r="D431">
        <v>1500</v>
      </c>
      <c r="E431">
        <f t="shared" si="48"/>
        <v>1500</v>
      </c>
      <c r="F431">
        <v>0</v>
      </c>
      <c r="G431">
        <f t="shared" si="49"/>
        <v>0</v>
      </c>
      <c r="H431" t="s">
        <v>8221</v>
      </c>
      <c r="I431" t="s">
        <v>8224</v>
      </c>
      <c r="J431" t="s">
        <v>8246</v>
      </c>
      <c r="K431">
        <v>1345918747</v>
      </c>
      <c r="L431">
        <v>1343326747</v>
      </c>
      <c r="M431" t="b">
        <v>0</v>
      </c>
      <c r="N431">
        <v>0</v>
      </c>
      <c r="O431" t="b">
        <v>0</v>
      </c>
      <c r="P431" t="s">
        <v>8278</v>
      </c>
      <c r="Q431">
        <f t="shared" si="50"/>
        <v>0</v>
      </c>
      <c r="R431" t="e">
        <f t="shared" si="55"/>
        <v>#DIV/0!</v>
      </c>
      <c r="S431" t="str">
        <f t="shared" si="51"/>
        <v>music</v>
      </c>
      <c r="T431" t="str">
        <f t="shared" si="52"/>
        <v>jazz</v>
      </c>
      <c r="U431" s="7">
        <f t="shared" si="53"/>
        <v>41116.763275462967</v>
      </c>
      <c r="V431" s="7">
        <f t="shared" si="54"/>
        <v>41146.763275462967</v>
      </c>
    </row>
    <row r="432" spans="1:22" ht="44.25" x14ac:dyDescent="0.75">
      <c r="A432">
        <v>2753</v>
      </c>
      <c r="B432" s="2" t="s">
        <v>2753</v>
      </c>
      <c r="C432" s="2" t="s">
        <v>6863</v>
      </c>
      <c r="D432">
        <v>2000</v>
      </c>
      <c r="E432">
        <f t="shared" si="48"/>
        <v>2000</v>
      </c>
      <c r="F432">
        <v>380</v>
      </c>
      <c r="G432">
        <f t="shared" si="49"/>
        <v>380</v>
      </c>
      <c r="H432" t="s">
        <v>8221</v>
      </c>
      <c r="I432" t="s">
        <v>8224</v>
      </c>
      <c r="J432" t="s">
        <v>8246</v>
      </c>
      <c r="K432">
        <v>1346017023</v>
      </c>
      <c r="L432">
        <v>1343425023</v>
      </c>
      <c r="M432" t="b">
        <v>0</v>
      </c>
      <c r="N432">
        <v>8</v>
      </c>
      <c r="O432" t="b">
        <v>0</v>
      </c>
      <c r="P432" t="s">
        <v>8304</v>
      </c>
      <c r="Q432">
        <f t="shared" si="50"/>
        <v>19</v>
      </c>
      <c r="R432">
        <f t="shared" si="55"/>
        <v>47.5</v>
      </c>
      <c r="S432" t="str">
        <f t="shared" si="51"/>
        <v>publishing</v>
      </c>
      <c r="T432" t="str">
        <f t="shared" si="52"/>
        <v>children's books</v>
      </c>
      <c r="U432" s="7">
        <f t="shared" si="53"/>
        <v>41117.900729166664</v>
      </c>
      <c r="V432" s="7">
        <f t="shared" si="54"/>
        <v>41147.900729166664</v>
      </c>
    </row>
    <row r="433" spans="1:22" ht="44.25" x14ac:dyDescent="0.75">
      <c r="A433">
        <v>818</v>
      </c>
      <c r="B433" s="2" t="s">
        <v>819</v>
      </c>
      <c r="C433" s="2" t="s">
        <v>4928</v>
      </c>
      <c r="D433">
        <v>350</v>
      </c>
      <c r="E433">
        <f t="shared" si="48"/>
        <v>350</v>
      </c>
      <c r="F433">
        <v>545</v>
      </c>
      <c r="G433">
        <f t="shared" si="49"/>
        <v>545</v>
      </c>
      <c r="H433" t="s">
        <v>8219</v>
      </c>
      <c r="I433" t="s">
        <v>8224</v>
      </c>
      <c r="J433" t="s">
        <v>8246</v>
      </c>
      <c r="K433">
        <v>1344358860</v>
      </c>
      <c r="L433">
        <v>1343682681</v>
      </c>
      <c r="M433" t="b">
        <v>0</v>
      </c>
      <c r="N433">
        <v>19</v>
      </c>
      <c r="O433" t="b">
        <v>1</v>
      </c>
      <c r="P433" t="s">
        <v>8276</v>
      </c>
      <c r="Q433">
        <f t="shared" si="50"/>
        <v>156</v>
      </c>
      <c r="R433">
        <f t="shared" si="55"/>
        <v>28.68</v>
      </c>
      <c r="S433" t="str">
        <f t="shared" si="51"/>
        <v>music</v>
      </c>
      <c r="T433" t="str">
        <f t="shared" si="52"/>
        <v>rock</v>
      </c>
      <c r="U433" s="7">
        <f t="shared" si="53"/>
        <v>41120.882881944446</v>
      </c>
      <c r="V433" s="7">
        <f t="shared" si="54"/>
        <v>41128.709027777775</v>
      </c>
    </row>
    <row r="434" spans="1:22" ht="44.25" x14ac:dyDescent="0.75">
      <c r="A434">
        <v>1277</v>
      </c>
      <c r="B434" s="2" t="s">
        <v>1278</v>
      </c>
      <c r="C434" s="2" t="s">
        <v>5387</v>
      </c>
      <c r="D434">
        <v>15000</v>
      </c>
      <c r="E434">
        <f t="shared" si="48"/>
        <v>15000</v>
      </c>
      <c r="F434">
        <v>15918.65</v>
      </c>
      <c r="G434">
        <f t="shared" si="49"/>
        <v>15918.65</v>
      </c>
      <c r="H434" t="s">
        <v>8219</v>
      </c>
      <c r="I434" t="s">
        <v>8224</v>
      </c>
      <c r="J434" t="s">
        <v>8246</v>
      </c>
      <c r="K434">
        <v>1346765347</v>
      </c>
      <c r="L434">
        <v>1343741347</v>
      </c>
      <c r="M434" t="b">
        <v>1</v>
      </c>
      <c r="N434">
        <v>413</v>
      </c>
      <c r="O434" t="b">
        <v>1</v>
      </c>
      <c r="P434" t="s">
        <v>8276</v>
      </c>
      <c r="Q434">
        <f t="shared" si="50"/>
        <v>106</v>
      </c>
      <c r="R434">
        <f t="shared" si="55"/>
        <v>38.54</v>
      </c>
      <c r="S434" t="str">
        <f t="shared" si="51"/>
        <v>music</v>
      </c>
      <c r="T434" t="str">
        <f t="shared" si="52"/>
        <v>rock</v>
      </c>
      <c r="U434" s="7">
        <f t="shared" si="53"/>
        <v>41121.561886574076</v>
      </c>
      <c r="V434" s="7">
        <f t="shared" si="54"/>
        <v>41156.561886574076</v>
      </c>
    </row>
    <row r="435" spans="1:22" ht="59" x14ac:dyDescent="0.75">
      <c r="A435">
        <v>802</v>
      </c>
      <c r="B435" s="2" t="s">
        <v>803</v>
      </c>
      <c r="C435" s="2" t="s">
        <v>4912</v>
      </c>
      <c r="D435">
        <v>6000</v>
      </c>
      <c r="E435">
        <f t="shared" si="48"/>
        <v>6000</v>
      </c>
      <c r="F435">
        <v>6080</v>
      </c>
      <c r="G435">
        <f t="shared" si="49"/>
        <v>6080</v>
      </c>
      <c r="H435" t="s">
        <v>8219</v>
      </c>
      <c r="I435" t="s">
        <v>8224</v>
      </c>
      <c r="J435" t="s">
        <v>8246</v>
      </c>
      <c r="K435">
        <v>1347854700</v>
      </c>
      <c r="L435">
        <v>1343867524</v>
      </c>
      <c r="M435" t="b">
        <v>0</v>
      </c>
      <c r="N435">
        <v>75</v>
      </c>
      <c r="O435" t="b">
        <v>1</v>
      </c>
      <c r="P435" t="s">
        <v>8276</v>
      </c>
      <c r="Q435">
        <f t="shared" si="50"/>
        <v>101</v>
      </c>
      <c r="R435">
        <f t="shared" si="55"/>
        <v>81.069999999999993</v>
      </c>
      <c r="S435" t="str">
        <f t="shared" si="51"/>
        <v>music</v>
      </c>
      <c r="T435" t="str">
        <f t="shared" si="52"/>
        <v>rock</v>
      </c>
      <c r="U435" s="7">
        <f t="shared" si="53"/>
        <v>41123.022268518522</v>
      </c>
      <c r="V435" s="7">
        <f t="shared" si="54"/>
        <v>41169.170138888891</v>
      </c>
    </row>
    <row r="436" spans="1:22" ht="44.25" x14ac:dyDescent="0.75">
      <c r="A436">
        <v>810</v>
      </c>
      <c r="B436" s="2" t="s">
        <v>811</v>
      </c>
      <c r="C436" s="2" t="s">
        <v>4920</v>
      </c>
      <c r="D436">
        <v>1500</v>
      </c>
      <c r="E436">
        <f t="shared" si="48"/>
        <v>1500</v>
      </c>
      <c r="F436">
        <v>1575</v>
      </c>
      <c r="G436">
        <f t="shared" si="49"/>
        <v>1575</v>
      </c>
      <c r="H436" t="s">
        <v>8219</v>
      </c>
      <c r="I436" t="s">
        <v>8224</v>
      </c>
      <c r="J436" t="s">
        <v>8246</v>
      </c>
      <c r="K436">
        <v>1346462462</v>
      </c>
      <c r="L436">
        <v>1343870462</v>
      </c>
      <c r="M436" t="b">
        <v>0</v>
      </c>
      <c r="N436">
        <v>27</v>
      </c>
      <c r="O436" t="b">
        <v>1</v>
      </c>
      <c r="P436" t="s">
        <v>8276</v>
      </c>
      <c r="Q436">
        <f t="shared" si="50"/>
        <v>105</v>
      </c>
      <c r="R436">
        <f t="shared" si="55"/>
        <v>58.33</v>
      </c>
      <c r="S436" t="str">
        <f t="shared" si="51"/>
        <v>music</v>
      </c>
      <c r="T436" t="str">
        <f t="shared" si="52"/>
        <v>rock</v>
      </c>
      <c r="U436" s="7">
        <f t="shared" si="53"/>
        <v>41123.056273148148</v>
      </c>
      <c r="V436" s="7">
        <f t="shared" si="54"/>
        <v>41153.056273148148</v>
      </c>
    </row>
    <row r="437" spans="1:22" ht="44.25" x14ac:dyDescent="0.75">
      <c r="A437">
        <v>938</v>
      </c>
      <c r="B437" s="2" t="s">
        <v>939</v>
      </c>
      <c r="C437" s="2" t="s">
        <v>5048</v>
      </c>
      <c r="D437">
        <v>7000</v>
      </c>
      <c r="E437">
        <f t="shared" si="48"/>
        <v>7000</v>
      </c>
      <c r="F437">
        <v>25</v>
      </c>
      <c r="G437">
        <f t="shared" si="49"/>
        <v>25</v>
      </c>
      <c r="H437" t="s">
        <v>8221</v>
      </c>
      <c r="I437" t="s">
        <v>8224</v>
      </c>
      <c r="J437" t="s">
        <v>8246</v>
      </c>
      <c r="K437">
        <v>1346585448</v>
      </c>
      <c r="L437">
        <v>1343993448</v>
      </c>
      <c r="M437" t="b">
        <v>0</v>
      </c>
      <c r="N437">
        <v>1</v>
      </c>
      <c r="O437" t="b">
        <v>0</v>
      </c>
      <c r="P437" t="s">
        <v>8278</v>
      </c>
      <c r="Q437">
        <f t="shared" si="50"/>
        <v>0</v>
      </c>
      <c r="R437">
        <f t="shared" si="55"/>
        <v>25</v>
      </c>
      <c r="S437" t="str">
        <f t="shared" si="51"/>
        <v>music</v>
      </c>
      <c r="T437" t="str">
        <f t="shared" si="52"/>
        <v>jazz</v>
      </c>
      <c r="U437" s="7">
        <f t="shared" si="53"/>
        <v>41124.479722222226</v>
      </c>
      <c r="V437" s="7">
        <f t="shared" si="54"/>
        <v>41154.479722222226</v>
      </c>
    </row>
    <row r="438" spans="1:22" ht="59" x14ac:dyDescent="0.75">
      <c r="A438">
        <v>1237</v>
      </c>
      <c r="B438" s="2" t="s">
        <v>1238</v>
      </c>
      <c r="C438" s="2" t="s">
        <v>5347</v>
      </c>
      <c r="D438">
        <v>25000</v>
      </c>
      <c r="E438">
        <f t="shared" si="48"/>
        <v>25000</v>
      </c>
      <c r="F438">
        <v>0</v>
      </c>
      <c r="G438">
        <f t="shared" si="49"/>
        <v>0</v>
      </c>
      <c r="H438" t="s">
        <v>8220</v>
      </c>
      <c r="I438" t="s">
        <v>8224</v>
      </c>
      <c r="J438" t="s">
        <v>8246</v>
      </c>
      <c r="K438">
        <v>1345790865</v>
      </c>
      <c r="L438">
        <v>1344062865</v>
      </c>
      <c r="M438" t="b">
        <v>0</v>
      </c>
      <c r="N438">
        <v>0</v>
      </c>
      <c r="O438" t="b">
        <v>0</v>
      </c>
      <c r="P438" t="s">
        <v>8286</v>
      </c>
      <c r="Q438">
        <f t="shared" si="50"/>
        <v>0</v>
      </c>
      <c r="R438" t="e">
        <f t="shared" si="55"/>
        <v>#DIV/0!</v>
      </c>
      <c r="S438" t="str">
        <f t="shared" si="51"/>
        <v>music</v>
      </c>
      <c r="T438" t="str">
        <f t="shared" si="52"/>
        <v>world music</v>
      </c>
      <c r="U438" s="7">
        <f t="shared" si="53"/>
        <v>41125.283159722225</v>
      </c>
      <c r="V438" s="7">
        <f t="shared" si="54"/>
        <v>41145.283159722225</v>
      </c>
    </row>
    <row r="439" spans="1:22" ht="44.25" x14ac:dyDescent="0.75">
      <c r="A439">
        <v>2218</v>
      </c>
      <c r="B439" s="2" t="s">
        <v>2219</v>
      </c>
      <c r="C439" s="2" t="s">
        <v>6328</v>
      </c>
      <c r="D439">
        <v>2000</v>
      </c>
      <c r="E439">
        <f t="shared" si="48"/>
        <v>2000</v>
      </c>
      <c r="F439">
        <v>2456.66</v>
      </c>
      <c r="G439">
        <f t="shared" si="49"/>
        <v>2456.66</v>
      </c>
      <c r="H439" t="s">
        <v>8219</v>
      </c>
      <c r="I439" t="s">
        <v>8224</v>
      </c>
      <c r="J439" t="s">
        <v>8246</v>
      </c>
      <c r="K439">
        <v>1346198400</v>
      </c>
      <c r="L439">
        <v>1344281383</v>
      </c>
      <c r="M439" t="b">
        <v>0</v>
      </c>
      <c r="N439">
        <v>76</v>
      </c>
      <c r="O439" t="b">
        <v>1</v>
      </c>
      <c r="P439" t="s">
        <v>8280</v>
      </c>
      <c r="Q439">
        <f t="shared" si="50"/>
        <v>123</v>
      </c>
      <c r="R439">
        <f t="shared" si="55"/>
        <v>32.32</v>
      </c>
      <c r="S439" t="str">
        <f t="shared" si="51"/>
        <v>music</v>
      </c>
      <c r="T439" t="str">
        <f t="shared" si="52"/>
        <v>electronic music</v>
      </c>
      <c r="U439" s="7">
        <f t="shared" si="53"/>
        <v>41127.812303240738</v>
      </c>
      <c r="V439" s="7">
        <f t="shared" si="54"/>
        <v>41150</v>
      </c>
    </row>
    <row r="440" spans="1:22" ht="44.25" x14ac:dyDescent="0.75">
      <c r="A440">
        <v>466</v>
      </c>
      <c r="B440" s="2" t="s">
        <v>467</v>
      </c>
      <c r="C440" s="2" t="s">
        <v>4576</v>
      </c>
      <c r="D440">
        <v>10000</v>
      </c>
      <c r="E440">
        <f t="shared" si="48"/>
        <v>10000</v>
      </c>
      <c r="F440">
        <v>76</v>
      </c>
      <c r="G440">
        <f t="shared" si="49"/>
        <v>76</v>
      </c>
      <c r="H440" t="s">
        <v>8221</v>
      </c>
      <c r="I440" t="s">
        <v>8224</v>
      </c>
      <c r="J440" t="s">
        <v>8246</v>
      </c>
      <c r="K440">
        <v>1347057464</v>
      </c>
      <c r="L440">
        <v>1344465464</v>
      </c>
      <c r="M440" t="b">
        <v>0</v>
      </c>
      <c r="N440">
        <v>5</v>
      </c>
      <c r="O440" t="b">
        <v>0</v>
      </c>
      <c r="P440" t="s">
        <v>8270</v>
      </c>
      <c r="Q440">
        <f t="shared" si="50"/>
        <v>1</v>
      </c>
      <c r="R440">
        <f t="shared" si="55"/>
        <v>15.2</v>
      </c>
      <c r="S440" t="str">
        <f t="shared" si="51"/>
        <v>film &amp; video</v>
      </c>
      <c r="T440" t="str">
        <f t="shared" si="52"/>
        <v>animation</v>
      </c>
      <c r="U440" s="7">
        <f t="shared" si="53"/>
        <v>41129.942870370374</v>
      </c>
      <c r="V440" s="7">
        <f t="shared" si="54"/>
        <v>41159.942870370374</v>
      </c>
    </row>
    <row r="441" spans="1:22" ht="44.25" x14ac:dyDescent="0.75">
      <c r="A441">
        <v>296</v>
      </c>
      <c r="B441" s="2" t="s">
        <v>297</v>
      </c>
      <c r="C441" s="2" t="s">
        <v>4406</v>
      </c>
      <c r="D441">
        <v>25000</v>
      </c>
      <c r="E441">
        <f t="shared" si="48"/>
        <v>25000</v>
      </c>
      <c r="F441">
        <v>29681.55</v>
      </c>
      <c r="G441">
        <f t="shared" si="49"/>
        <v>29681.55</v>
      </c>
      <c r="H441" t="s">
        <v>8219</v>
      </c>
      <c r="I441" t="s">
        <v>8224</v>
      </c>
      <c r="J441" t="s">
        <v>8246</v>
      </c>
      <c r="K441">
        <v>1347017083</v>
      </c>
      <c r="L441">
        <v>1344857083</v>
      </c>
      <c r="M441" t="b">
        <v>1</v>
      </c>
      <c r="N441">
        <v>129</v>
      </c>
      <c r="O441" t="b">
        <v>1</v>
      </c>
      <c r="P441" t="s">
        <v>8269</v>
      </c>
      <c r="Q441">
        <f t="shared" si="50"/>
        <v>119</v>
      </c>
      <c r="R441">
        <f t="shared" si="55"/>
        <v>230.09</v>
      </c>
      <c r="S441" t="str">
        <f t="shared" si="51"/>
        <v>film &amp; video</v>
      </c>
      <c r="T441" t="str">
        <f t="shared" si="52"/>
        <v>documentary</v>
      </c>
      <c r="U441" s="7">
        <f t="shared" si="53"/>
        <v>41134.475497685184</v>
      </c>
      <c r="V441" s="7">
        <f t="shared" si="54"/>
        <v>41159.475497685184</v>
      </c>
    </row>
    <row r="442" spans="1:22" ht="44.25" x14ac:dyDescent="0.75">
      <c r="A442">
        <v>309</v>
      </c>
      <c r="B442" s="2" t="s">
        <v>310</v>
      </c>
      <c r="C442" s="2" t="s">
        <v>4419</v>
      </c>
      <c r="D442">
        <v>18000</v>
      </c>
      <c r="E442">
        <f t="shared" si="48"/>
        <v>18000</v>
      </c>
      <c r="F442">
        <v>21410</v>
      </c>
      <c r="G442">
        <f t="shared" si="49"/>
        <v>21410</v>
      </c>
      <c r="H442" t="s">
        <v>8219</v>
      </c>
      <c r="I442" t="s">
        <v>8224</v>
      </c>
      <c r="J442" t="s">
        <v>8246</v>
      </c>
      <c r="K442">
        <v>1346695334</v>
      </c>
      <c r="L442">
        <v>1344880934</v>
      </c>
      <c r="M442" t="b">
        <v>1</v>
      </c>
      <c r="N442">
        <v>238</v>
      </c>
      <c r="O442" t="b">
        <v>1</v>
      </c>
      <c r="P442" t="s">
        <v>8269</v>
      </c>
      <c r="Q442">
        <f t="shared" si="50"/>
        <v>119</v>
      </c>
      <c r="R442">
        <f t="shared" si="55"/>
        <v>89.96</v>
      </c>
      <c r="S442" t="str">
        <f t="shared" si="51"/>
        <v>film &amp; video</v>
      </c>
      <c r="T442" t="str">
        <f t="shared" si="52"/>
        <v>documentary</v>
      </c>
      <c r="U442" s="7">
        <f t="shared" si="53"/>
        <v>41134.751550925925</v>
      </c>
      <c r="V442" s="7">
        <f t="shared" si="54"/>
        <v>41155.751550925925</v>
      </c>
    </row>
    <row r="443" spans="1:22" ht="59" x14ac:dyDescent="0.75">
      <c r="A443">
        <v>2108</v>
      </c>
      <c r="B443" s="2" t="s">
        <v>2109</v>
      </c>
      <c r="C443" s="2" t="s">
        <v>6218</v>
      </c>
      <c r="D443">
        <v>16000</v>
      </c>
      <c r="E443">
        <f t="shared" si="48"/>
        <v>16000</v>
      </c>
      <c r="F443">
        <v>17170</v>
      </c>
      <c r="G443">
        <f t="shared" si="49"/>
        <v>17170</v>
      </c>
      <c r="H443" t="s">
        <v>8219</v>
      </c>
      <c r="I443" t="s">
        <v>8224</v>
      </c>
      <c r="J443" t="s">
        <v>8246</v>
      </c>
      <c r="K443">
        <v>1347249300</v>
      </c>
      <c r="L443">
        <v>1344917580</v>
      </c>
      <c r="M443" t="b">
        <v>0</v>
      </c>
      <c r="N443">
        <v>191</v>
      </c>
      <c r="O443" t="b">
        <v>1</v>
      </c>
      <c r="P443" t="s">
        <v>8279</v>
      </c>
      <c r="Q443">
        <f t="shared" si="50"/>
        <v>107</v>
      </c>
      <c r="R443">
        <f t="shared" si="55"/>
        <v>89.9</v>
      </c>
      <c r="S443" t="str">
        <f t="shared" si="51"/>
        <v>music</v>
      </c>
      <c r="T443" t="str">
        <f t="shared" si="52"/>
        <v>indie rock</v>
      </c>
      <c r="U443" s="7">
        <f t="shared" si="53"/>
        <v>41135.175694444442</v>
      </c>
      <c r="V443" s="7">
        <f t="shared" si="54"/>
        <v>41162.163194444445</v>
      </c>
    </row>
    <row r="444" spans="1:22" ht="44.25" x14ac:dyDescent="0.75">
      <c r="A444">
        <v>467</v>
      </c>
      <c r="B444" s="2" t="s">
        <v>468</v>
      </c>
      <c r="C444" s="2" t="s">
        <v>4577</v>
      </c>
      <c r="D444">
        <v>20000</v>
      </c>
      <c r="E444">
        <f t="shared" si="48"/>
        <v>20000</v>
      </c>
      <c r="F444">
        <v>4315</v>
      </c>
      <c r="G444">
        <f t="shared" si="49"/>
        <v>4315</v>
      </c>
      <c r="H444" t="s">
        <v>8221</v>
      </c>
      <c r="I444" t="s">
        <v>8224</v>
      </c>
      <c r="J444" t="s">
        <v>8246</v>
      </c>
      <c r="K444">
        <v>1348849134</v>
      </c>
      <c r="L444">
        <v>1344961134</v>
      </c>
      <c r="M444" t="b">
        <v>0</v>
      </c>
      <c r="N444">
        <v>39</v>
      </c>
      <c r="O444" t="b">
        <v>0</v>
      </c>
      <c r="P444" t="s">
        <v>8270</v>
      </c>
      <c r="Q444">
        <f t="shared" si="50"/>
        <v>22</v>
      </c>
      <c r="R444">
        <f t="shared" si="55"/>
        <v>110.64</v>
      </c>
      <c r="S444" t="str">
        <f t="shared" si="51"/>
        <v>film &amp; video</v>
      </c>
      <c r="T444" t="str">
        <f t="shared" si="52"/>
        <v>animation</v>
      </c>
      <c r="U444" s="7">
        <f t="shared" si="53"/>
        <v>41135.679791666669</v>
      </c>
      <c r="V444" s="7">
        <f t="shared" si="54"/>
        <v>41180.679791666669</v>
      </c>
    </row>
    <row r="445" spans="1:22" ht="59" x14ac:dyDescent="0.75">
      <c r="A445">
        <v>1625</v>
      </c>
      <c r="B445" s="2" t="s">
        <v>1626</v>
      </c>
      <c r="C445" s="2" t="s">
        <v>5735</v>
      </c>
      <c r="D445">
        <v>7500</v>
      </c>
      <c r="E445">
        <f t="shared" si="48"/>
        <v>7500</v>
      </c>
      <c r="F445">
        <v>11650</v>
      </c>
      <c r="G445">
        <f t="shared" si="49"/>
        <v>11650</v>
      </c>
      <c r="H445" t="s">
        <v>8219</v>
      </c>
      <c r="I445" t="s">
        <v>8224</v>
      </c>
      <c r="J445" t="s">
        <v>8246</v>
      </c>
      <c r="K445">
        <v>1347382053</v>
      </c>
      <c r="L445">
        <v>1344962853</v>
      </c>
      <c r="M445" t="b">
        <v>0</v>
      </c>
      <c r="N445">
        <v>104</v>
      </c>
      <c r="O445" t="b">
        <v>1</v>
      </c>
      <c r="P445" t="s">
        <v>8276</v>
      </c>
      <c r="Q445">
        <f t="shared" si="50"/>
        <v>155</v>
      </c>
      <c r="R445">
        <f t="shared" si="55"/>
        <v>112.02</v>
      </c>
      <c r="S445" t="str">
        <f t="shared" si="51"/>
        <v>music</v>
      </c>
      <c r="T445" t="str">
        <f t="shared" si="52"/>
        <v>rock</v>
      </c>
      <c r="U445" s="7">
        <f t="shared" si="53"/>
        <v>41135.699687500004</v>
      </c>
      <c r="V445" s="7">
        <f t="shared" si="54"/>
        <v>41163.699687500004</v>
      </c>
    </row>
    <row r="446" spans="1:22" ht="44.25" x14ac:dyDescent="0.75">
      <c r="A446">
        <v>2116</v>
      </c>
      <c r="B446" s="2" t="s">
        <v>2117</v>
      </c>
      <c r="C446" s="2" t="s">
        <v>6226</v>
      </c>
      <c r="D446">
        <v>48000</v>
      </c>
      <c r="E446">
        <f t="shared" si="48"/>
        <v>48000</v>
      </c>
      <c r="F446">
        <v>48434</v>
      </c>
      <c r="G446">
        <f t="shared" si="49"/>
        <v>48434</v>
      </c>
      <c r="H446" t="s">
        <v>8219</v>
      </c>
      <c r="I446" t="s">
        <v>8224</v>
      </c>
      <c r="J446" t="s">
        <v>8246</v>
      </c>
      <c r="K446">
        <v>1349203203</v>
      </c>
      <c r="L446">
        <v>1345056003</v>
      </c>
      <c r="M446" t="b">
        <v>0</v>
      </c>
      <c r="N446">
        <v>92</v>
      </c>
      <c r="O446" t="b">
        <v>1</v>
      </c>
      <c r="P446" t="s">
        <v>8279</v>
      </c>
      <c r="Q446">
        <f t="shared" si="50"/>
        <v>101</v>
      </c>
      <c r="R446">
        <f t="shared" si="55"/>
        <v>526.46</v>
      </c>
      <c r="S446" t="str">
        <f t="shared" si="51"/>
        <v>music</v>
      </c>
      <c r="T446" t="str">
        <f t="shared" si="52"/>
        <v>indie rock</v>
      </c>
      <c r="U446" s="7">
        <f t="shared" si="53"/>
        <v>41136.777812500004</v>
      </c>
      <c r="V446" s="7">
        <f t="shared" si="54"/>
        <v>41184.777812500004</v>
      </c>
    </row>
    <row r="447" spans="1:22" ht="44.25" x14ac:dyDescent="0.75">
      <c r="A447">
        <v>1482</v>
      </c>
      <c r="B447" s="2" t="s">
        <v>1483</v>
      </c>
      <c r="C447" s="2" t="s">
        <v>5592</v>
      </c>
      <c r="D447">
        <v>5000</v>
      </c>
      <c r="E447">
        <f t="shared" si="48"/>
        <v>5000</v>
      </c>
      <c r="F447">
        <v>5</v>
      </c>
      <c r="G447">
        <f t="shared" si="49"/>
        <v>5</v>
      </c>
      <c r="H447" t="s">
        <v>8221</v>
      </c>
      <c r="I447" t="s">
        <v>8224</v>
      </c>
      <c r="J447" t="s">
        <v>8246</v>
      </c>
      <c r="K447">
        <v>1347004260</v>
      </c>
      <c r="L447">
        <v>1345062936</v>
      </c>
      <c r="M447" t="b">
        <v>0</v>
      </c>
      <c r="N447">
        <v>1</v>
      </c>
      <c r="O447" t="b">
        <v>0</v>
      </c>
      <c r="P447" t="s">
        <v>8275</v>
      </c>
      <c r="Q447">
        <f t="shared" si="50"/>
        <v>0</v>
      </c>
      <c r="R447">
        <f t="shared" si="55"/>
        <v>5</v>
      </c>
      <c r="S447" t="str">
        <f t="shared" si="51"/>
        <v>publishing</v>
      </c>
      <c r="T447" t="str">
        <f t="shared" si="52"/>
        <v>fiction</v>
      </c>
      <c r="U447" s="7">
        <f t="shared" si="53"/>
        <v>41136.85805555556</v>
      </c>
      <c r="V447" s="7">
        <f t="shared" si="54"/>
        <v>41159.32708333333</v>
      </c>
    </row>
    <row r="448" spans="1:22" ht="44.25" x14ac:dyDescent="0.75">
      <c r="A448">
        <v>2613</v>
      </c>
      <c r="B448" s="2" t="s">
        <v>2613</v>
      </c>
      <c r="C448" s="2" t="s">
        <v>6723</v>
      </c>
      <c r="D448">
        <v>7500</v>
      </c>
      <c r="E448">
        <f t="shared" si="48"/>
        <v>7500</v>
      </c>
      <c r="F448">
        <v>7576</v>
      </c>
      <c r="G448">
        <f t="shared" si="49"/>
        <v>7576</v>
      </c>
      <c r="H448" t="s">
        <v>8219</v>
      </c>
      <c r="I448" t="s">
        <v>8224</v>
      </c>
      <c r="J448" t="s">
        <v>8246</v>
      </c>
      <c r="K448">
        <v>1348256294</v>
      </c>
      <c r="L448">
        <v>1345664294</v>
      </c>
      <c r="M448" t="b">
        <v>1</v>
      </c>
      <c r="N448">
        <v>28</v>
      </c>
      <c r="O448" t="b">
        <v>1</v>
      </c>
      <c r="P448" t="s">
        <v>8301</v>
      </c>
      <c r="Q448">
        <f t="shared" si="50"/>
        <v>101</v>
      </c>
      <c r="R448">
        <f t="shared" si="55"/>
        <v>270.57</v>
      </c>
      <c r="S448" t="str">
        <f t="shared" si="51"/>
        <v>technology</v>
      </c>
      <c r="T448" t="str">
        <f t="shared" si="52"/>
        <v>space exploration</v>
      </c>
      <c r="U448" s="7">
        <f t="shared" si="53"/>
        <v>41143.81821759259</v>
      </c>
      <c r="V448" s="7">
        <f t="shared" si="54"/>
        <v>41173.81821759259</v>
      </c>
    </row>
    <row r="449" spans="1:22" ht="44.25" x14ac:dyDescent="0.75">
      <c r="A449">
        <v>2624</v>
      </c>
      <c r="B449" s="2" t="s">
        <v>2624</v>
      </c>
      <c r="C449" s="2" t="s">
        <v>6734</v>
      </c>
      <c r="D449">
        <v>8000</v>
      </c>
      <c r="E449">
        <f t="shared" si="48"/>
        <v>8000</v>
      </c>
      <c r="F449">
        <v>110353.65</v>
      </c>
      <c r="G449">
        <f t="shared" si="49"/>
        <v>110353.65</v>
      </c>
      <c r="H449" t="s">
        <v>8219</v>
      </c>
      <c r="I449" t="s">
        <v>8224</v>
      </c>
      <c r="J449" t="s">
        <v>8246</v>
      </c>
      <c r="K449">
        <v>1347530822</v>
      </c>
      <c r="L449">
        <v>1345716422</v>
      </c>
      <c r="M449" t="b">
        <v>0</v>
      </c>
      <c r="N449">
        <v>3468</v>
      </c>
      <c r="O449" t="b">
        <v>1</v>
      </c>
      <c r="P449" t="s">
        <v>8301</v>
      </c>
      <c r="Q449">
        <f t="shared" si="50"/>
        <v>1379</v>
      </c>
      <c r="R449">
        <f t="shared" si="55"/>
        <v>31.82</v>
      </c>
      <c r="S449" t="str">
        <f t="shared" si="51"/>
        <v>technology</v>
      </c>
      <c r="T449" t="str">
        <f t="shared" si="52"/>
        <v>space exploration</v>
      </c>
      <c r="U449" s="7">
        <f t="shared" si="53"/>
        <v>41144.42155092593</v>
      </c>
      <c r="V449" s="7">
        <f t="shared" si="54"/>
        <v>41165.42155092593</v>
      </c>
    </row>
    <row r="450" spans="1:22" ht="59" x14ac:dyDescent="0.75">
      <c r="A450">
        <v>382</v>
      </c>
      <c r="B450" s="2" t="s">
        <v>383</v>
      </c>
      <c r="C450" s="2" t="s">
        <v>4492</v>
      </c>
      <c r="D450">
        <v>600</v>
      </c>
      <c r="E450">
        <f t="shared" ref="E450:E513" si="56">INDEX(convert,MATCH($J450,money,0),2)*D450</f>
        <v>600</v>
      </c>
      <c r="F450">
        <v>1535</v>
      </c>
      <c r="G450">
        <f t="shared" ref="G450:G513" si="57">INDEX(convert,MATCH($J450,money,0),2)*F450</f>
        <v>1535</v>
      </c>
      <c r="H450" t="s">
        <v>8219</v>
      </c>
      <c r="I450" t="s">
        <v>8224</v>
      </c>
      <c r="J450" t="s">
        <v>8246</v>
      </c>
      <c r="K450">
        <v>1346950900</v>
      </c>
      <c r="L450">
        <v>1345741300</v>
      </c>
      <c r="M450" t="b">
        <v>0</v>
      </c>
      <c r="N450">
        <v>22</v>
      </c>
      <c r="O450" t="b">
        <v>1</v>
      </c>
      <c r="P450" t="s">
        <v>8269</v>
      </c>
      <c r="Q450">
        <f t="shared" ref="Q450:Q513" si="58">ROUND(F450/D450*100,0)</f>
        <v>256</v>
      </c>
      <c r="R450">
        <f t="shared" si="55"/>
        <v>69.77</v>
      </c>
      <c r="S450" t="str">
        <f t="shared" ref="S450:S513" si="59">LEFT($P450,FIND("/",$P450)-1)</f>
        <v>film &amp; video</v>
      </c>
      <c r="T450" t="str">
        <f t="shared" ref="T450:T513" si="60">MID($P450,FIND("/",$P450)+1,30)</f>
        <v>documentary</v>
      </c>
      <c r="U450" s="7">
        <f t="shared" ref="U450:U513" si="61">DATE(1970,1,1)+(((L450/60)/60)/24)</f>
        <v>41144.709490740745</v>
      </c>
      <c r="V450" s="7">
        <f t="shared" ref="V450:V513" si="62">DATE(1970,1,1)+(((K450/60)/60)/24)</f>
        <v>41158.709490740745</v>
      </c>
    </row>
    <row r="451" spans="1:22" ht="44.25" x14ac:dyDescent="0.75">
      <c r="A451">
        <v>839</v>
      </c>
      <c r="B451" s="2" t="s">
        <v>840</v>
      </c>
      <c r="C451" s="2" t="s">
        <v>4949</v>
      </c>
      <c r="D451">
        <v>5000</v>
      </c>
      <c r="E451">
        <f t="shared" si="56"/>
        <v>5000</v>
      </c>
      <c r="F451">
        <v>5830.83</v>
      </c>
      <c r="G451">
        <f t="shared" si="57"/>
        <v>5830.83</v>
      </c>
      <c r="H451" t="s">
        <v>8219</v>
      </c>
      <c r="I451" t="s">
        <v>8224</v>
      </c>
      <c r="J451" t="s">
        <v>8246</v>
      </c>
      <c r="K451">
        <v>1348337956</v>
      </c>
      <c r="L451">
        <v>1345745956</v>
      </c>
      <c r="M451" t="b">
        <v>0</v>
      </c>
      <c r="N451">
        <v>96</v>
      </c>
      <c r="O451" t="b">
        <v>1</v>
      </c>
      <c r="P451" t="s">
        <v>8276</v>
      </c>
      <c r="Q451">
        <f t="shared" si="58"/>
        <v>117</v>
      </c>
      <c r="R451">
        <f t="shared" ref="R451:R514" si="63">ROUND(G451/N451,2)</f>
        <v>60.74</v>
      </c>
      <c r="S451" t="str">
        <f t="shared" si="59"/>
        <v>music</v>
      </c>
      <c r="T451" t="str">
        <f t="shared" si="60"/>
        <v>rock</v>
      </c>
      <c r="U451" s="7">
        <f t="shared" si="61"/>
        <v>41144.763379629629</v>
      </c>
      <c r="V451" s="7">
        <f t="shared" si="62"/>
        <v>41174.763379629629</v>
      </c>
    </row>
    <row r="452" spans="1:22" ht="44.25" x14ac:dyDescent="0.75">
      <c r="A452">
        <v>2465</v>
      </c>
      <c r="B452" s="2" t="s">
        <v>2466</v>
      </c>
      <c r="C452" s="2" t="s">
        <v>6575</v>
      </c>
      <c r="D452">
        <v>700</v>
      </c>
      <c r="E452">
        <f t="shared" si="56"/>
        <v>700</v>
      </c>
      <c r="F452">
        <v>1261</v>
      </c>
      <c r="G452">
        <f t="shared" si="57"/>
        <v>1261</v>
      </c>
      <c r="H452" t="s">
        <v>8219</v>
      </c>
      <c r="I452" t="s">
        <v>8224</v>
      </c>
      <c r="J452" t="s">
        <v>8246</v>
      </c>
      <c r="K452">
        <v>1348420548</v>
      </c>
      <c r="L452">
        <v>1345828548</v>
      </c>
      <c r="M452" t="b">
        <v>0</v>
      </c>
      <c r="N452">
        <v>48</v>
      </c>
      <c r="O452" t="b">
        <v>1</v>
      </c>
      <c r="P452" t="s">
        <v>8279</v>
      </c>
      <c r="Q452">
        <f t="shared" si="58"/>
        <v>180</v>
      </c>
      <c r="R452">
        <f t="shared" si="63"/>
        <v>26.27</v>
      </c>
      <c r="S452" t="str">
        <f t="shared" si="59"/>
        <v>music</v>
      </c>
      <c r="T452" t="str">
        <f t="shared" si="60"/>
        <v>indie rock</v>
      </c>
      <c r="U452" s="7">
        <f t="shared" si="61"/>
        <v>41145.719305555554</v>
      </c>
      <c r="V452" s="7">
        <f t="shared" si="62"/>
        <v>41175.719305555554</v>
      </c>
    </row>
    <row r="453" spans="1:22" ht="29.5" x14ac:dyDescent="0.75">
      <c r="A453">
        <v>1643</v>
      </c>
      <c r="B453" s="2" t="s">
        <v>1644</v>
      </c>
      <c r="C453" s="2" t="s">
        <v>5753</v>
      </c>
      <c r="D453">
        <v>5000</v>
      </c>
      <c r="E453">
        <f t="shared" si="56"/>
        <v>5000</v>
      </c>
      <c r="F453">
        <v>6235</v>
      </c>
      <c r="G453">
        <f t="shared" si="57"/>
        <v>6235</v>
      </c>
      <c r="H453" t="s">
        <v>8219</v>
      </c>
      <c r="I453" t="s">
        <v>8224</v>
      </c>
      <c r="J453" t="s">
        <v>8246</v>
      </c>
      <c r="K453">
        <v>1348516012</v>
      </c>
      <c r="L453">
        <v>1345924012</v>
      </c>
      <c r="M453" t="b">
        <v>0</v>
      </c>
      <c r="N453">
        <v>37</v>
      </c>
      <c r="O453" t="b">
        <v>1</v>
      </c>
      <c r="P453" t="s">
        <v>8292</v>
      </c>
      <c r="Q453">
        <f t="shared" si="58"/>
        <v>125</v>
      </c>
      <c r="R453">
        <f t="shared" si="63"/>
        <v>168.51</v>
      </c>
      <c r="S453" t="str">
        <f t="shared" si="59"/>
        <v>music</v>
      </c>
      <c r="T453" t="str">
        <f t="shared" si="60"/>
        <v>pop</v>
      </c>
      <c r="U453" s="7">
        <f t="shared" si="61"/>
        <v>41146.824212962965</v>
      </c>
      <c r="V453" s="7">
        <f t="shared" si="62"/>
        <v>41176.824212962965</v>
      </c>
    </row>
    <row r="454" spans="1:22" ht="44.25" x14ac:dyDescent="0.75">
      <c r="A454">
        <v>1961</v>
      </c>
      <c r="B454" s="2" t="s">
        <v>1962</v>
      </c>
      <c r="C454" s="2" t="s">
        <v>6071</v>
      </c>
      <c r="D454">
        <v>10000</v>
      </c>
      <c r="E454">
        <f t="shared" si="56"/>
        <v>10000</v>
      </c>
      <c r="F454">
        <v>110538.12</v>
      </c>
      <c r="G454">
        <f t="shared" si="57"/>
        <v>110538.12</v>
      </c>
      <c r="H454" t="s">
        <v>8219</v>
      </c>
      <c r="I454" t="s">
        <v>8224</v>
      </c>
      <c r="J454" t="s">
        <v>8246</v>
      </c>
      <c r="K454">
        <v>1349495940</v>
      </c>
      <c r="L454">
        <v>1346042417</v>
      </c>
      <c r="M454" t="b">
        <v>1</v>
      </c>
      <c r="N454">
        <v>1633</v>
      </c>
      <c r="O454" t="b">
        <v>1</v>
      </c>
      <c r="P454" t="s">
        <v>8295</v>
      </c>
      <c r="Q454">
        <f t="shared" si="58"/>
        <v>1105</v>
      </c>
      <c r="R454">
        <f t="shared" si="63"/>
        <v>67.69</v>
      </c>
      <c r="S454" t="str">
        <f t="shared" si="59"/>
        <v>technology</v>
      </c>
      <c r="T454" t="str">
        <f t="shared" si="60"/>
        <v>hardware</v>
      </c>
      <c r="U454" s="7">
        <f t="shared" si="61"/>
        <v>41148.194641203707</v>
      </c>
      <c r="V454" s="7">
        <f t="shared" si="62"/>
        <v>41188.165972222225</v>
      </c>
    </row>
    <row r="455" spans="1:22" ht="44.25" x14ac:dyDescent="0.75">
      <c r="A455">
        <v>903</v>
      </c>
      <c r="B455" s="2" t="s">
        <v>904</v>
      </c>
      <c r="C455" s="2" t="s">
        <v>5013</v>
      </c>
      <c r="D455">
        <v>5000</v>
      </c>
      <c r="E455">
        <f t="shared" si="56"/>
        <v>5000</v>
      </c>
      <c r="F455">
        <v>160</v>
      </c>
      <c r="G455">
        <f t="shared" si="57"/>
        <v>160</v>
      </c>
      <c r="H455" t="s">
        <v>8221</v>
      </c>
      <c r="I455" t="s">
        <v>8224</v>
      </c>
      <c r="J455" t="s">
        <v>8246</v>
      </c>
      <c r="K455">
        <v>1348367100</v>
      </c>
      <c r="L455">
        <v>1346180780</v>
      </c>
      <c r="M455" t="b">
        <v>0</v>
      </c>
      <c r="N455">
        <v>4</v>
      </c>
      <c r="O455" t="b">
        <v>0</v>
      </c>
      <c r="P455" t="s">
        <v>8278</v>
      </c>
      <c r="Q455">
        <f t="shared" si="58"/>
        <v>3</v>
      </c>
      <c r="R455">
        <f t="shared" si="63"/>
        <v>40</v>
      </c>
      <c r="S455" t="str">
        <f t="shared" si="59"/>
        <v>music</v>
      </c>
      <c r="T455" t="str">
        <f t="shared" si="60"/>
        <v>jazz</v>
      </c>
      <c r="U455" s="7">
        <f t="shared" si="61"/>
        <v>41149.796064814815</v>
      </c>
      <c r="V455" s="7">
        <f t="shared" si="62"/>
        <v>41175.100694444445</v>
      </c>
    </row>
    <row r="456" spans="1:22" ht="59" x14ac:dyDescent="0.75">
      <c r="A456">
        <v>263</v>
      </c>
      <c r="B456" s="2" t="s">
        <v>264</v>
      </c>
      <c r="C456" s="2" t="s">
        <v>4373</v>
      </c>
      <c r="D456">
        <v>25000</v>
      </c>
      <c r="E456">
        <f t="shared" si="56"/>
        <v>25000</v>
      </c>
      <c r="F456">
        <v>29520.27</v>
      </c>
      <c r="G456">
        <f t="shared" si="57"/>
        <v>29520.27</v>
      </c>
      <c r="H456" t="s">
        <v>8219</v>
      </c>
      <c r="I456" t="s">
        <v>8224</v>
      </c>
      <c r="J456" t="s">
        <v>8246</v>
      </c>
      <c r="K456">
        <v>1348786494</v>
      </c>
      <c r="L456">
        <v>1346194494</v>
      </c>
      <c r="M456" t="b">
        <v>1</v>
      </c>
      <c r="N456">
        <v>963</v>
      </c>
      <c r="O456" t="b">
        <v>1</v>
      </c>
      <c r="P456" t="s">
        <v>8269</v>
      </c>
      <c r="Q456">
        <f t="shared" si="58"/>
        <v>118</v>
      </c>
      <c r="R456">
        <f t="shared" si="63"/>
        <v>30.65</v>
      </c>
      <c r="S456" t="str">
        <f t="shared" si="59"/>
        <v>film &amp; video</v>
      </c>
      <c r="T456" t="str">
        <f t="shared" si="60"/>
        <v>documentary</v>
      </c>
      <c r="U456" s="7">
        <f t="shared" si="61"/>
        <v>41149.954791666663</v>
      </c>
      <c r="V456" s="7">
        <f t="shared" si="62"/>
        <v>41179.954791666663</v>
      </c>
    </row>
    <row r="457" spans="1:22" ht="59" x14ac:dyDescent="0.75">
      <c r="A457">
        <v>2601</v>
      </c>
      <c r="B457" s="2" t="s">
        <v>2601</v>
      </c>
      <c r="C457" s="2" t="s">
        <v>6711</v>
      </c>
      <c r="D457">
        <v>500</v>
      </c>
      <c r="E457">
        <f t="shared" si="56"/>
        <v>500</v>
      </c>
      <c r="F457">
        <v>3307</v>
      </c>
      <c r="G457">
        <f t="shared" si="57"/>
        <v>3307</v>
      </c>
      <c r="H457" t="s">
        <v>8219</v>
      </c>
      <c r="I457" t="s">
        <v>8224</v>
      </c>
      <c r="J457" t="s">
        <v>8246</v>
      </c>
      <c r="K457">
        <v>1347508740</v>
      </c>
      <c r="L457">
        <v>1346276349</v>
      </c>
      <c r="M457" t="b">
        <v>1</v>
      </c>
      <c r="N457">
        <v>151</v>
      </c>
      <c r="O457" t="b">
        <v>1</v>
      </c>
      <c r="P457" t="s">
        <v>8301</v>
      </c>
      <c r="Q457">
        <f t="shared" si="58"/>
        <v>661</v>
      </c>
      <c r="R457">
        <f t="shared" si="63"/>
        <v>21.9</v>
      </c>
      <c r="S457" t="str">
        <f t="shared" si="59"/>
        <v>technology</v>
      </c>
      <c r="T457" t="str">
        <f t="shared" si="60"/>
        <v>space exploration</v>
      </c>
      <c r="U457" s="7">
        <f t="shared" si="61"/>
        <v>41150.902187499996</v>
      </c>
      <c r="V457" s="7">
        <f t="shared" si="62"/>
        <v>41165.165972222225</v>
      </c>
    </row>
    <row r="458" spans="1:22" ht="29.5" x14ac:dyDescent="0.75">
      <c r="A458">
        <v>2293</v>
      </c>
      <c r="B458" s="2" t="s">
        <v>2294</v>
      </c>
      <c r="C458" s="2" t="s">
        <v>6403</v>
      </c>
      <c r="D458">
        <v>850</v>
      </c>
      <c r="E458">
        <f t="shared" si="56"/>
        <v>850</v>
      </c>
      <c r="F458">
        <v>920</v>
      </c>
      <c r="G458">
        <f t="shared" si="57"/>
        <v>920</v>
      </c>
      <c r="H458" t="s">
        <v>8219</v>
      </c>
      <c r="I458" t="s">
        <v>8224</v>
      </c>
      <c r="J458" t="s">
        <v>8246</v>
      </c>
      <c r="K458">
        <v>1348545540</v>
      </c>
      <c r="L458">
        <v>1346345999</v>
      </c>
      <c r="M458" t="b">
        <v>0</v>
      </c>
      <c r="N458">
        <v>27</v>
      </c>
      <c r="O458" t="b">
        <v>1</v>
      </c>
      <c r="P458" t="s">
        <v>8276</v>
      </c>
      <c r="Q458">
        <f t="shared" si="58"/>
        <v>108</v>
      </c>
      <c r="R458">
        <f t="shared" si="63"/>
        <v>34.07</v>
      </c>
      <c r="S458" t="str">
        <f t="shared" si="59"/>
        <v>music</v>
      </c>
      <c r="T458" t="str">
        <f t="shared" si="60"/>
        <v>rock</v>
      </c>
      <c r="U458" s="7">
        <f t="shared" si="61"/>
        <v>41151.708321759259</v>
      </c>
      <c r="V458" s="7">
        <f t="shared" si="62"/>
        <v>41177.165972222225</v>
      </c>
    </row>
    <row r="459" spans="1:22" ht="29.5" x14ac:dyDescent="0.75">
      <c r="A459">
        <v>2167</v>
      </c>
      <c r="B459" s="2" t="s">
        <v>2168</v>
      </c>
      <c r="C459" s="2" t="s">
        <v>6277</v>
      </c>
      <c r="D459">
        <v>150</v>
      </c>
      <c r="E459">
        <f t="shared" si="56"/>
        <v>150</v>
      </c>
      <c r="F459">
        <v>180</v>
      </c>
      <c r="G459">
        <f t="shared" si="57"/>
        <v>180</v>
      </c>
      <c r="H459" t="s">
        <v>8219</v>
      </c>
      <c r="I459" t="s">
        <v>8224</v>
      </c>
      <c r="J459" t="s">
        <v>8246</v>
      </c>
      <c r="K459">
        <v>1347672937</v>
      </c>
      <c r="L459">
        <v>1346463337</v>
      </c>
      <c r="M459" t="b">
        <v>0</v>
      </c>
      <c r="N459">
        <v>8</v>
      </c>
      <c r="O459" t="b">
        <v>1</v>
      </c>
      <c r="P459" t="s">
        <v>8276</v>
      </c>
      <c r="Q459">
        <f t="shared" si="58"/>
        <v>120</v>
      </c>
      <c r="R459">
        <f t="shared" si="63"/>
        <v>22.5</v>
      </c>
      <c r="S459" t="str">
        <f t="shared" si="59"/>
        <v>music</v>
      </c>
      <c r="T459" t="str">
        <f t="shared" si="60"/>
        <v>rock</v>
      </c>
      <c r="U459" s="7">
        <f t="shared" si="61"/>
        <v>41153.066400462965</v>
      </c>
      <c r="V459" s="7">
        <f t="shared" si="62"/>
        <v>41167.066400462965</v>
      </c>
    </row>
    <row r="460" spans="1:22" ht="44.25" x14ac:dyDescent="0.75">
      <c r="A460">
        <v>507</v>
      </c>
      <c r="B460" s="2" t="s">
        <v>508</v>
      </c>
      <c r="C460" s="2" t="s">
        <v>4617</v>
      </c>
      <c r="D460">
        <v>20000</v>
      </c>
      <c r="E460">
        <f t="shared" si="56"/>
        <v>20000</v>
      </c>
      <c r="F460">
        <v>640</v>
      </c>
      <c r="G460">
        <f t="shared" si="57"/>
        <v>640</v>
      </c>
      <c r="H460" t="s">
        <v>8221</v>
      </c>
      <c r="I460" t="s">
        <v>8224</v>
      </c>
      <c r="J460" t="s">
        <v>8246</v>
      </c>
      <c r="K460">
        <v>1350687657</v>
      </c>
      <c r="L460">
        <v>1346799657</v>
      </c>
      <c r="M460" t="b">
        <v>0</v>
      </c>
      <c r="N460">
        <v>10</v>
      </c>
      <c r="O460" t="b">
        <v>0</v>
      </c>
      <c r="P460" t="s">
        <v>8270</v>
      </c>
      <c r="Q460">
        <f t="shared" si="58"/>
        <v>3</v>
      </c>
      <c r="R460">
        <f t="shared" si="63"/>
        <v>64</v>
      </c>
      <c r="S460" t="str">
        <f t="shared" si="59"/>
        <v>film &amp; video</v>
      </c>
      <c r="T460" t="str">
        <f t="shared" si="60"/>
        <v>animation</v>
      </c>
      <c r="U460" s="7">
        <f t="shared" si="61"/>
        <v>41156.958993055552</v>
      </c>
      <c r="V460" s="7">
        <f t="shared" si="62"/>
        <v>41201.958993055552</v>
      </c>
    </row>
    <row r="461" spans="1:22" ht="44.25" x14ac:dyDescent="0.75">
      <c r="A461">
        <v>2135</v>
      </c>
      <c r="B461" s="2" t="s">
        <v>2136</v>
      </c>
      <c r="C461" s="2" t="s">
        <v>6245</v>
      </c>
      <c r="D461">
        <v>5000</v>
      </c>
      <c r="E461">
        <f t="shared" si="56"/>
        <v>5000</v>
      </c>
      <c r="F461">
        <v>478</v>
      </c>
      <c r="G461">
        <f t="shared" si="57"/>
        <v>478</v>
      </c>
      <c r="H461" t="s">
        <v>8221</v>
      </c>
      <c r="I461" t="s">
        <v>8224</v>
      </c>
      <c r="J461" t="s">
        <v>8246</v>
      </c>
      <c r="K461">
        <v>1349392033</v>
      </c>
      <c r="L461">
        <v>1346800033</v>
      </c>
      <c r="M461" t="b">
        <v>0</v>
      </c>
      <c r="N461">
        <v>22</v>
      </c>
      <c r="O461" t="b">
        <v>0</v>
      </c>
      <c r="P461" t="s">
        <v>8282</v>
      </c>
      <c r="Q461">
        <f t="shared" si="58"/>
        <v>10</v>
      </c>
      <c r="R461">
        <f t="shared" si="63"/>
        <v>21.73</v>
      </c>
      <c r="S461" t="str">
        <f t="shared" si="59"/>
        <v>games</v>
      </c>
      <c r="T461" t="str">
        <f t="shared" si="60"/>
        <v>video games</v>
      </c>
      <c r="U461" s="7">
        <f t="shared" si="61"/>
        <v>41156.963344907403</v>
      </c>
      <c r="V461" s="7">
        <f t="shared" si="62"/>
        <v>41186.963344907403</v>
      </c>
    </row>
    <row r="462" spans="1:22" ht="29.5" x14ac:dyDescent="0.75">
      <c r="A462">
        <v>746</v>
      </c>
      <c r="B462" s="2" t="s">
        <v>747</v>
      </c>
      <c r="C462" s="2" t="s">
        <v>4856</v>
      </c>
      <c r="D462">
        <v>2987</v>
      </c>
      <c r="E462">
        <f t="shared" si="56"/>
        <v>2987</v>
      </c>
      <c r="F462">
        <v>3318</v>
      </c>
      <c r="G462">
        <f t="shared" si="57"/>
        <v>3318</v>
      </c>
      <c r="H462" t="s">
        <v>8219</v>
      </c>
      <c r="I462" t="s">
        <v>8224</v>
      </c>
      <c r="J462" t="s">
        <v>8246</v>
      </c>
      <c r="K462">
        <v>1348372740</v>
      </c>
      <c r="L462">
        <v>1346806909</v>
      </c>
      <c r="M462" t="b">
        <v>0</v>
      </c>
      <c r="N462">
        <v>97</v>
      </c>
      <c r="O462" t="b">
        <v>1</v>
      </c>
      <c r="P462" t="s">
        <v>8274</v>
      </c>
      <c r="Q462">
        <f t="shared" si="58"/>
        <v>111</v>
      </c>
      <c r="R462">
        <f t="shared" si="63"/>
        <v>34.21</v>
      </c>
      <c r="S462" t="str">
        <f t="shared" si="59"/>
        <v>publishing</v>
      </c>
      <c r="T462" t="str">
        <f t="shared" si="60"/>
        <v>nonfiction</v>
      </c>
      <c r="U462" s="7">
        <f t="shared" si="61"/>
        <v>41157.042928240742</v>
      </c>
      <c r="V462" s="7">
        <f t="shared" si="62"/>
        <v>41175.165972222225</v>
      </c>
    </row>
    <row r="463" spans="1:22" ht="44.25" x14ac:dyDescent="0.75">
      <c r="A463">
        <v>822</v>
      </c>
      <c r="B463" s="2" t="s">
        <v>823</v>
      </c>
      <c r="C463" s="2" t="s">
        <v>4932</v>
      </c>
      <c r="D463">
        <v>3000</v>
      </c>
      <c r="E463">
        <f t="shared" si="56"/>
        <v>3000</v>
      </c>
      <c r="F463">
        <v>3575</v>
      </c>
      <c r="G463">
        <f t="shared" si="57"/>
        <v>3575</v>
      </c>
      <c r="H463" t="s">
        <v>8219</v>
      </c>
      <c r="I463" t="s">
        <v>8224</v>
      </c>
      <c r="J463" t="s">
        <v>8246</v>
      </c>
      <c r="K463">
        <v>1349477050</v>
      </c>
      <c r="L463">
        <v>1346885050</v>
      </c>
      <c r="M463" t="b">
        <v>0</v>
      </c>
      <c r="N463">
        <v>69</v>
      </c>
      <c r="O463" t="b">
        <v>1</v>
      </c>
      <c r="P463" t="s">
        <v>8276</v>
      </c>
      <c r="Q463">
        <f t="shared" si="58"/>
        <v>119</v>
      </c>
      <c r="R463">
        <f t="shared" si="63"/>
        <v>51.81</v>
      </c>
      <c r="S463" t="str">
        <f t="shared" si="59"/>
        <v>music</v>
      </c>
      <c r="T463" t="str">
        <f t="shared" si="60"/>
        <v>rock</v>
      </c>
      <c r="U463" s="7">
        <f t="shared" si="61"/>
        <v>41157.947337962964</v>
      </c>
      <c r="V463" s="7">
        <f t="shared" si="62"/>
        <v>41187.947337962964</v>
      </c>
    </row>
    <row r="464" spans="1:22" ht="44.25" x14ac:dyDescent="0.75">
      <c r="A464">
        <v>3024</v>
      </c>
      <c r="B464" s="2" t="s">
        <v>3024</v>
      </c>
      <c r="C464" s="2" t="s">
        <v>7134</v>
      </c>
      <c r="D464">
        <v>5000</v>
      </c>
      <c r="E464">
        <f t="shared" si="56"/>
        <v>5000</v>
      </c>
      <c r="F464">
        <v>12321</v>
      </c>
      <c r="G464">
        <f t="shared" si="57"/>
        <v>12321</v>
      </c>
      <c r="H464" t="s">
        <v>8219</v>
      </c>
      <c r="I464" t="s">
        <v>8224</v>
      </c>
      <c r="J464" t="s">
        <v>8246</v>
      </c>
      <c r="K464">
        <v>1349567475</v>
      </c>
      <c r="L464">
        <v>1346975475</v>
      </c>
      <c r="M464" t="b">
        <v>0</v>
      </c>
      <c r="N464">
        <v>182</v>
      </c>
      <c r="O464" t="b">
        <v>1</v>
      </c>
      <c r="P464" t="s">
        <v>8303</v>
      </c>
      <c r="Q464">
        <f t="shared" si="58"/>
        <v>246</v>
      </c>
      <c r="R464">
        <f t="shared" si="63"/>
        <v>67.7</v>
      </c>
      <c r="S464" t="str">
        <f t="shared" si="59"/>
        <v>theater</v>
      </c>
      <c r="T464" t="str">
        <f t="shared" si="60"/>
        <v>spaces</v>
      </c>
      <c r="U464" s="7">
        <f t="shared" si="61"/>
        <v>41158.993923611109</v>
      </c>
      <c r="V464" s="7">
        <f t="shared" si="62"/>
        <v>41188.993923611109</v>
      </c>
    </row>
    <row r="465" spans="1:22" ht="44.25" x14ac:dyDescent="0.75">
      <c r="A465">
        <v>1900</v>
      </c>
      <c r="B465" s="2" t="s">
        <v>1901</v>
      </c>
      <c r="C465" s="2" t="s">
        <v>6010</v>
      </c>
      <c r="D465">
        <v>2500</v>
      </c>
      <c r="E465">
        <f t="shared" si="56"/>
        <v>2500</v>
      </c>
      <c r="F465">
        <v>2734.11</v>
      </c>
      <c r="G465">
        <f t="shared" si="57"/>
        <v>2734.11</v>
      </c>
      <c r="H465" t="s">
        <v>8219</v>
      </c>
      <c r="I465" t="s">
        <v>8224</v>
      </c>
      <c r="J465" t="s">
        <v>8246</v>
      </c>
      <c r="K465">
        <v>1349517540</v>
      </c>
      <c r="L465">
        <v>1347137731</v>
      </c>
      <c r="M465" t="b">
        <v>0</v>
      </c>
      <c r="N465">
        <v>54</v>
      </c>
      <c r="O465" t="b">
        <v>1</v>
      </c>
      <c r="P465" t="s">
        <v>8279</v>
      </c>
      <c r="Q465">
        <f t="shared" si="58"/>
        <v>109</v>
      </c>
      <c r="R465">
        <f t="shared" si="63"/>
        <v>50.63</v>
      </c>
      <c r="S465" t="str">
        <f t="shared" si="59"/>
        <v>music</v>
      </c>
      <c r="T465" t="str">
        <f t="shared" si="60"/>
        <v>indie rock</v>
      </c>
      <c r="U465" s="7">
        <f t="shared" si="61"/>
        <v>41160.871886574074</v>
      </c>
      <c r="V465" s="7">
        <f t="shared" si="62"/>
        <v>41188.415972222225</v>
      </c>
    </row>
    <row r="466" spans="1:22" ht="44.25" x14ac:dyDescent="0.75">
      <c r="A466">
        <v>481</v>
      </c>
      <c r="B466" s="2" t="s">
        <v>482</v>
      </c>
      <c r="C466" s="2" t="s">
        <v>4591</v>
      </c>
      <c r="D466">
        <v>30000</v>
      </c>
      <c r="E466">
        <f t="shared" si="56"/>
        <v>30000</v>
      </c>
      <c r="F466">
        <v>1830</v>
      </c>
      <c r="G466">
        <f t="shared" si="57"/>
        <v>1830</v>
      </c>
      <c r="H466" t="s">
        <v>8221</v>
      </c>
      <c r="I466" t="s">
        <v>8224</v>
      </c>
      <c r="J466" t="s">
        <v>8246</v>
      </c>
      <c r="K466">
        <v>1349885289</v>
      </c>
      <c r="L466">
        <v>1347293289</v>
      </c>
      <c r="M466" t="b">
        <v>0</v>
      </c>
      <c r="N466">
        <v>21</v>
      </c>
      <c r="O466" t="b">
        <v>0</v>
      </c>
      <c r="P466" t="s">
        <v>8270</v>
      </c>
      <c r="Q466">
        <f t="shared" si="58"/>
        <v>6</v>
      </c>
      <c r="R466">
        <f t="shared" si="63"/>
        <v>87.14</v>
      </c>
      <c r="S466" t="str">
        <f t="shared" si="59"/>
        <v>film &amp; video</v>
      </c>
      <c r="T466" t="str">
        <f t="shared" si="60"/>
        <v>animation</v>
      </c>
      <c r="U466" s="7">
        <f t="shared" si="61"/>
        <v>41162.672326388885</v>
      </c>
      <c r="V466" s="7">
        <f t="shared" si="62"/>
        <v>41192.672326388885</v>
      </c>
    </row>
    <row r="467" spans="1:22" ht="44.25" x14ac:dyDescent="0.75">
      <c r="A467">
        <v>1070</v>
      </c>
      <c r="B467" s="2" t="s">
        <v>1071</v>
      </c>
      <c r="C467" s="2" t="s">
        <v>5180</v>
      </c>
      <c r="D467">
        <v>10000</v>
      </c>
      <c r="E467">
        <f t="shared" si="56"/>
        <v>10000</v>
      </c>
      <c r="F467">
        <v>70</v>
      </c>
      <c r="G467">
        <f t="shared" si="57"/>
        <v>70</v>
      </c>
      <c r="H467" t="s">
        <v>8221</v>
      </c>
      <c r="I467" t="s">
        <v>8224</v>
      </c>
      <c r="J467" t="s">
        <v>8246</v>
      </c>
      <c r="K467">
        <v>1349050622</v>
      </c>
      <c r="L467">
        <v>1347322622</v>
      </c>
      <c r="M467" t="b">
        <v>0</v>
      </c>
      <c r="N467">
        <v>2</v>
      </c>
      <c r="O467" t="b">
        <v>0</v>
      </c>
      <c r="P467" t="s">
        <v>8282</v>
      </c>
      <c r="Q467">
        <f t="shared" si="58"/>
        <v>1</v>
      </c>
      <c r="R467">
        <f t="shared" si="63"/>
        <v>35</v>
      </c>
      <c r="S467" t="str">
        <f t="shared" si="59"/>
        <v>games</v>
      </c>
      <c r="T467" t="str">
        <f t="shared" si="60"/>
        <v>video games</v>
      </c>
      <c r="U467" s="7">
        <f t="shared" si="61"/>
        <v>41163.011828703704</v>
      </c>
      <c r="V467" s="7">
        <f t="shared" si="62"/>
        <v>41183.011828703704</v>
      </c>
    </row>
    <row r="468" spans="1:22" ht="29.5" x14ac:dyDescent="0.75">
      <c r="A468">
        <v>278</v>
      </c>
      <c r="B468" s="2" t="s">
        <v>279</v>
      </c>
      <c r="C468" s="2" t="s">
        <v>4388</v>
      </c>
      <c r="D468">
        <v>27000</v>
      </c>
      <c r="E468">
        <f t="shared" si="56"/>
        <v>27000</v>
      </c>
      <c r="F468">
        <v>40594</v>
      </c>
      <c r="G468">
        <f t="shared" si="57"/>
        <v>40594</v>
      </c>
      <c r="H468" t="s">
        <v>8219</v>
      </c>
      <c r="I468" t="s">
        <v>8224</v>
      </c>
      <c r="J468" t="s">
        <v>8246</v>
      </c>
      <c r="K468">
        <v>1350003539</v>
      </c>
      <c r="L468">
        <v>1347411539</v>
      </c>
      <c r="M468" t="b">
        <v>1</v>
      </c>
      <c r="N468">
        <v>415</v>
      </c>
      <c r="O468" t="b">
        <v>1</v>
      </c>
      <c r="P468" t="s">
        <v>8269</v>
      </c>
      <c r="Q468">
        <f t="shared" si="58"/>
        <v>150</v>
      </c>
      <c r="R468">
        <f t="shared" si="63"/>
        <v>97.82</v>
      </c>
      <c r="S468" t="str">
        <f t="shared" si="59"/>
        <v>film &amp; video</v>
      </c>
      <c r="T468" t="str">
        <f t="shared" si="60"/>
        <v>documentary</v>
      </c>
      <c r="U468" s="7">
        <f t="shared" si="61"/>
        <v>41164.040960648148</v>
      </c>
      <c r="V468" s="7">
        <f t="shared" si="62"/>
        <v>41194.040960648148</v>
      </c>
    </row>
    <row r="469" spans="1:22" ht="44.25" x14ac:dyDescent="0.75">
      <c r="A469">
        <v>1631</v>
      </c>
      <c r="B469" s="2" t="s">
        <v>1632</v>
      </c>
      <c r="C469" s="2" t="s">
        <v>5741</v>
      </c>
      <c r="D469">
        <v>10000</v>
      </c>
      <c r="E469">
        <f t="shared" si="56"/>
        <v>10000</v>
      </c>
      <c r="F469">
        <v>15591</v>
      </c>
      <c r="G469">
        <f t="shared" si="57"/>
        <v>15591</v>
      </c>
      <c r="H469" t="s">
        <v>8219</v>
      </c>
      <c r="I469" t="s">
        <v>8224</v>
      </c>
      <c r="J469" t="s">
        <v>8246</v>
      </c>
      <c r="K469">
        <v>1350074261</v>
      </c>
      <c r="L469">
        <v>1347482261</v>
      </c>
      <c r="M469" t="b">
        <v>0</v>
      </c>
      <c r="N469">
        <v>133</v>
      </c>
      <c r="O469" t="b">
        <v>1</v>
      </c>
      <c r="P469" t="s">
        <v>8276</v>
      </c>
      <c r="Q469">
        <f t="shared" si="58"/>
        <v>156</v>
      </c>
      <c r="R469">
        <f t="shared" si="63"/>
        <v>117.23</v>
      </c>
      <c r="S469" t="str">
        <f t="shared" si="59"/>
        <v>music</v>
      </c>
      <c r="T469" t="str">
        <f t="shared" si="60"/>
        <v>rock</v>
      </c>
      <c r="U469" s="7">
        <f t="shared" si="61"/>
        <v>41164.859502314815</v>
      </c>
      <c r="V469" s="7">
        <f t="shared" si="62"/>
        <v>41194.859502314815</v>
      </c>
    </row>
    <row r="470" spans="1:22" ht="29.5" x14ac:dyDescent="0.75">
      <c r="A470">
        <v>1849</v>
      </c>
      <c r="B470" s="2" t="s">
        <v>1850</v>
      </c>
      <c r="C470" s="2" t="s">
        <v>5959</v>
      </c>
      <c r="D470">
        <v>300</v>
      </c>
      <c r="E470">
        <f t="shared" si="56"/>
        <v>300</v>
      </c>
      <c r="F470">
        <v>301</v>
      </c>
      <c r="G470">
        <f t="shared" si="57"/>
        <v>301</v>
      </c>
      <c r="H470" t="s">
        <v>8219</v>
      </c>
      <c r="I470" t="s">
        <v>8224</v>
      </c>
      <c r="J470" t="s">
        <v>8246</v>
      </c>
      <c r="K470">
        <v>1350505059</v>
      </c>
      <c r="L470">
        <v>1347913059</v>
      </c>
      <c r="M470" t="b">
        <v>0</v>
      </c>
      <c r="N470">
        <v>8</v>
      </c>
      <c r="O470" t="b">
        <v>1</v>
      </c>
      <c r="P470" t="s">
        <v>8276</v>
      </c>
      <c r="Q470">
        <f t="shared" si="58"/>
        <v>100</v>
      </c>
      <c r="R470">
        <f t="shared" si="63"/>
        <v>37.630000000000003</v>
      </c>
      <c r="S470" t="str">
        <f t="shared" si="59"/>
        <v>music</v>
      </c>
      <c r="T470" t="str">
        <f t="shared" si="60"/>
        <v>rock</v>
      </c>
      <c r="U470" s="7">
        <f t="shared" si="61"/>
        <v>41169.845590277779</v>
      </c>
      <c r="V470" s="7">
        <f t="shared" si="62"/>
        <v>41199.845590277779</v>
      </c>
    </row>
    <row r="471" spans="1:22" ht="44.25" x14ac:dyDescent="0.75">
      <c r="A471">
        <v>2468</v>
      </c>
      <c r="B471" s="2" t="s">
        <v>2469</v>
      </c>
      <c r="C471" s="2" t="s">
        <v>6578</v>
      </c>
      <c r="D471">
        <v>2000</v>
      </c>
      <c r="E471">
        <f t="shared" si="56"/>
        <v>2000</v>
      </c>
      <c r="F471">
        <v>2144.34</v>
      </c>
      <c r="G471">
        <f t="shared" si="57"/>
        <v>2144.34</v>
      </c>
      <c r="H471" t="s">
        <v>8219</v>
      </c>
      <c r="I471" t="s">
        <v>8224</v>
      </c>
      <c r="J471" t="s">
        <v>8246</v>
      </c>
      <c r="K471">
        <v>1351400400</v>
      </c>
      <c r="L471">
        <v>1348285321</v>
      </c>
      <c r="M471" t="b">
        <v>0</v>
      </c>
      <c r="N471">
        <v>58</v>
      </c>
      <c r="O471" t="b">
        <v>1</v>
      </c>
      <c r="P471" t="s">
        <v>8279</v>
      </c>
      <c r="Q471">
        <f t="shared" si="58"/>
        <v>107</v>
      </c>
      <c r="R471">
        <f t="shared" si="63"/>
        <v>36.97</v>
      </c>
      <c r="S471" t="str">
        <f t="shared" si="59"/>
        <v>music</v>
      </c>
      <c r="T471" t="str">
        <f t="shared" si="60"/>
        <v>indie rock</v>
      </c>
      <c r="U471" s="7">
        <f t="shared" si="61"/>
        <v>41174.154178240737</v>
      </c>
      <c r="V471" s="7">
        <f t="shared" si="62"/>
        <v>41210.208333333336</v>
      </c>
    </row>
    <row r="472" spans="1:22" ht="44.25" x14ac:dyDescent="0.75">
      <c r="A472">
        <v>1644</v>
      </c>
      <c r="B472" s="2" t="s">
        <v>1645</v>
      </c>
      <c r="C472" s="2" t="s">
        <v>5754</v>
      </c>
      <c r="D472">
        <v>10000</v>
      </c>
      <c r="E472">
        <f t="shared" si="56"/>
        <v>10000</v>
      </c>
      <c r="F472">
        <v>10950</v>
      </c>
      <c r="G472">
        <f t="shared" si="57"/>
        <v>10950</v>
      </c>
      <c r="H472" t="s">
        <v>8219</v>
      </c>
      <c r="I472" t="s">
        <v>8224</v>
      </c>
      <c r="J472" t="s">
        <v>8246</v>
      </c>
      <c r="K472">
        <v>1353551160</v>
      </c>
      <c r="L472">
        <v>1348363560</v>
      </c>
      <c r="M472" t="b">
        <v>0</v>
      </c>
      <c r="N472">
        <v>128</v>
      </c>
      <c r="O472" t="b">
        <v>1</v>
      </c>
      <c r="P472" t="s">
        <v>8292</v>
      </c>
      <c r="Q472">
        <f t="shared" si="58"/>
        <v>110</v>
      </c>
      <c r="R472">
        <f t="shared" si="63"/>
        <v>85.55</v>
      </c>
      <c r="S472" t="str">
        <f t="shared" si="59"/>
        <v>music</v>
      </c>
      <c r="T472" t="str">
        <f t="shared" si="60"/>
        <v>pop</v>
      </c>
      <c r="U472" s="7">
        <f t="shared" si="61"/>
        <v>41175.05972222222</v>
      </c>
      <c r="V472" s="7">
        <f t="shared" si="62"/>
        <v>41235.101388888892</v>
      </c>
    </row>
    <row r="473" spans="1:22" ht="44.25" x14ac:dyDescent="0.75">
      <c r="A473">
        <v>1823</v>
      </c>
      <c r="B473" s="2" t="s">
        <v>1824</v>
      </c>
      <c r="C473" s="2" t="s">
        <v>5933</v>
      </c>
      <c r="D473">
        <v>700</v>
      </c>
      <c r="E473">
        <f t="shared" si="56"/>
        <v>700</v>
      </c>
      <c r="F473">
        <v>811</v>
      </c>
      <c r="G473">
        <f t="shared" si="57"/>
        <v>811</v>
      </c>
      <c r="H473" t="s">
        <v>8219</v>
      </c>
      <c r="I473" t="s">
        <v>8224</v>
      </c>
      <c r="J473" t="s">
        <v>8246</v>
      </c>
      <c r="K473">
        <v>1351095976</v>
      </c>
      <c r="L473">
        <v>1348503976</v>
      </c>
      <c r="M473" t="b">
        <v>0</v>
      </c>
      <c r="N473">
        <v>33</v>
      </c>
      <c r="O473" t="b">
        <v>1</v>
      </c>
      <c r="P473" t="s">
        <v>8276</v>
      </c>
      <c r="Q473">
        <f t="shared" si="58"/>
        <v>116</v>
      </c>
      <c r="R473">
        <f t="shared" si="63"/>
        <v>24.58</v>
      </c>
      <c r="S473" t="str">
        <f t="shared" si="59"/>
        <v>music</v>
      </c>
      <c r="T473" t="str">
        <f t="shared" si="60"/>
        <v>rock</v>
      </c>
      <c r="U473" s="7">
        <f t="shared" si="61"/>
        <v>41176.684907407405</v>
      </c>
      <c r="V473" s="7">
        <f t="shared" si="62"/>
        <v>41206.684907407405</v>
      </c>
    </row>
    <row r="474" spans="1:22" ht="44.25" x14ac:dyDescent="0.75">
      <c r="A474">
        <v>1853</v>
      </c>
      <c r="B474" s="2" t="s">
        <v>1854</v>
      </c>
      <c r="C474" s="2" t="s">
        <v>5963</v>
      </c>
      <c r="D474">
        <v>800</v>
      </c>
      <c r="E474">
        <f t="shared" si="56"/>
        <v>800</v>
      </c>
      <c r="F474">
        <v>815</v>
      </c>
      <c r="G474">
        <f t="shared" si="57"/>
        <v>815</v>
      </c>
      <c r="H474" t="s">
        <v>8219</v>
      </c>
      <c r="I474" t="s">
        <v>8224</v>
      </c>
      <c r="J474" t="s">
        <v>8246</v>
      </c>
      <c r="K474">
        <v>1352860017</v>
      </c>
      <c r="L474">
        <v>1348536417</v>
      </c>
      <c r="M474" t="b">
        <v>0</v>
      </c>
      <c r="N474">
        <v>14</v>
      </c>
      <c r="O474" t="b">
        <v>1</v>
      </c>
      <c r="P474" t="s">
        <v>8276</v>
      </c>
      <c r="Q474">
        <f t="shared" si="58"/>
        <v>102</v>
      </c>
      <c r="R474">
        <f t="shared" si="63"/>
        <v>58.21</v>
      </c>
      <c r="S474" t="str">
        <f t="shared" si="59"/>
        <v>music</v>
      </c>
      <c r="T474" t="str">
        <f t="shared" si="60"/>
        <v>rock</v>
      </c>
      <c r="U474" s="7">
        <f t="shared" si="61"/>
        <v>41177.060381944444</v>
      </c>
      <c r="V474" s="7">
        <f t="shared" si="62"/>
        <v>41227.102048611108</v>
      </c>
    </row>
    <row r="475" spans="1:22" ht="29.5" x14ac:dyDescent="0.75">
      <c r="A475">
        <v>1957</v>
      </c>
      <c r="B475" s="2" t="s">
        <v>1958</v>
      </c>
      <c r="C475" s="2" t="s">
        <v>6067</v>
      </c>
      <c r="D475">
        <v>30000</v>
      </c>
      <c r="E475">
        <f t="shared" si="56"/>
        <v>30000</v>
      </c>
      <c r="F475">
        <v>50251.41</v>
      </c>
      <c r="G475">
        <f t="shared" si="57"/>
        <v>50251.41</v>
      </c>
      <c r="H475" t="s">
        <v>8219</v>
      </c>
      <c r="I475" t="s">
        <v>8224</v>
      </c>
      <c r="J475" t="s">
        <v>8246</v>
      </c>
      <c r="K475">
        <v>1351304513</v>
      </c>
      <c r="L475">
        <v>1348712513</v>
      </c>
      <c r="M475" t="b">
        <v>1</v>
      </c>
      <c r="N475">
        <v>660</v>
      </c>
      <c r="O475" t="b">
        <v>1</v>
      </c>
      <c r="P475" t="s">
        <v>8295</v>
      </c>
      <c r="Q475">
        <f t="shared" si="58"/>
        <v>168</v>
      </c>
      <c r="R475">
        <f t="shared" si="63"/>
        <v>76.14</v>
      </c>
      <c r="S475" t="str">
        <f t="shared" si="59"/>
        <v>technology</v>
      </c>
      <c r="T475" t="str">
        <f t="shared" si="60"/>
        <v>hardware</v>
      </c>
      <c r="U475" s="7">
        <f t="shared" si="61"/>
        <v>41179.098530092589</v>
      </c>
      <c r="V475" s="7">
        <f t="shared" si="62"/>
        <v>41209.098530092589</v>
      </c>
    </row>
    <row r="476" spans="1:22" ht="44.25" x14ac:dyDescent="0.75">
      <c r="A476">
        <v>880</v>
      </c>
      <c r="B476" s="2" t="s">
        <v>881</v>
      </c>
      <c r="C476" s="2" t="s">
        <v>4990</v>
      </c>
      <c r="D476">
        <v>3780</v>
      </c>
      <c r="E476">
        <f t="shared" si="56"/>
        <v>3780</v>
      </c>
      <c r="F476">
        <v>113</v>
      </c>
      <c r="G476">
        <f t="shared" si="57"/>
        <v>113</v>
      </c>
      <c r="H476" t="s">
        <v>8221</v>
      </c>
      <c r="I476" t="s">
        <v>8224</v>
      </c>
      <c r="J476" t="s">
        <v>8246</v>
      </c>
      <c r="K476">
        <v>1351582938</v>
      </c>
      <c r="L476">
        <v>1348731738</v>
      </c>
      <c r="M476" t="b">
        <v>0</v>
      </c>
      <c r="N476">
        <v>8</v>
      </c>
      <c r="O476" t="b">
        <v>0</v>
      </c>
      <c r="P476" t="s">
        <v>8279</v>
      </c>
      <c r="Q476">
        <f t="shared" si="58"/>
        <v>3</v>
      </c>
      <c r="R476">
        <f t="shared" si="63"/>
        <v>14.13</v>
      </c>
      <c r="S476" t="str">
        <f t="shared" si="59"/>
        <v>music</v>
      </c>
      <c r="T476" t="str">
        <f t="shared" si="60"/>
        <v>indie rock</v>
      </c>
      <c r="U476" s="7">
        <f t="shared" si="61"/>
        <v>41179.32104166667</v>
      </c>
      <c r="V476" s="7">
        <f t="shared" si="62"/>
        <v>41212.32104166667</v>
      </c>
    </row>
    <row r="477" spans="1:22" ht="44.25" x14ac:dyDescent="0.75">
      <c r="A477">
        <v>928</v>
      </c>
      <c r="B477" s="2" t="s">
        <v>929</v>
      </c>
      <c r="C477" s="2" t="s">
        <v>5038</v>
      </c>
      <c r="D477">
        <v>14500</v>
      </c>
      <c r="E477">
        <f t="shared" si="56"/>
        <v>14500</v>
      </c>
      <c r="F477">
        <v>1575</v>
      </c>
      <c r="G477">
        <f t="shared" si="57"/>
        <v>1575</v>
      </c>
      <c r="H477" t="s">
        <v>8221</v>
      </c>
      <c r="I477" t="s">
        <v>8224</v>
      </c>
      <c r="J477" t="s">
        <v>8246</v>
      </c>
      <c r="K477">
        <v>1353196800</v>
      </c>
      <c r="L477">
        <v>1348864913</v>
      </c>
      <c r="M477" t="b">
        <v>0</v>
      </c>
      <c r="N477">
        <v>28</v>
      </c>
      <c r="O477" t="b">
        <v>0</v>
      </c>
      <c r="P477" t="s">
        <v>8278</v>
      </c>
      <c r="Q477">
        <f t="shared" si="58"/>
        <v>11</v>
      </c>
      <c r="R477">
        <f t="shared" si="63"/>
        <v>56.25</v>
      </c>
      <c r="S477" t="str">
        <f t="shared" si="59"/>
        <v>music</v>
      </c>
      <c r="T477" t="str">
        <f t="shared" si="60"/>
        <v>jazz</v>
      </c>
      <c r="U477" s="7">
        <f t="shared" si="61"/>
        <v>41180.86241898148</v>
      </c>
      <c r="V477" s="7">
        <f t="shared" si="62"/>
        <v>41231</v>
      </c>
    </row>
    <row r="478" spans="1:22" ht="29.5" x14ac:dyDescent="0.75">
      <c r="A478">
        <v>873</v>
      </c>
      <c r="B478" s="2" t="s">
        <v>874</v>
      </c>
      <c r="C478" s="2" t="s">
        <v>4983</v>
      </c>
      <c r="D478">
        <v>3500</v>
      </c>
      <c r="E478">
        <f t="shared" si="56"/>
        <v>3500</v>
      </c>
      <c r="F478">
        <v>45</v>
      </c>
      <c r="G478">
        <f t="shared" si="57"/>
        <v>45</v>
      </c>
      <c r="H478" t="s">
        <v>8221</v>
      </c>
      <c r="I478" t="s">
        <v>8224</v>
      </c>
      <c r="J478" t="s">
        <v>8246</v>
      </c>
      <c r="K478">
        <v>1352610040</v>
      </c>
      <c r="L478">
        <v>1349150440</v>
      </c>
      <c r="M478" t="b">
        <v>0</v>
      </c>
      <c r="N478">
        <v>5</v>
      </c>
      <c r="O478" t="b">
        <v>0</v>
      </c>
      <c r="P478" t="s">
        <v>8278</v>
      </c>
      <c r="Q478">
        <f t="shared" si="58"/>
        <v>1</v>
      </c>
      <c r="R478">
        <f t="shared" si="63"/>
        <v>9</v>
      </c>
      <c r="S478" t="str">
        <f t="shared" si="59"/>
        <v>music</v>
      </c>
      <c r="T478" t="str">
        <f t="shared" si="60"/>
        <v>jazz</v>
      </c>
      <c r="U478" s="7">
        <f t="shared" si="61"/>
        <v>41184.167129629634</v>
      </c>
      <c r="V478" s="7">
        <f t="shared" si="62"/>
        <v>41224.208796296298</v>
      </c>
    </row>
    <row r="479" spans="1:22" ht="29.5" x14ac:dyDescent="0.75">
      <c r="A479">
        <v>287</v>
      </c>
      <c r="B479" s="2" t="s">
        <v>288</v>
      </c>
      <c r="C479" s="2" t="s">
        <v>4397</v>
      </c>
      <c r="D479">
        <v>15000</v>
      </c>
      <c r="E479">
        <f t="shared" si="56"/>
        <v>15000</v>
      </c>
      <c r="F479">
        <v>26445</v>
      </c>
      <c r="G479">
        <f t="shared" si="57"/>
        <v>26445</v>
      </c>
      <c r="H479" t="s">
        <v>8219</v>
      </c>
      <c r="I479" t="s">
        <v>8224</v>
      </c>
      <c r="J479" t="s">
        <v>8246</v>
      </c>
      <c r="K479">
        <v>1351828800</v>
      </c>
      <c r="L479">
        <v>1349160018</v>
      </c>
      <c r="M479" t="b">
        <v>1</v>
      </c>
      <c r="N479">
        <v>290</v>
      </c>
      <c r="O479" t="b">
        <v>1</v>
      </c>
      <c r="P479" t="s">
        <v>8269</v>
      </c>
      <c r="Q479">
        <f t="shared" si="58"/>
        <v>176</v>
      </c>
      <c r="R479">
        <f t="shared" si="63"/>
        <v>91.19</v>
      </c>
      <c r="S479" t="str">
        <f t="shared" si="59"/>
        <v>film &amp; video</v>
      </c>
      <c r="T479" t="str">
        <f t="shared" si="60"/>
        <v>documentary</v>
      </c>
      <c r="U479" s="7">
        <f t="shared" si="61"/>
        <v>41184.277986111112</v>
      </c>
      <c r="V479" s="7">
        <f t="shared" si="62"/>
        <v>41215.166666666664</v>
      </c>
    </row>
    <row r="480" spans="1:22" ht="29.5" x14ac:dyDescent="0.75">
      <c r="A480">
        <v>2202</v>
      </c>
      <c r="B480" s="2" t="s">
        <v>2203</v>
      </c>
      <c r="C480" s="2" t="s">
        <v>6312</v>
      </c>
      <c r="D480">
        <v>4000</v>
      </c>
      <c r="E480">
        <f t="shared" si="56"/>
        <v>4000</v>
      </c>
      <c r="F480">
        <v>28167.25</v>
      </c>
      <c r="G480">
        <f t="shared" si="57"/>
        <v>28167.25</v>
      </c>
      <c r="H480" t="s">
        <v>8219</v>
      </c>
      <c r="I480" t="s">
        <v>8224</v>
      </c>
      <c r="J480" t="s">
        <v>8246</v>
      </c>
      <c r="K480">
        <v>1351801368</v>
      </c>
      <c r="L480">
        <v>1349209368</v>
      </c>
      <c r="M480" t="b">
        <v>0</v>
      </c>
      <c r="N480">
        <v>721</v>
      </c>
      <c r="O480" t="b">
        <v>1</v>
      </c>
      <c r="P480" t="s">
        <v>8280</v>
      </c>
      <c r="Q480">
        <f t="shared" si="58"/>
        <v>704</v>
      </c>
      <c r="R480">
        <f t="shared" si="63"/>
        <v>39.07</v>
      </c>
      <c r="S480" t="str">
        <f t="shared" si="59"/>
        <v>music</v>
      </c>
      <c r="T480" t="str">
        <f t="shared" si="60"/>
        <v>electronic music</v>
      </c>
      <c r="U480" s="7">
        <f t="shared" si="61"/>
        <v>41184.849166666667</v>
      </c>
      <c r="V480" s="7">
        <f t="shared" si="62"/>
        <v>41214.849166666667</v>
      </c>
    </row>
    <row r="481" spans="1:22" ht="29.5" x14ac:dyDescent="0.75">
      <c r="A481">
        <v>825</v>
      </c>
      <c r="B481" s="2" t="s">
        <v>826</v>
      </c>
      <c r="C481" s="2" t="s">
        <v>4935</v>
      </c>
      <c r="D481">
        <v>12500</v>
      </c>
      <c r="E481">
        <f t="shared" si="56"/>
        <v>12500</v>
      </c>
      <c r="F481">
        <v>12554</v>
      </c>
      <c r="G481">
        <f t="shared" si="57"/>
        <v>12554</v>
      </c>
      <c r="H481" t="s">
        <v>8219</v>
      </c>
      <c r="I481" t="s">
        <v>8224</v>
      </c>
      <c r="J481" t="s">
        <v>8246</v>
      </c>
      <c r="K481">
        <v>1351495284</v>
      </c>
      <c r="L481">
        <v>1349335284</v>
      </c>
      <c r="M481" t="b">
        <v>0</v>
      </c>
      <c r="N481">
        <v>99</v>
      </c>
      <c r="O481" t="b">
        <v>1</v>
      </c>
      <c r="P481" t="s">
        <v>8276</v>
      </c>
      <c r="Q481">
        <f t="shared" si="58"/>
        <v>100</v>
      </c>
      <c r="R481">
        <f t="shared" si="63"/>
        <v>126.81</v>
      </c>
      <c r="S481" t="str">
        <f t="shared" si="59"/>
        <v>music</v>
      </c>
      <c r="T481" t="str">
        <f t="shared" si="60"/>
        <v>rock</v>
      </c>
      <c r="U481" s="7">
        <f t="shared" si="61"/>
        <v>41186.306527777779</v>
      </c>
      <c r="V481" s="7">
        <f t="shared" si="62"/>
        <v>41211.306527777779</v>
      </c>
    </row>
    <row r="482" spans="1:22" ht="29.5" x14ac:dyDescent="0.75">
      <c r="A482">
        <v>2103</v>
      </c>
      <c r="B482" s="2" t="s">
        <v>2104</v>
      </c>
      <c r="C482" s="2" t="s">
        <v>6213</v>
      </c>
      <c r="D482">
        <v>7777</v>
      </c>
      <c r="E482">
        <f t="shared" si="56"/>
        <v>7777</v>
      </c>
      <c r="F482">
        <v>11364</v>
      </c>
      <c r="G482">
        <f t="shared" si="57"/>
        <v>11364</v>
      </c>
      <c r="H482" t="s">
        <v>8219</v>
      </c>
      <c r="I482" t="s">
        <v>8224</v>
      </c>
      <c r="J482" t="s">
        <v>8246</v>
      </c>
      <c r="K482">
        <v>1352488027</v>
      </c>
      <c r="L482">
        <v>1349892427</v>
      </c>
      <c r="M482" t="b">
        <v>0</v>
      </c>
      <c r="N482">
        <v>115</v>
      </c>
      <c r="O482" t="b">
        <v>1</v>
      </c>
      <c r="P482" t="s">
        <v>8279</v>
      </c>
      <c r="Q482">
        <f t="shared" si="58"/>
        <v>146</v>
      </c>
      <c r="R482">
        <f t="shared" si="63"/>
        <v>98.82</v>
      </c>
      <c r="S482" t="str">
        <f t="shared" si="59"/>
        <v>music</v>
      </c>
      <c r="T482" t="str">
        <f t="shared" si="60"/>
        <v>indie rock</v>
      </c>
      <c r="U482" s="7">
        <f t="shared" si="61"/>
        <v>41192.754942129628</v>
      </c>
      <c r="V482" s="7">
        <f t="shared" si="62"/>
        <v>41222.7966087963</v>
      </c>
    </row>
    <row r="483" spans="1:22" ht="44.25" x14ac:dyDescent="0.75">
      <c r="A483">
        <v>2096</v>
      </c>
      <c r="B483" s="2" t="s">
        <v>2097</v>
      </c>
      <c r="C483" s="2" t="s">
        <v>6206</v>
      </c>
      <c r="D483">
        <v>600</v>
      </c>
      <c r="E483">
        <f t="shared" si="56"/>
        <v>600</v>
      </c>
      <c r="F483">
        <v>610</v>
      </c>
      <c r="G483">
        <f t="shared" si="57"/>
        <v>610</v>
      </c>
      <c r="H483" t="s">
        <v>8219</v>
      </c>
      <c r="I483" t="s">
        <v>8224</v>
      </c>
      <c r="J483" t="s">
        <v>8246</v>
      </c>
      <c r="K483">
        <v>1351223940</v>
      </c>
      <c r="L483">
        <v>1349892735</v>
      </c>
      <c r="M483" t="b">
        <v>0</v>
      </c>
      <c r="N483">
        <v>14</v>
      </c>
      <c r="O483" t="b">
        <v>1</v>
      </c>
      <c r="P483" t="s">
        <v>8279</v>
      </c>
      <c r="Q483">
        <f t="shared" si="58"/>
        <v>102</v>
      </c>
      <c r="R483">
        <f t="shared" si="63"/>
        <v>43.57</v>
      </c>
      <c r="S483" t="str">
        <f t="shared" si="59"/>
        <v>music</v>
      </c>
      <c r="T483" t="str">
        <f t="shared" si="60"/>
        <v>indie rock</v>
      </c>
      <c r="U483" s="7">
        <f t="shared" si="61"/>
        <v>41192.758506944447</v>
      </c>
      <c r="V483" s="7">
        <f t="shared" si="62"/>
        <v>41208.165972222225</v>
      </c>
    </row>
    <row r="484" spans="1:22" ht="44.25" x14ac:dyDescent="0.75">
      <c r="A484">
        <v>275</v>
      </c>
      <c r="B484" s="2" t="s">
        <v>276</v>
      </c>
      <c r="C484" s="2" t="s">
        <v>4385</v>
      </c>
      <c r="D484">
        <v>20000</v>
      </c>
      <c r="E484">
        <f t="shared" si="56"/>
        <v>20000</v>
      </c>
      <c r="F484">
        <v>21679</v>
      </c>
      <c r="G484">
        <f t="shared" si="57"/>
        <v>21679</v>
      </c>
      <c r="H484" t="s">
        <v>8219</v>
      </c>
      <c r="I484" t="s">
        <v>8224</v>
      </c>
      <c r="J484" t="s">
        <v>8246</v>
      </c>
      <c r="K484">
        <v>1352511966</v>
      </c>
      <c r="L484">
        <v>1349916366</v>
      </c>
      <c r="M484" t="b">
        <v>1</v>
      </c>
      <c r="N484">
        <v>332</v>
      </c>
      <c r="O484" t="b">
        <v>1</v>
      </c>
      <c r="P484" t="s">
        <v>8269</v>
      </c>
      <c r="Q484">
        <f t="shared" si="58"/>
        <v>108</v>
      </c>
      <c r="R484">
        <f t="shared" si="63"/>
        <v>65.3</v>
      </c>
      <c r="S484" t="str">
        <f t="shared" si="59"/>
        <v>film &amp; video</v>
      </c>
      <c r="T484" t="str">
        <f t="shared" si="60"/>
        <v>documentary</v>
      </c>
      <c r="U484" s="7">
        <f t="shared" si="61"/>
        <v>41193.032013888893</v>
      </c>
      <c r="V484" s="7">
        <f t="shared" si="62"/>
        <v>41223.073680555557</v>
      </c>
    </row>
    <row r="485" spans="1:22" ht="44.25" x14ac:dyDescent="0.75">
      <c r="A485">
        <v>2473</v>
      </c>
      <c r="B485" s="2" t="s">
        <v>2474</v>
      </c>
      <c r="C485" s="2" t="s">
        <v>6583</v>
      </c>
      <c r="D485">
        <v>2000</v>
      </c>
      <c r="E485">
        <f t="shared" si="56"/>
        <v>2000</v>
      </c>
      <c r="F485">
        <v>2000</v>
      </c>
      <c r="G485">
        <f t="shared" si="57"/>
        <v>2000</v>
      </c>
      <c r="H485" t="s">
        <v>8219</v>
      </c>
      <c r="I485" t="s">
        <v>8224</v>
      </c>
      <c r="J485" t="s">
        <v>8246</v>
      </c>
      <c r="K485">
        <v>1352573869</v>
      </c>
      <c r="L485">
        <v>1349978269</v>
      </c>
      <c r="M485" t="b">
        <v>0</v>
      </c>
      <c r="N485">
        <v>47</v>
      </c>
      <c r="O485" t="b">
        <v>1</v>
      </c>
      <c r="P485" t="s">
        <v>8279</v>
      </c>
      <c r="Q485">
        <f t="shared" si="58"/>
        <v>100</v>
      </c>
      <c r="R485">
        <f t="shared" si="63"/>
        <v>42.55</v>
      </c>
      <c r="S485" t="str">
        <f t="shared" si="59"/>
        <v>music</v>
      </c>
      <c r="T485" t="str">
        <f t="shared" si="60"/>
        <v>indie rock</v>
      </c>
      <c r="U485" s="7">
        <f t="shared" si="61"/>
        <v>41193.748483796298</v>
      </c>
      <c r="V485" s="7">
        <f t="shared" si="62"/>
        <v>41223.790150462963</v>
      </c>
    </row>
    <row r="486" spans="1:22" ht="44.25" x14ac:dyDescent="0.75">
      <c r="A486">
        <v>912</v>
      </c>
      <c r="B486" s="2" t="s">
        <v>913</v>
      </c>
      <c r="C486" s="2" t="s">
        <v>5022</v>
      </c>
      <c r="D486">
        <v>3500</v>
      </c>
      <c r="E486">
        <f t="shared" si="56"/>
        <v>3500</v>
      </c>
      <c r="F486">
        <v>30</v>
      </c>
      <c r="G486">
        <f t="shared" si="57"/>
        <v>30</v>
      </c>
      <c r="H486" t="s">
        <v>8221</v>
      </c>
      <c r="I486" t="s">
        <v>8224</v>
      </c>
      <c r="J486" t="s">
        <v>8246</v>
      </c>
      <c r="K486">
        <v>1355197047</v>
      </c>
      <c r="L486">
        <v>1350009447</v>
      </c>
      <c r="M486" t="b">
        <v>0</v>
      </c>
      <c r="N486">
        <v>2</v>
      </c>
      <c r="O486" t="b">
        <v>0</v>
      </c>
      <c r="P486" t="s">
        <v>8278</v>
      </c>
      <c r="Q486">
        <f t="shared" si="58"/>
        <v>1</v>
      </c>
      <c r="R486">
        <f t="shared" si="63"/>
        <v>15</v>
      </c>
      <c r="S486" t="str">
        <f t="shared" si="59"/>
        <v>music</v>
      </c>
      <c r="T486" t="str">
        <f t="shared" si="60"/>
        <v>jazz</v>
      </c>
      <c r="U486" s="7">
        <f t="shared" si="61"/>
        <v>41194.109340277777</v>
      </c>
      <c r="V486" s="7">
        <f t="shared" si="62"/>
        <v>41254.151006944441</v>
      </c>
    </row>
    <row r="487" spans="1:22" ht="44.25" x14ac:dyDescent="0.75">
      <c r="A487">
        <v>2765</v>
      </c>
      <c r="B487" s="2" t="s">
        <v>2765</v>
      </c>
      <c r="C487" s="2" t="s">
        <v>6875</v>
      </c>
      <c r="D487">
        <v>4000</v>
      </c>
      <c r="E487">
        <f t="shared" si="56"/>
        <v>4000</v>
      </c>
      <c r="F487">
        <v>0</v>
      </c>
      <c r="G487">
        <f t="shared" si="57"/>
        <v>0</v>
      </c>
      <c r="H487" t="s">
        <v>8221</v>
      </c>
      <c r="I487" t="s">
        <v>8224</v>
      </c>
      <c r="J487" t="s">
        <v>8246</v>
      </c>
      <c r="K487">
        <v>1351432428</v>
      </c>
      <c r="L487">
        <v>1350050028</v>
      </c>
      <c r="M487" t="b">
        <v>0</v>
      </c>
      <c r="N487">
        <v>0</v>
      </c>
      <c r="O487" t="b">
        <v>0</v>
      </c>
      <c r="P487" t="s">
        <v>8304</v>
      </c>
      <c r="Q487">
        <f t="shared" si="58"/>
        <v>0</v>
      </c>
      <c r="R487" t="e">
        <f t="shared" si="63"/>
        <v>#DIV/0!</v>
      </c>
      <c r="S487" t="str">
        <f t="shared" si="59"/>
        <v>publishing</v>
      </c>
      <c r="T487" t="str">
        <f t="shared" si="60"/>
        <v>children's books</v>
      </c>
      <c r="U487" s="7">
        <f t="shared" si="61"/>
        <v>41194.579027777778</v>
      </c>
      <c r="V487" s="7">
        <f t="shared" si="62"/>
        <v>41210.579027777778</v>
      </c>
    </row>
    <row r="488" spans="1:22" ht="44.25" x14ac:dyDescent="0.75">
      <c r="A488">
        <v>1616</v>
      </c>
      <c r="B488" s="2" t="s">
        <v>1617</v>
      </c>
      <c r="C488" s="2" t="s">
        <v>5726</v>
      </c>
      <c r="D488">
        <v>10000</v>
      </c>
      <c r="E488">
        <f t="shared" si="56"/>
        <v>10000</v>
      </c>
      <c r="F488">
        <v>10420</v>
      </c>
      <c r="G488">
        <f t="shared" si="57"/>
        <v>10420</v>
      </c>
      <c r="H488" t="s">
        <v>8219</v>
      </c>
      <c r="I488" t="s">
        <v>8224</v>
      </c>
      <c r="J488" t="s">
        <v>8246</v>
      </c>
      <c r="K488">
        <v>1353621600</v>
      </c>
      <c r="L488">
        <v>1350061821</v>
      </c>
      <c r="M488" t="b">
        <v>0</v>
      </c>
      <c r="N488">
        <v>157</v>
      </c>
      <c r="O488" t="b">
        <v>1</v>
      </c>
      <c r="P488" t="s">
        <v>8276</v>
      </c>
      <c r="Q488">
        <f t="shared" si="58"/>
        <v>104</v>
      </c>
      <c r="R488">
        <f t="shared" si="63"/>
        <v>66.37</v>
      </c>
      <c r="S488" t="str">
        <f t="shared" si="59"/>
        <v>music</v>
      </c>
      <c r="T488" t="str">
        <f t="shared" si="60"/>
        <v>rock</v>
      </c>
      <c r="U488" s="7">
        <f t="shared" si="61"/>
        <v>41194.715520833335</v>
      </c>
      <c r="V488" s="7">
        <f t="shared" si="62"/>
        <v>41235.916666666664</v>
      </c>
    </row>
    <row r="489" spans="1:22" ht="44.25" x14ac:dyDescent="0.75">
      <c r="A489">
        <v>100</v>
      </c>
      <c r="B489" s="2" t="s">
        <v>102</v>
      </c>
      <c r="C489" s="2" t="s">
        <v>4211</v>
      </c>
      <c r="D489">
        <v>5000</v>
      </c>
      <c r="E489">
        <f t="shared" si="56"/>
        <v>5000</v>
      </c>
      <c r="F489">
        <v>5000</v>
      </c>
      <c r="G489">
        <f t="shared" si="57"/>
        <v>5000</v>
      </c>
      <c r="H489" t="s">
        <v>8219</v>
      </c>
      <c r="I489" t="s">
        <v>8224</v>
      </c>
      <c r="J489" t="s">
        <v>8246</v>
      </c>
      <c r="K489">
        <v>1352055886</v>
      </c>
      <c r="L489">
        <v>1350324286</v>
      </c>
      <c r="M489" t="b">
        <v>0</v>
      </c>
      <c r="N489">
        <v>26</v>
      </c>
      <c r="O489" t="b">
        <v>1</v>
      </c>
      <c r="P489" t="s">
        <v>8266</v>
      </c>
      <c r="Q489">
        <f t="shared" si="58"/>
        <v>100</v>
      </c>
      <c r="R489">
        <f t="shared" si="63"/>
        <v>192.31</v>
      </c>
      <c r="S489" t="str">
        <f t="shared" si="59"/>
        <v>film &amp; video</v>
      </c>
      <c r="T489" t="str">
        <f t="shared" si="60"/>
        <v>shorts</v>
      </c>
      <c r="U489" s="7">
        <f t="shared" si="61"/>
        <v>41197.753310185188</v>
      </c>
      <c r="V489" s="7">
        <f t="shared" si="62"/>
        <v>41217.794976851852</v>
      </c>
    </row>
    <row r="490" spans="1:22" ht="44.25" x14ac:dyDescent="0.75">
      <c r="A490">
        <v>1489</v>
      </c>
      <c r="B490" s="2" t="s">
        <v>1490</v>
      </c>
      <c r="C490" s="2" t="s">
        <v>5599</v>
      </c>
      <c r="D490">
        <v>5000</v>
      </c>
      <c r="E490">
        <f t="shared" si="56"/>
        <v>5000</v>
      </c>
      <c r="F490">
        <v>0</v>
      </c>
      <c r="G490">
        <f t="shared" si="57"/>
        <v>0</v>
      </c>
      <c r="H490" t="s">
        <v>8221</v>
      </c>
      <c r="I490" t="s">
        <v>8224</v>
      </c>
      <c r="J490" t="s">
        <v>8246</v>
      </c>
      <c r="K490">
        <v>1352994052</v>
      </c>
      <c r="L490">
        <v>1350398452</v>
      </c>
      <c r="M490" t="b">
        <v>0</v>
      </c>
      <c r="N490">
        <v>0</v>
      </c>
      <c r="O490" t="b">
        <v>0</v>
      </c>
      <c r="P490" t="s">
        <v>8275</v>
      </c>
      <c r="Q490">
        <f t="shared" si="58"/>
        <v>0</v>
      </c>
      <c r="R490" t="e">
        <f t="shared" si="63"/>
        <v>#DIV/0!</v>
      </c>
      <c r="S490" t="str">
        <f t="shared" si="59"/>
        <v>publishing</v>
      </c>
      <c r="T490" t="str">
        <f t="shared" si="60"/>
        <v>fiction</v>
      </c>
      <c r="U490" s="7">
        <f t="shared" si="61"/>
        <v>41198.611712962964</v>
      </c>
      <c r="V490" s="7">
        <f t="shared" si="62"/>
        <v>41228.653379629628</v>
      </c>
    </row>
    <row r="491" spans="1:22" ht="44.25" x14ac:dyDescent="0.75">
      <c r="A491">
        <v>1972</v>
      </c>
      <c r="B491" s="2" t="s">
        <v>1973</v>
      </c>
      <c r="C491" s="2" t="s">
        <v>6082</v>
      </c>
      <c r="D491">
        <v>2500</v>
      </c>
      <c r="E491">
        <f t="shared" si="56"/>
        <v>2500</v>
      </c>
      <c r="F491">
        <v>16862</v>
      </c>
      <c r="G491">
        <f t="shared" si="57"/>
        <v>16862</v>
      </c>
      <c r="H491" t="s">
        <v>8219</v>
      </c>
      <c r="I491" t="s">
        <v>8224</v>
      </c>
      <c r="J491" t="s">
        <v>8246</v>
      </c>
      <c r="K491">
        <v>1353201444</v>
      </c>
      <c r="L491">
        <v>1350605844</v>
      </c>
      <c r="M491" t="b">
        <v>1</v>
      </c>
      <c r="N491">
        <v>238</v>
      </c>
      <c r="O491" t="b">
        <v>1</v>
      </c>
      <c r="P491" t="s">
        <v>8295</v>
      </c>
      <c r="Q491">
        <f t="shared" si="58"/>
        <v>674</v>
      </c>
      <c r="R491">
        <f t="shared" si="63"/>
        <v>70.849999999999994</v>
      </c>
      <c r="S491" t="str">
        <f t="shared" si="59"/>
        <v>technology</v>
      </c>
      <c r="T491" t="str">
        <f t="shared" si="60"/>
        <v>hardware</v>
      </c>
      <c r="U491" s="7">
        <f t="shared" si="61"/>
        <v>41201.012083333335</v>
      </c>
      <c r="V491" s="7">
        <f t="shared" si="62"/>
        <v>41231.053749999999</v>
      </c>
    </row>
    <row r="492" spans="1:22" ht="44.25" x14ac:dyDescent="0.75">
      <c r="A492">
        <v>1884</v>
      </c>
      <c r="B492" s="2" t="s">
        <v>1885</v>
      </c>
      <c r="C492" s="2" t="s">
        <v>5994</v>
      </c>
      <c r="D492">
        <v>1000</v>
      </c>
      <c r="E492">
        <f t="shared" si="56"/>
        <v>1000</v>
      </c>
      <c r="F492">
        <v>1351</v>
      </c>
      <c r="G492">
        <f t="shared" si="57"/>
        <v>1351</v>
      </c>
      <c r="H492" t="s">
        <v>8219</v>
      </c>
      <c r="I492" t="s">
        <v>8224</v>
      </c>
      <c r="J492" t="s">
        <v>8246</v>
      </c>
      <c r="K492">
        <v>1354017600</v>
      </c>
      <c r="L492">
        <v>1350967535</v>
      </c>
      <c r="M492" t="b">
        <v>0</v>
      </c>
      <c r="N492">
        <v>26</v>
      </c>
      <c r="O492" t="b">
        <v>1</v>
      </c>
      <c r="P492" t="s">
        <v>8279</v>
      </c>
      <c r="Q492">
        <f t="shared" si="58"/>
        <v>135</v>
      </c>
      <c r="R492">
        <f t="shared" si="63"/>
        <v>51.96</v>
      </c>
      <c r="S492" t="str">
        <f t="shared" si="59"/>
        <v>music</v>
      </c>
      <c r="T492" t="str">
        <f t="shared" si="60"/>
        <v>indie rock</v>
      </c>
      <c r="U492" s="7">
        <f t="shared" si="61"/>
        <v>41205.198321759257</v>
      </c>
      <c r="V492" s="7">
        <f t="shared" si="62"/>
        <v>41240.5</v>
      </c>
    </row>
    <row r="493" spans="1:22" ht="44.25" x14ac:dyDescent="0.75">
      <c r="A493">
        <v>1627</v>
      </c>
      <c r="B493" s="2" t="s">
        <v>1628</v>
      </c>
      <c r="C493" s="2" t="s">
        <v>5737</v>
      </c>
      <c r="D493">
        <v>2000</v>
      </c>
      <c r="E493">
        <f t="shared" si="56"/>
        <v>2000</v>
      </c>
      <c r="F493">
        <v>2340</v>
      </c>
      <c r="G493">
        <f t="shared" si="57"/>
        <v>2340</v>
      </c>
      <c r="H493" t="s">
        <v>8219</v>
      </c>
      <c r="I493" t="s">
        <v>8224</v>
      </c>
      <c r="J493" t="s">
        <v>8246</v>
      </c>
      <c r="K493">
        <v>1353905940</v>
      </c>
      <c r="L493">
        <v>1351011489</v>
      </c>
      <c r="M493" t="b">
        <v>0</v>
      </c>
      <c r="N493">
        <v>38</v>
      </c>
      <c r="O493" t="b">
        <v>1</v>
      </c>
      <c r="P493" t="s">
        <v>8276</v>
      </c>
      <c r="Q493">
        <f t="shared" si="58"/>
        <v>117</v>
      </c>
      <c r="R493">
        <f t="shared" si="63"/>
        <v>61.58</v>
      </c>
      <c r="S493" t="str">
        <f t="shared" si="59"/>
        <v>music</v>
      </c>
      <c r="T493" t="str">
        <f t="shared" si="60"/>
        <v>rock</v>
      </c>
      <c r="U493" s="7">
        <f t="shared" si="61"/>
        <v>41205.707048611112</v>
      </c>
      <c r="V493" s="7">
        <f t="shared" si="62"/>
        <v>41239.207638888889</v>
      </c>
    </row>
    <row r="494" spans="1:22" ht="44.25" x14ac:dyDescent="0.75">
      <c r="A494">
        <v>2093</v>
      </c>
      <c r="B494" s="2" t="s">
        <v>2094</v>
      </c>
      <c r="C494" s="2" t="s">
        <v>6203</v>
      </c>
      <c r="D494">
        <v>1500</v>
      </c>
      <c r="E494">
        <f t="shared" si="56"/>
        <v>1500</v>
      </c>
      <c r="F494">
        <v>1537</v>
      </c>
      <c r="G494">
        <f t="shared" si="57"/>
        <v>1537</v>
      </c>
      <c r="H494" t="s">
        <v>8219</v>
      </c>
      <c r="I494" t="s">
        <v>8224</v>
      </c>
      <c r="J494" t="s">
        <v>8246</v>
      </c>
      <c r="K494">
        <v>1356211832</v>
      </c>
      <c r="L494">
        <v>1351024232</v>
      </c>
      <c r="M494" t="b">
        <v>0</v>
      </c>
      <c r="N494">
        <v>23</v>
      </c>
      <c r="O494" t="b">
        <v>1</v>
      </c>
      <c r="P494" t="s">
        <v>8279</v>
      </c>
      <c r="Q494">
        <f t="shared" si="58"/>
        <v>102</v>
      </c>
      <c r="R494">
        <f t="shared" si="63"/>
        <v>66.83</v>
      </c>
      <c r="S494" t="str">
        <f t="shared" si="59"/>
        <v>music</v>
      </c>
      <c r="T494" t="str">
        <f t="shared" si="60"/>
        <v>indie rock</v>
      </c>
      <c r="U494" s="7">
        <f t="shared" si="61"/>
        <v>41205.854537037041</v>
      </c>
      <c r="V494" s="7">
        <f t="shared" si="62"/>
        <v>41265.896203703705</v>
      </c>
    </row>
    <row r="495" spans="1:22" ht="44.25" x14ac:dyDescent="0.75">
      <c r="A495">
        <v>72</v>
      </c>
      <c r="B495" s="2" t="s">
        <v>74</v>
      </c>
      <c r="C495" s="2" t="s">
        <v>4183</v>
      </c>
      <c r="D495">
        <v>2200</v>
      </c>
      <c r="E495">
        <f t="shared" si="56"/>
        <v>2200</v>
      </c>
      <c r="F495">
        <v>2385</v>
      </c>
      <c r="G495">
        <f t="shared" si="57"/>
        <v>2385</v>
      </c>
      <c r="H495" t="s">
        <v>8219</v>
      </c>
      <c r="I495" t="s">
        <v>8224</v>
      </c>
      <c r="J495" t="s">
        <v>8246</v>
      </c>
      <c r="K495">
        <v>1352937600</v>
      </c>
      <c r="L495">
        <v>1351210481</v>
      </c>
      <c r="M495" t="b">
        <v>0</v>
      </c>
      <c r="N495">
        <v>41</v>
      </c>
      <c r="O495" t="b">
        <v>1</v>
      </c>
      <c r="P495" t="s">
        <v>8266</v>
      </c>
      <c r="Q495">
        <f t="shared" si="58"/>
        <v>108</v>
      </c>
      <c r="R495">
        <f t="shared" si="63"/>
        <v>58.17</v>
      </c>
      <c r="S495" t="str">
        <f t="shared" si="59"/>
        <v>film &amp; video</v>
      </c>
      <c r="T495" t="str">
        <f t="shared" si="60"/>
        <v>shorts</v>
      </c>
      <c r="U495" s="7">
        <f t="shared" si="61"/>
        <v>41208.010196759256</v>
      </c>
      <c r="V495" s="7">
        <f t="shared" si="62"/>
        <v>41228</v>
      </c>
    </row>
    <row r="496" spans="1:22" ht="44.25" x14ac:dyDescent="0.75">
      <c r="A496">
        <v>897</v>
      </c>
      <c r="B496" s="2" t="s">
        <v>898</v>
      </c>
      <c r="C496" s="2" t="s">
        <v>5007</v>
      </c>
      <c r="D496">
        <v>3000</v>
      </c>
      <c r="E496">
        <f t="shared" si="56"/>
        <v>3000</v>
      </c>
      <c r="F496">
        <v>0</v>
      </c>
      <c r="G496">
        <f t="shared" si="57"/>
        <v>0</v>
      </c>
      <c r="H496" t="s">
        <v>8221</v>
      </c>
      <c r="I496" t="s">
        <v>8224</v>
      </c>
      <c r="J496" t="s">
        <v>8246</v>
      </c>
      <c r="K496">
        <v>1354123908</v>
      </c>
      <c r="L496">
        <v>1351528308</v>
      </c>
      <c r="M496" t="b">
        <v>0</v>
      </c>
      <c r="N496">
        <v>0</v>
      </c>
      <c r="O496" t="b">
        <v>0</v>
      </c>
      <c r="P496" t="s">
        <v>8279</v>
      </c>
      <c r="Q496">
        <f t="shared" si="58"/>
        <v>0</v>
      </c>
      <c r="R496" t="e">
        <f t="shared" si="63"/>
        <v>#DIV/0!</v>
      </c>
      <c r="S496" t="str">
        <f t="shared" si="59"/>
        <v>music</v>
      </c>
      <c r="T496" t="str">
        <f t="shared" si="60"/>
        <v>indie rock</v>
      </c>
      <c r="U496" s="7">
        <f t="shared" si="61"/>
        <v>41211.688750000001</v>
      </c>
      <c r="V496" s="7">
        <f t="shared" si="62"/>
        <v>41241.730416666665</v>
      </c>
    </row>
    <row r="497" spans="1:22" ht="44.25" x14ac:dyDescent="0.75">
      <c r="A497">
        <v>2030</v>
      </c>
      <c r="B497" s="2" t="s">
        <v>2031</v>
      </c>
      <c r="C497" s="2" t="s">
        <v>6140</v>
      </c>
      <c r="D497">
        <v>32768</v>
      </c>
      <c r="E497">
        <f t="shared" si="56"/>
        <v>42926.080000000002</v>
      </c>
      <c r="F497">
        <v>74134</v>
      </c>
      <c r="G497">
        <f t="shared" si="57"/>
        <v>97115.540000000008</v>
      </c>
      <c r="H497" t="s">
        <v>8219</v>
      </c>
      <c r="I497" t="s">
        <v>8225</v>
      </c>
      <c r="J497" t="s">
        <v>8247</v>
      </c>
      <c r="K497">
        <v>1354233296</v>
      </c>
      <c r="L497">
        <v>1351641296</v>
      </c>
      <c r="M497" t="b">
        <v>1</v>
      </c>
      <c r="N497">
        <v>625</v>
      </c>
      <c r="O497" t="b">
        <v>1</v>
      </c>
      <c r="P497" t="s">
        <v>8295</v>
      </c>
      <c r="Q497">
        <f t="shared" si="58"/>
        <v>226</v>
      </c>
      <c r="R497">
        <f t="shared" si="63"/>
        <v>155.38</v>
      </c>
      <c r="S497" t="str">
        <f t="shared" si="59"/>
        <v>technology</v>
      </c>
      <c r="T497" t="str">
        <f t="shared" si="60"/>
        <v>hardware</v>
      </c>
      <c r="U497" s="7">
        <f t="shared" si="61"/>
        <v>41212.996481481481</v>
      </c>
      <c r="V497" s="7">
        <f t="shared" si="62"/>
        <v>41242.996481481481</v>
      </c>
    </row>
    <row r="498" spans="1:22" ht="59" x14ac:dyDescent="0.75">
      <c r="A498">
        <v>1355</v>
      </c>
      <c r="B498" s="2" t="s">
        <v>1356</v>
      </c>
      <c r="C498" s="2" t="s">
        <v>5465</v>
      </c>
      <c r="D498">
        <v>2500</v>
      </c>
      <c r="E498">
        <f t="shared" si="56"/>
        <v>3275</v>
      </c>
      <c r="F498">
        <v>3067</v>
      </c>
      <c r="G498">
        <f t="shared" si="57"/>
        <v>4017.77</v>
      </c>
      <c r="H498" t="s">
        <v>8219</v>
      </c>
      <c r="I498" t="s">
        <v>8225</v>
      </c>
      <c r="J498" t="s">
        <v>8247</v>
      </c>
      <c r="K498">
        <v>1354269600</v>
      </c>
      <c r="L498">
        <v>1351663605</v>
      </c>
      <c r="M498" t="b">
        <v>0</v>
      </c>
      <c r="N498">
        <v>121</v>
      </c>
      <c r="O498" t="b">
        <v>1</v>
      </c>
      <c r="P498" t="s">
        <v>8274</v>
      </c>
      <c r="Q498">
        <f t="shared" si="58"/>
        <v>123</v>
      </c>
      <c r="R498">
        <f t="shared" si="63"/>
        <v>33.200000000000003</v>
      </c>
      <c r="S498" t="str">
        <f t="shared" si="59"/>
        <v>publishing</v>
      </c>
      <c r="T498" t="str">
        <f t="shared" si="60"/>
        <v>nonfiction</v>
      </c>
      <c r="U498" s="7">
        <f t="shared" si="61"/>
        <v>41213.254687499997</v>
      </c>
      <c r="V498" s="7">
        <f t="shared" si="62"/>
        <v>41243.416666666664</v>
      </c>
    </row>
    <row r="499" spans="1:22" ht="44.25" x14ac:dyDescent="0.75">
      <c r="A499">
        <v>98</v>
      </c>
      <c r="B499" s="2" t="s">
        <v>100</v>
      </c>
      <c r="C499" s="2" t="s">
        <v>4209</v>
      </c>
      <c r="D499">
        <v>3200</v>
      </c>
      <c r="E499">
        <f t="shared" si="56"/>
        <v>3200</v>
      </c>
      <c r="F499">
        <v>3400</v>
      </c>
      <c r="G499">
        <f t="shared" si="57"/>
        <v>3400</v>
      </c>
      <c r="H499" t="s">
        <v>8219</v>
      </c>
      <c r="I499" t="s">
        <v>8224</v>
      </c>
      <c r="J499" t="s">
        <v>8246</v>
      </c>
      <c r="K499">
        <v>1354923000</v>
      </c>
      <c r="L499">
        <v>1351796674</v>
      </c>
      <c r="M499" t="b">
        <v>0</v>
      </c>
      <c r="N499">
        <v>60</v>
      </c>
      <c r="O499" t="b">
        <v>1</v>
      </c>
      <c r="P499" t="s">
        <v>8266</v>
      </c>
      <c r="Q499">
        <f t="shared" si="58"/>
        <v>106</v>
      </c>
      <c r="R499">
        <f t="shared" si="63"/>
        <v>56.67</v>
      </c>
      <c r="S499" t="str">
        <f t="shared" si="59"/>
        <v>film &amp; video</v>
      </c>
      <c r="T499" t="str">
        <f t="shared" si="60"/>
        <v>shorts</v>
      </c>
      <c r="U499" s="7">
        <f t="shared" si="61"/>
        <v>41214.79483796296</v>
      </c>
      <c r="V499" s="7">
        <f t="shared" si="62"/>
        <v>41250.979166666664</v>
      </c>
    </row>
    <row r="500" spans="1:22" ht="44.25" x14ac:dyDescent="0.75">
      <c r="A500">
        <v>519</v>
      </c>
      <c r="B500" s="2" t="s">
        <v>520</v>
      </c>
      <c r="C500" s="2" t="s">
        <v>4629</v>
      </c>
      <c r="D500">
        <v>12001</v>
      </c>
      <c r="E500">
        <f t="shared" si="56"/>
        <v>12001</v>
      </c>
      <c r="F500">
        <v>2746</v>
      </c>
      <c r="G500">
        <f t="shared" si="57"/>
        <v>2746</v>
      </c>
      <c r="H500" t="s">
        <v>8221</v>
      </c>
      <c r="I500" t="s">
        <v>8224</v>
      </c>
      <c r="J500" t="s">
        <v>8246</v>
      </c>
      <c r="K500">
        <v>1354699421</v>
      </c>
      <c r="L500">
        <v>1352107421</v>
      </c>
      <c r="M500" t="b">
        <v>0</v>
      </c>
      <c r="N500">
        <v>70</v>
      </c>
      <c r="O500" t="b">
        <v>0</v>
      </c>
      <c r="P500" t="s">
        <v>8270</v>
      </c>
      <c r="Q500">
        <f t="shared" si="58"/>
        <v>23</v>
      </c>
      <c r="R500">
        <f t="shared" si="63"/>
        <v>39.229999999999997</v>
      </c>
      <c r="S500" t="str">
        <f t="shared" si="59"/>
        <v>film &amp; video</v>
      </c>
      <c r="T500" t="str">
        <f t="shared" si="60"/>
        <v>animation</v>
      </c>
      <c r="U500" s="7">
        <f t="shared" si="61"/>
        <v>41218.391446759262</v>
      </c>
      <c r="V500" s="7">
        <f t="shared" si="62"/>
        <v>41248.391446759262</v>
      </c>
    </row>
    <row r="501" spans="1:22" ht="44.25" x14ac:dyDescent="0.75">
      <c r="A501">
        <v>1110</v>
      </c>
      <c r="B501" s="2" t="s">
        <v>1111</v>
      </c>
      <c r="C501" s="2" t="s">
        <v>5220</v>
      </c>
      <c r="D501">
        <v>50000</v>
      </c>
      <c r="E501">
        <f t="shared" si="56"/>
        <v>50000</v>
      </c>
      <c r="F501">
        <v>255</v>
      </c>
      <c r="G501">
        <f t="shared" si="57"/>
        <v>255</v>
      </c>
      <c r="H501" t="s">
        <v>8221</v>
      </c>
      <c r="I501" t="s">
        <v>8224</v>
      </c>
      <c r="J501" t="s">
        <v>8246</v>
      </c>
      <c r="K501">
        <v>1354919022</v>
      </c>
      <c r="L501">
        <v>1352327022</v>
      </c>
      <c r="M501" t="b">
        <v>0</v>
      </c>
      <c r="N501">
        <v>11</v>
      </c>
      <c r="O501" t="b">
        <v>0</v>
      </c>
      <c r="P501" t="s">
        <v>8282</v>
      </c>
      <c r="Q501">
        <f t="shared" si="58"/>
        <v>1</v>
      </c>
      <c r="R501">
        <f t="shared" si="63"/>
        <v>23.18</v>
      </c>
      <c r="S501" t="str">
        <f t="shared" si="59"/>
        <v>games</v>
      </c>
      <c r="T501" t="str">
        <f t="shared" si="60"/>
        <v>video games</v>
      </c>
      <c r="U501" s="7">
        <f t="shared" si="61"/>
        <v>41220.933124999996</v>
      </c>
      <c r="V501" s="7">
        <f t="shared" si="62"/>
        <v>41250.933124999996</v>
      </c>
    </row>
    <row r="502" spans="1:22" ht="44.25" x14ac:dyDescent="0.75">
      <c r="A502">
        <v>2556</v>
      </c>
      <c r="B502" s="2" t="s">
        <v>2556</v>
      </c>
      <c r="C502" s="2" t="s">
        <v>6666</v>
      </c>
      <c r="D502">
        <v>745</v>
      </c>
      <c r="E502">
        <f t="shared" si="56"/>
        <v>745</v>
      </c>
      <c r="F502">
        <v>786</v>
      </c>
      <c r="G502">
        <f t="shared" si="57"/>
        <v>786</v>
      </c>
      <c r="H502" t="s">
        <v>8219</v>
      </c>
      <c r="I502" t="s">
        <v>8224</v>
      </c>
      <c r="J502" t="s">
        <v>8246</v>
      </c>
      <c r="K502">
        <v>1356392857</v>
      </c>
      <c r="L502">
        <v>1352504857</v>
      </c>
      <c r="M502" t="b">
        <v>0</v>
      </c>
      <c r="N502">
        <v>34</v>
      </c>
      <c r="O502" t="b">
        <v>1</v>
      </c>
      <c r="P502" t="s">
        <v>8300</v>
      </c>
      <c r="Q502">
        <f t="shared" si="58"/>
        <v>106</v>
      </c>
      <c r="R502">
        <f t="shared" si="63"/>
        <v>23.12</v>
      </c>
      <c r="S502" t="str">
        <f t="shared" si="59"/>
        <v>music</v>
      </c>
      <c r="T502" t="str">
        <f t="shared" si="60"/>
        <v>classical music</v>
      </c>
      <c r="U502" s="7">
        <f t="shared" si="61"/>
        <v>41222.991400462961</v>
      </c>
      <c r="V502" s="7">
        <f t="shared" si="62"/>
        <v>41267.991400462961</v>
      </c>
    </row>
    <row r="503" spans="1:22" ht="44.25" x14ac:dyDescent="0.75">
      <c r="A503">
        <v>1658</v>
      </c>
      <c r="B503" s="2" t="s">
        <v>1659</v>
      </c>
      <c r="C503" s="2" t="s">
        <v>5768</v>
      </c>
      <c r="D503">
        <v>6000</v>
      </c>
      <c r="E503">
        <f t="shared" si="56"/>
        <v>6000</v>
      </c>
      <c r="F503">
        <v>7934</v>
      </c>
      <c r="G503">
        <f t="shared" si="57"/>
        <v>7934</v>
      </c>
      <c r="H503" t="s">
        <v>8219</v>
      </c>
      <c r="I503" t="s">
        <v>8224</v>
      </c>
      <c r="J503" t="s">
        <v>8246</v>
      </c>
      <c r="K503">
        <v>1355840400</v>
      </c>
      <c r="L503">
        <v>1352524767</v>
      </c>
      <c r="M503" t="b">
        <v>0</v>
      </c>
      <c r="N503">
        <v>107</v>
      </c>
      <c r="O503" t="b">
        <v>1</v>
      </c>
      <c r="P503" t="s">
        <v>8292</v>
      </c>
      <c r="Q503">
        <f t="shared" si="58"/>
        <v>132</v>
      </c>
      <c r="R503">
        <f t="shared" si="63"/>
        <v>74.150000000000006</v>
      </c>
      <c r="S503" t="str">
        <f t="shared" si="59"/>
        <v>music</v>
      </c>
      <c r="T503" t="str">
        <f t="shared" si="60"/>
        <v>pop</v>
      </c>
      <c r="U503" s="7">
        <f t="shared" si="61"/>
        <v>41223.22184027778</v>
      </c>
      <c r="V503" s="7">
        <f t="shared" si="62"/>
        <v>41261.597222222219</v>
      </c>
    </row>
    <row r="504" spans="1:22" ht="44.25" x14ac:dyDescent="0.75">
      <c r="A504">
        <v>3149</v>
      </c>
      <c r="B504" s="2" t="s">
        <v>3149</v>
      </c>
      <c r="C504" s="2" t="s">
        <v>7259</v>
      </c>
      <c r="D504">
        <v>1250</v>
      </c>
      <c r="E504">
        <f t="shared" si="56"/>
        <v>1250</v>
      </c>
      <c r="F504">
        <v>1300</v>
      </c>
      <c r="G504">
        <f t="shared" si="57"/>
        <v>1300</v>
      </c>
      <c r="H504" t="s">
        <v>8219</v>
      </c>
      <c r="I504" t="s">
        <v>8224</v>
      </c>
      <c r="J504" t="s">
        <v>8246</v>
      </c>
      <c r="K504">
        <v>1354845600</v>
      </c>
      <c r="L504">
        <v>1352766300</v>
      </c>
      <c r="M504" t="b">
        <v>1</v>
      </c>
      <c r="N504">
        <v>25</v>
      </c>
      <c r="O504" t="b">
        <v>1</v>
      </c>
      <c r="P504" t="s">
        <v>8271</v>
      </c>
      <c r="Q504">
        <f t="shared" si="58"/>
        <v>104</v>
      </c>
      <c r="R504">
        <f t="shared" si="63"/>
        <v>52</v>
      </c>
      <c r="S504" t="str">
        <f t="shared" si="59"/>
        <v>theater</v>
      </c>
      <c r="T504" t="str">
        <f t="shared" si="60"/>
        <v>plays</v>
      </c>
      <c r="U504" s="7">
        <f t="shared" si="61"/>
        <v>41226.017361111109</v>
      </c>
      <c r="V504" s="7">
        <f t="shared" si="62"/>
        <v>41250.083333333336</v>
      </c>
    </row>
    <row r="505" spans="1:22" ht="44.25" x14ac:dyDescent="0.75">
      <c r="A505">
        <v>2499</v>
      </c>
      <c r="B505" s="2" t="s">
        <v>2499</v>
      </c>
      <c r="C505" s="2" t="s">
        <v>6609</v>
      </c>
      <c r="D505">
        <v>4000</v>
      </c>
      <c r="E505">
        <f t="shared" si="56"/>
        <v>4000</v>
      </c>
      <c r="F505">
        <v>8105</v>
      </c>
      <c r="G505">
        <f t="shared" si="57"/>
        <v>8105</v>
      </c>
      <c r="H505" t="s">
        <v>8219</v>
      </c>
      <c r="I505" t="s">
        <v>8224</v>
      </c>
      <c r="J505" t="s">
        <v>8246</v>
      </c>
      <c r="K505">
        <v>1356976800</v>
      </c>
      <c r="L505">
        <v>1352820837</v>
      </c>
      <c r="M505" t="b">
        <v>0</v>
      </c>
      <c r="N505">
        <v>170</v>
      </c>
      <c r="O505" t="b">
        <v>1</v>
      </c>
      <c r="P505" t="s">
        <v>8279</v>
      </c>
      <c r="Q505">
        <f t="shared" si="58"/>
        <v>203</v>
      </c>
      <c r="R505">
        <f t="shared" si="63"/>
        <v>47.68</v>
      </c>
      <c r="S505" t="str">
        <f t="shared" si="59"/>
        <v>music</v>
      </c>
      <c r="T505" t="str">
        <f t="shared" si="60"/>
        <v>indie rock</v>
      </c>
      <c r="U505" s="7">
        <f t="shared" si="61"/>
        <v>41226.648576388885</v>
      </c>
      <c r="V505" s="7">
        <f t="shared" si="62"/>
        <v>41274.75</v>
      </c>
    </row>
    <row r="506" spans="1:22" ht="59" x14ac:dyDescent="0.75">
      <c r="A506">
        <v>1656</v>
      </c>
      <c r="B506" s="2" t="s">
        <v>1657</v>
      </c>
      <c r="C506" s="2" t="s">
        <v>5766</v>
      </c>
      <c r="D506">
        <v>7500</v>
      </c>
      <c r="E506">
        <f t="shared" si="56"/>
        <v>7500</v>
      </c>
      <c r="F506">
        <v>7525.12</v>
      </c>
      <c r="G506">
        <f t="shared" si="57"/>
        <v>7525.12</v>
      </c>
      <c r="H506" t="s">
        <v>8219</v>
      </c>
      <c r="I506" t="s">
        <v>8224</v>
      </c>
      <c r="J506" t="s">
        <v>8246</v>
      </c>
      <c r="K506">
        <v>1355437052</v>
      </c>
      <c r="L506">
        <v>1352845052</v>
      </c>
      <c r="M506" t="b">
        <v>0</v>
      </c>
      <c r="N506">
        <v>48</v>
      </c>
      <c r="O506" t="b">
        <v>1</v>
      </c>
      <c r="P506" t="s">
        <v>8292</v>
      </c>
      <c r="Q506">
        <f t="shared" si="58"/>
        <v>100</v>
      </c>
      <c r="R506">
        <f t="shared" si="63"/>
        <v>156.77000000000001</v>
      </c>
      <c r="S506" t="str">
        <f t="shared" si="59"/>
        <v>music</v>
      </c>
      <c r="T506" t="str">
        <f t="shared" si="60"/>
        <v>pop</v>
      </c>
      <c r="U506" s="7">
        <f t="shared" si="61"/>
        <v>41226.928842592592</v>
      </c>
      <c r="V506" s="7">
        <f t="shared" si="62"/>
        <v>41256.928842592592</v>
      </c>
    </row>
    <row r="507" spans="1:22" ht="44.25" x14ac:dyDescent="0.75">
      <c r="A507">
        <v>744</v>
      </c>
      <c r="B507" s="2" t="s">
        <v>745</v>
      </c>
      <c r="C507" s="2" t="s">
        <v>4854</v>
      </c>
      <c r="D507">
        <v>5000</v>
      </c>
      <c r="E507">
        <f t="shared" si="56"/>
        <v>5000</v>
      </c>
      <c r="F507">
        <v>5116</v>
      </c>
      <c r="G507">
        <f t="shared" si="57"/>
        <v>5116</v>
      </c>
      <c r="H507" t="s">
        <v>8219</v>
      </c>
      <c r="I507" t="s">
        <v>8224</v>
      </c>
      <c r="J507" t="s">
        <v>8246</v>
      </c>
      <c r="K507">
        <v>1355439503</v>
      </c>
      <c r="L507">
        <v>1352847503</v>
      </c>
      <c r="M507" t="b">
        <v>0</v>
      </c>
      <c r="N507">
        <v>62</v>
      </c>
      <c r="O507" t="b">
        <v>1</v>
      </c>
      <c r="P507" t="s">
        <v>8274</v>
      </c>
      <c r="Q507">
        <f t="shared" si="58"/>
        <v>102</v>
      </c>
      <c r="R507">
        <f t="shared" si="63"/>
        <v>82.52</v>
      </c>
      <c r="S507" t="str">
        <f t="shared" si="59"/>
        <v>publishing</v>
      </c>
      <c r="T507" t="str">
        <f t="shared" si="60"/>
        <v>nonfiction</v>
      </c>
      <c r="U507" s="7">
        <f t="shared" si="61"/>
        <v>41226.95721064815</v>
      </c>
      <c r="V507" s="7">
        <f t="shared" si="62"/>
        <v>41256.95721064815</v>
      </c>
    </row>
    <row r="508" spans="1:22" x14ac:dyDescent="0.75">
      <c r="A508">
        <v>919</v>
      </c>
      <c r="B508" s="2" t="s">
        <v>920</v>
      </c>
      <c r="C508" s="2" t="s">
        <v>5029</v>
      </c>
      <c r="D508">
        <v>20000</v>
      </c>
      <c r="E508">
        <f t="shared" si="56"/>
        <v>20000</v>
      </c>
      <c r="F508">
        <v>100</v>
      </c>
      <c r="G508">
        <f t="shared" si="57"/>
        <v>100</v>
      </c>
      <c r="H508" t="s">
        <v>8221</v>
      </c>
      <c r="I508" t="s">
        <v>8224</v>
      </c>
      <c r="J508" t="s">
        <v>8246</v>
      </c>
      <c r="K508">
        <v>1355930645</v>
      </c>
      <c r="L508">
        <v>1352906645</v>
      </c>
      <c r="M508" t="b">
        <v>0</v>
      </c>
      <c r="N508">
        <v>1</v>
      </c>
      <c r="O508" t="b">
        <v>0</v>
      </c>
      <c r="P508" t="s">
        <v>8278</v>
      </c>
      <c r="Q508">
        <f t="shared" si="58"/>
        <v>1</v>
      </c>
      <c r="R508">
        <f t="shared" si="63"/>
        <v>100</v>
      </c>
      <c r="S508" t="str">
        <f t="shared" si="59"/>
        <v>music</v>
      </c>
      <c r="T508" t="str">
        <f t="shared" si="60"/>
        <v>jazz</v>
      </c>
      <c r="U508" s="7">
        <f t="shared" si="61"/>
        <v>41227.641724537039</v>
      </c>
      <c r="V508" s="7">
        <f t="shared" si="62"/>
        <v>41262.641724537039</v>
      </c>
    </row>
    <row r="509" spans="1:22" ht="44.25" x14ac:dyDescent="0.75">
      <c r="A509">
        <v>1846</v>
      </c>
      <c r="B509" s="2" t="s">
        <v>1847</v>
      </c>
      <c r="C509" s="2" t="s">
        <v>5956</v>
      </c>
      <c r="D509">
        <v>15000</v>
      </c>
      <c r="E509">
        <f t="shared" si="56"/>
        <v>15000</v>
      </c>
      <c r="F509">
        <v>20689</v>
      </c>
      <c r="G509">
        <f t="shared" si="57"/>
        <v>20689</v>
      </c>
      <c r="H509" t="s">
        <v>8219</v>
      </c>
      <c r="I509" t="s">
        <v>8224</v>
      </c>
      <c r="J509" t="s">
        <v>8246</v>
      </c>
      <c r="K509">
        <v>1355585777</v>
      </c>
      <c r="L509">
        <v>1352993777</v>
      </c>
      <c r="M509" t="b">
        <v>0</v>
      </c>
      <c r="N509">
        <v>209</v>
      </c>
      <c r="O509" t="b">
        <v>1</v>
      </c>
      <c r="P509" t="s">
        <v>8276</v>
      </c>
      <c r="Q509">
        <f t="shared" si="58"/>
        <v>138</v>
      </c>
      <c r="R509">
        <f t="shared" si="63"/>
        <v>98.99</v>
      </c>
      <c r="S509" t="str">
        <f t="shared" si="59"/>
        <v>music</v>
      </c>
      <c r="T509" t="str">
        <f t="shared" si="60"/>
        <v>rock</v>
      </c>
      <c r="U509" s="7">
        <f t="shared" si="61"/>
        <v>41228.650196759263</v>
      </c>
      <c r="V509" s="7">
        <f t="shared" si="62"/>
        <v>41258.650196759263</v>
      </c>
    </row>
    <row r="510" spans="1:22" ht="44.25" x14ac:dyDescent="0.75">
      <c r="A510">
        <v>1890</v>
      </c>
      <c r="B510" s="2" t="s">
        <v>1891</v>
      </c>
      <c r="C510" s="2" t="s">
        <v>6000</v>
      </c>
      <c r="D510">
        <v>12000</v>
      </c>
      <c r="E510">
        <f t="shared" si="56"/>
        <v>12000</v>
      </c>
      <c r="F510">
        <v>17350.13</v>
      </c>
      <c r="G510">
        <f t="shared" si="57"/>
        <v>17350.13</v>
      </c>
      <c r="H510" t="s">
        <v>8219</v>
      </c>
      <c r="I510" t="s">
        <v>8224</v>
      </c>
      <c r="J510" t="s">
        <v>8246</v>
      </c>
      <c r="K510">
        <v>1355597528</v>
      </c>
      <c r="L510">
        <v>1353005528</v>
      </c>
      <c r="M510" t="b">
        <v>0</v>
      </c>
      <c r="N510">
        <v>246</v>
      </c>
      <c r="O510" t="b">
        <v>1</v>
      </c>
      <c r="P510" t="s">
        <v>8279</v>
      </c>
      <c r="Q510">
        <f t="shared" si="58"/>
        <v>145</v>
      </c>
      <c r="R510">
        <f t="shared" si="63"/>
        <v>70.53</v>
      </c>
      <c r="S510" t="str">
        <f t="shared" si="59"/>
        <v>music</v>
      </c>
      <c r="T510" t="str">
        <f t="shared" si="60"/>
        <v>indie rock</v>
      </c>
      <c r="U510" s="7">
        <f t="shared" si="61"/>
        <v>41228.786203703705</v>
      </c>
      <c r="V510" s="7">
        <f t="shared" si="62"/>
        <v>41258.786203703705</v>
      </c>
    </row>
    <row r="511" spans="1:22" ht="29.5" x14ac:dyDescent="0.75">
      <c r="A511">
        <v>1610</v>
      </c>
      <c r="B511" s="2" t="s">
        <v>1611</v>
      </c>
      <c r="C511" s="2" t="s">
        <v>5720</v>
      </c>
      <c r="D511">
        <v>2000</v>
      </c>
      <c r="E511">
        <f t="shared" si="56"/>
        <v>2000</v>
      </c>
      <c r="F511">
        <v>5437</v>
      </c>
      <c r="G511">
        <f t="shared" si="57"/>
        <v>5437</v>
      </c>
      <c r="H511" t="s">
        <v>8219</v>
      </c>
      <c r="I511" t="s">
        <v>8224</v>
      </c>
      <c r="J511" t="s">
        <v>8246</v>
      </c>
      <c r="K511">
        <v>1355609510</v>
      </c>
      <c r="L511">
        <v>1353017510</v>
      </c>
      <c r="M511" t="b">
        <v>0</v>
      </c>
      <c r="N511">
        <v>112</v>
      </c>
      <c r="O511" t="b">
        <v>1</v>
      </c>
      <c r="P511" t="s">
        <v>8276</v>
      </c>
      <c r="Q511">
        <f t="shared" si="58"/>
        <v>272</v>
      </c>
      <c r="R511">
        <f t="shared" si="63"/>
        <v>48.54</v>
      </c>
      <c r="S511" t="str">
        <f t="shared" si="59"/>
        <v>music</v>
      </c>
      <c r="T511" t="str">
        <f t="shared" si="60"/>
        <v>rock</v>
      </c>
      <c r="U511" s="7">
        <f t="shared" si="61"/>
        <v>41228.924884259257</v>
      </c>
      <c r="V511" s="7">
        <f t="shared" si="62"/>
        <v>41258.924884259257</v>
      </c>
    </row>
    <row r="512" spans="1:22" ht="44.25" x14ac:dyDescent="0.75">
      <c r="A512">
        <v>865</v>
      </c>
      <c r="B512" s="2" t="s">
        <v>866</v>
      </c>
      <c r="C512" s="2" t="s">
        <v>4975</v>
      </c>
      <c r="D512">
        <v>2200</v>
      </c>
      <c r="E512">
        <f t="shared" si="56"/>
        <v>2200</v>
      </c>
      <c r="F512">
        <v>45</v>
      </c>
      <c r="G512">
        <f t="shared" si="57"/>
        <v>45</v>
      </c>
      <c r="H512" t="s">
        <v>8221</v>
      </c>
      <c r="I512" t="s">
        <v>8224</v>
      </c>
      <c r="J512" t="s">
        <v>8246</v>
      </c>
      <c r="K512">
        <v>1358361197</v>
      </c>
      <c r="L512">
        <v>1353177197</v>
      </c>
      <c r="M512" t="b">
        <v>0</v>
      </c>
      <c r="N512">
        <v>2</v>
      </c>
      <c r="O512" t="b">
        <v>0</v>
      </c>
      <c r="P512" t="s">
        <v>8278</v>
      </c>
      <c r="Q512">
        <f t="shared" si="58"/>
        <v>2</v>
      </c>
      <c r="R512">
        <f t="shared" si="63"/>
        <v>22.5</v>
      </c>
      <c r="S512" t="str">
        <f t="shared" si="59"/>
        <v>music</v>
      </c>
      <c r="T512" t="str">
        <f t="shared" si="60"/>
        <v>jazz</v>
      </c>
      <c r="U512" s="7">
        <f t="shared" si="61"/>
        <v>41230.77311342593</v>
      </c>
      <c r="V512" s="7">
        <f t="shared" si="62"/>
        <v>41290.77311342593</v>
      </c>
    </row>
    <row r="513" spans="1:22" ht="44.25" x14ac:dyDescent="0.75">
      <c r="A513">
        <v>3155</v>
      </c>
      <c r="B513" s="2" t="s">
        <v>3155</v>
      </c>
      <c r="C513" s="2" t="s">
        <v>7265</v>
      </c>
      <c r="D513">
        <v>5000</v>
      </c>
      <c r="E513">
        <f t="shared" si="56"/>
        <v>6550</v>
      </c>
      <c r="F513">
        <v>9425.23</v>
      </c>
      <c r="G513">
        <f t="shared" si="57"/>
        <v>12347.051299999999</v>
      </c>
      <c r="H513" t="s">
        <v>8219</v>
      </c>
      <c r="I513" t="s">
        <v>8225</v>
      </c>
      <c r="J513" t="s">
        <v>8247</v>
      </c>
      <c r="K513">
        <v>1356004725</v>
      </c>
      <c r="L513">
        <v>1353412725</v>
      </c>
      <c r="M513" t="b">
        <v>1</v>
      </c>
      <c r="N513">
        <v>302</v>
      </c>
      <c r="O513" t="b">
        <v>1</v>
      </c>
      <c r="P513" t="s">
        <v>8271</v>
      </c>
      <c r="Q513">
        <f t="shared" si="58"/>
        <v>189</v>
      </c>
      <c r="R513">
        <f t="shared" si="63"/>
        <v>40.880000000000003</v>
      </c>
      <c r="S513" t="str">
        <f t="shared" si="59"/>
        <v>theater</v>
      </c>
      <c r="T513" t="str">
        <f t="shared" si="60"/>
        <v>plays</v>
      </c>
      <c r="U513" s="7">
        <f t="shared" si="61"/>
        <v>41233.499131944445</v>
      </c>
      <c r="V513" s="7">
        <f t="shared" si="62"/>
        <v>41263.499131944445</v>
      </c>
    </row>
    <row r="514" spans="1:22" ht="44.25" x14ac:dyDescent="0.75">
      <c r="A514">
        <v>757</v>
      </c>
      <c r="B514" s="2" t="s">
        <v>758</v>
      </c>
      <c r="C514" s="2" t="s">
        <v>4867</v>
      </c>
      <c r="D514">
        <v>250</v>
      </c>
      <c r="E514">
        <f t="shared" ref="E514:E577" si="64">INDEX(convert,MATCH($J514,money,0),2)*D514</f>
        <v>250</v>
      </c>
      <c r="F514">
        <v>595</v>
      </c>
      <c r="G514">
        <f t="shared" ref="G514:G577" si="65">INDEX(convert,MATCH($J514,money,0),2)*F514</f>
        <v>595</v>
      </c>
      <c r="H514" t="s">
        <v>8219</v>
      </c>
      <c r="I514" t="s">
        <v>8224</v>
      </c>
      <c r="J514" t="s">
        <v>8246</v>
      </c>
      <c r="K514">
        <v>1354756714</v>
      </c>
      <c r="L514">
        <v>1353547114</v>
      </c>
      <c r="M514" t="b">
        <v>0</v>
      </c>
      <c r="N514">
        <v>18</v>
      </c>
      <c r="O514" t="b">
        <v>1</v>
      </c>
      <c r="P514" t="s">
        <v>8274</v>
      </c>
      <c r="Q514">
        <f t="shared" ref="Q514:Q577" si="66">ROUND(F514/D514*100,0)</f>
        <v>238</v>
      </c>
      <c r="R514">
        <f t="shared" si="63"/>
        <v>33.06</v>
      </c>
      <c r="S514" t="str">
        <f t="shared" ref="S514:S577" si="67">LEFT($P514,FIND("/",$P514)-1)</f>
        <v>publishing</v>
      </c>
      <c r="T514" t="str">
        <f t="shared" ref="T514:T577" si="68">MID($P514,FIND("/",$P514)+1,30)</f>
        <v>nonfiction</v>
      </c>
      <c r="U514" s="7">
        <f t="shared" ref="U514:U577" si="69">DATE(1970,1,1)+(((L514/60)/60)/24)</f>
        <v>41235.054560185185</v>
      </c>
      <c r="V514" s="7">
        <f t="shared" ref="V514:V577" si="70">DATE(1970,1,1)+(((K514/60)/60)/24)</f>
        <v>41249.054560185185</v>
      </c>
    </row>
    <row r="515" spans="1:22" ht="29.5" x14ac:dyDescent="0.75">
      <c r="A515">
        <v>3002</v>
      </c>
      <c r="B515" s="2" t="s">
        <v>3002</v>
      </c>
      <c r="C515" s="2" t="s">
        <v>7112</v>
      </c>
      <c r="D515">
        <v>7000</v>
      </c>
      <c r="E515">
        <f t="shared" si="64"/>
        <v>7000</v>
      </c>
      <c r="F515">
        <v>7595.43</v>
      </c>
      <c r="G515">
        <f t="shared" si="65"/>
        <v>7595.43</v>
      </c>
      <c r="H515" t="s">
        <v>8219</v>
      </c>
      <c r="I515" t="s">
        <v>8224</v>
      </c>
      <c r="J515" t="s">
        <v>8246</v>
      </c>
      <c r="K515">
        <v>1356552252</v>
      </c>
      <c r="L515">
        <v>1353960252</v>
      </c>
      <c r="M515" t="b">
        <v>0</v>
      </c>
      <c r="N515">
        <v>104</v>
      </c>
      <c r="O515" t="b">
        <v>1</v>
      </c>
      <c r="P515" t="s">
        <v>8303</v>
      </c>
      <c r="Q515">
        <f t="shared" si="66"/>
        <v>109</v>
      </c>
      <c r="R515">
        <f t="shared" ref="R515:R578" si="71">ROUND(G515/N515,2)</f>
        <v>73.03</v>
      </c>
      <c r="S515" t="str">
        <f t="shared" si="67"/>
        <v>theater</v>
      </c>
      <c r="T515" t="str">
        <f t="shared" si="68"/>
        <v>spaces</v>
      </c>
      <c r="U515" s="7">
        <f t="shared" si="69"/>
        <v>41239.83625</v>
      </c>
      <c r="V515" s="7">
        <f t="shared" si="70"/>
        <v>41269.83625</v>
      </c>
    </row>
    <row r="516" spans="1:22" ht="59" x14ac:dyDescent="0.75">
      <c r="A516">
        <v>483</v>
      </c>
      <c r="B516" s="2" t="s">
        <v>484</v>
      </c>
      <c r="C516" s="2" t="s">
        <v>4593</v>
      </c>
      <c r="D516">
        <v>15000</v>
      </c>
      <c r="E516">
        <f t="shared" si="64"/>
        <v>19650</v>
      </c>
      <c r="F516">
        <v>7530</v>
      </c>
      <c r="G516">
        <f t="shared" si="65"/>
        <v>9864.3000000000011</v>
      </c>
      <c r="H516" t="s">
        <v>8221</v>
      </c>
      <c r="I516" t="s">
        <v>8225</v>
      </c>
      <c r="J516" t="s">
        <v>8247</v>
      </c>
      <c r="K516">
        <v>1359434672</v>
      </c>
      <c r="L516">
        <v>1354250672</v>
      </c>
      <c r="M516" t="b">
        <v>0</v>
      </c>
      <c r="N516">
        <v>147</v>
      </c>
      <c r="O516" t="b">
        <v>0</v>
      </c>
      <c r="P516" t="s">
        <v>8270</v>
      </c>
      <c r="Q516">
        <f t="shared" si="66"/>
        <v>50</v>
      </c>
      <c r="R516">
        <f t="shared" si="71"/>
        <v>67.099999999999994</v>
      </c>
      <c r="S516" t="str">
        <f t="shared" si="67"/>
        <v>film &amp; video</v>
      </c>
      <c r="T516" t="str">
        <f t="shared" si="68"/>
        <v>animation</v>
      </c>
      <c r="U516" s="7">
        <f t="shared" si="69"/>
        <v>41243.197592592594</v>
      </c>
      <c r="V516" s="7">
        <f t="shared" si="70"/>
        <v>41303.197592592594</v>
      </c>
    </row>
    <row r="517" spans="1:22" ht="44.25" x14ac:dyDescent="0.75">
      <c r="A517">
        <v>1624</v>
      </c>
      <c r="B517" s="2" t="s">
        <v>1625</v>
      </c>
      <c r="C517" s="2" t="s">
        <v>5734</v>
      </c>
      <c r="D517">
        <v>1000</v>
      </c>
      <c r="E517">
        <f t="shared" si="64"/>
        <v>1000</v>
      </c>
      <c r="F517">
        <v>1180</v>
      </c>
      <c r="G517">
        <f t="shared" si="65"/>
        <v>1180</v>
      </c>
      <c r="H517" t="s">
        <v>8219</v>
      </c>
      <c r="I517" t="s">
        <v>8224</v>
      </c>
      <c r="J517" t="s">
        <v>8246</v>
      </c>
      <c r="K517">
        <v>1357721335</v>
      </c>
      <c r="L517">
        <v>1354265335</v>
      </c>
      <c r="M517" t="b">
        <v>0</v>
      </c>
      <c r="N517">
        <v>25</v>
      </c>
      <c r="O517" t="b">
        <v>1</v>
      </c>
      <c r="P517" t="s">
        <v>8276</v>
      </c>
      <c r="Q517">
        <f t="shared" si="66"/>
        <v>118</v>
      </c>
      <c r="R517">
        <f t="shared" si="71"/>
        <v>47.2</v>
      </c>
      <c r="S517" t="str">
        <f t="shared" si="67"/>
        <v>music</v>
      </c>
      <c r="T517" t="str">
        <f t="shared" si="68"/>
        <v>rock</v>
      </c>
      <c r="U517" s="7">
        <f t="shared" si="69"/>
        <v>41243.367303240739</v>
      </c>
      <c r="V517" s="7">
        <f t="shared" si="70"/>
        <v>41283.367303240739</v>
      </c>
    </row>
    <row r="518" spans="1:22" ht="44.25" x14ac:dyDescent="0.75">
      <c r="A518">
        <v>1612</v>
      </c>
      <c r="B518" s="2" t="s">
        <v>1613</v>
      </c>
      <c r="C518" s="2" t="s">
        <v>5722</v>
      </c>
      <c r="D518">
        <v>500</v>
      </c>
      <c r="E518">
        <f t="shared" si="64"/>
        <v>500</v>
      </c>
      <c r="F518">
        <v>550</v>
      </c>
      <c r="G518">
        <f t="shared" si="65"/>
        <v>550</v>
      </c>
      <c r="H518" t="s">
        <v>8219</v>
      </c>
      <c r="I518" t="s">
        <v>8224</v>
      </c>
      <c r="J518" t="s">
        <v>8246</v>
      </c>
      <c r="K518">
        <v>1357160384</v>
      </c>
      <c r="L518">
        <v>1354568384</v>
      </c>
      <c r="M518" t="b">
        <v>0</v>
      </c>
      <c r="N518">
        <v>11</v>
      </c>
      <c r="O518" t="b">
        <v>1</v>
      </c>
      <c r="P518" t="s">
        <v>8276</v>
      </c>
      <c r="Q518">
        <f t="shared" si="66"/>
        <v>110</v>
      </c>
      <c r="R518">
        <f t="shared" si="71"/>
        <v>50</v>
      </c>
      <c r="S518" t="str">
        <f t="shared" si="67"/>
        <v>music</v>
      </c>
      <c r="T518" t="str">
        <f t="shared" si="68"/>
        <v>rock</v>
      </c>
      <c r="U518" s="7">
        <f t="shared" si="69"/>
        <v>41246.874814814815</v>
      </c>
      <c r="V518" s="7">
        <f t="shared" si="70"/>
        <v>41276.874814814815</v>
      </c>
    </row>
    <row r="519" spans="1:22" ht="59" x14ac:dyDescent="0.75">
      <c r="A519">
        <v>727</v>
      </c>
      <c r="B519" s="2" t="s">
        <v>728</v>
      </c>
      <c r="C519" s="2" t="s">
        <v>4837</v>
      </c>
      <c r="D519">
        <v>3500</v>
      </c>
      <c r="E519">
        <f t="shared" si="64"/>
        <v>3500</v>
      </c>
      <c r="F519">
        <v>5443</v>
      </c>
      <c r="G519">
        <f t="shared" si="65"/>
        <v>5443</v>
      </c>
      <c r="H519" t="s">
        <v>8219</v>
      </c>
      <c r="I519" t="s">
        <v>8224</v>
      </c>
      <c r="J519" t="s">
        <v>8246</v>
      </c>
      <c r="K519">
        <v>1358198400</v>
      </c>
      <c r="L519">
        <v>1354580949</v>
      </c>
      <c r="M519" t="b">
        <v>0</v>
      </c>
      <c r="N519">
        <v>149</v>
      </c>
      <c r="O519" t="b">
        <v>1</v>
      </c>
      <c r="P519" t="s">
        <v>8274</v>
      </c>
      <c r="Q519">
        <f t="shared" si="66"/>
        <v>156</v>
      </c>
      <c r="R519">
        <f t="shared" si="71"/>
        <v>36.53</v>
      </c>
      <c r="S519" t="str">
        <f t="shared" si="67"/>
        <v>publishing</v>
      </c>
      <c r="T519" t="str">
        <f t="shared" si="68"/>
        <v>nonfiction</v>
      </c>
      <c r="U519" s="7">
        <f t="shared" si="69"/>
        <v>41247.020243055551</v>
      </c>
      <c r="V519" s="7">
        <f t="shared" si="70"/>
        <v>41288.888888888891</v>
      </c>
    </row>
    <row r="520" spans="1:22" ht="29.5" x14ac:dyDescent="0.75">
      <c r="A520">
        <v>2761</v>
      </c>
      <c r="B520" s="2" t="s">
        <v>2761</v>
      </c>
      <c r="C520" s="2" t="s">
        <v>6871</v>
      </c>
      <c r="D520">
        <v>5000</v>
      </c>
      <c r="E520">
        <f t="shared" si="64"/>
        <v>5000</v>
      </c>
      <c r="F520">
        <v>36</v>
      </c>
      <c r="G520">
        <f t="shared" si="65"/>
        <v>36</v>
      </c>
      <c r="H520" t="s">
        <v>8221</v>
      </c>
      <c r="I520" t="s">
        <v>8224</v>
      </c>
      <c r="J520" t="s">
        <v>8246</v>
      </c>
      <c r="K520">
        <v>1357176693</v>
      </c>
      <c r="L520">
        <v>1354584693</v>
      </c>
      <c r="M520" t="b">
        <v>0</v>
      </c>
      <c r="N520">
        <v>4</v>
      </c>
      <c r="O520" t="b">
        <v>0</v>
      </c>
      <c r="P520" t="s">
        <v>8304</v>
      </c>
      <c r="Q520">
        <f t="shared" si="66"/>
        <v>1</v>
      </c>
      <c r="R520">
        <f t="shared" si="71"/>
        <v>9</v>
      </c>
      <c r="S520" t="str">
        <f t="shared" si="67"/>
        <v>publishing</v>
      </c>
      <c r="T520" t="str">
        <f t="shared" si="68"/>
        <v>children's books</v>
      </c>
      <c r="U520" s="7">
        <f t="shared" si="69"/>
        <v>41247.063576388886</v>
      </c>
      <c r="V520" s="7">
        <f t="shared" si="70"/>
        <v>41277.063576388886</v>
      </c>
    </row>
    <row r="521" spans="1:22" ht="44.25" x14ac:dyDescent="0.75">
      <c r="A521">
        <v>1036</v>
      </c>
      <c r="B521" s="2" t="s">
        <v>1037</v>
      </c>
      <c r="C521" s="2" t="s">
        <v>5146</v>
      </c>
      <c r="D521">
        <v>4500</v>
      </c>
      <c r="E521">
        <f t="shared" si="64"/>
        <v>4500</v>
      </c>
      <c r="F521">
        <v>5056.22</v>
      </c>
      <c r="G521">
        <f t="shared" si="65"/>
        <v>5056.22</v>
      </c>
      <c r="H521" t="s">
        <v>8219</v>
      </c>
      <c r="I521" t="s">
        <v>8224</v>
      </c>
      <c r="J521" t="s">
        <v>8246</v>
      </c>
      <c r="K521">
        <v>1357545600</v>
      </c>
      <c r="L521">
        <v>1354790790</v>
      </c>
      <c r="M521" t="b">
        <v>0</v>
      </c>
      <c r="N521">
        <v>211</v>
      </c>
      <c r="O521" t="b">
        <v>1</v>
      </c>
      <c r="P521" t="s">
        <v>8280</v>
      </c>
      <c r="Q521">
        <f t="shared" si="66"/>
        <v>112</v>
      </c>
      <c r="R521">
        <f t="shared" si="71"/>
        <v>23.96</v>
      </c>
      <c r="S521" t="str">
        <f t="shared" si="67"/>
        <v>music</v>
      </c>
      <c r="T521" t="str">
        <f t="shared" si="68"/>
        <v>electronic music</v>
      </c>
      <c r="U521" s="7">
        <f t="shared" si="69"/>
        <v>41249.448958333334</v>
      </c>
      <c r="V521" s="7">
        <f t="shared" si="70"/>
        <v>41281.333333333336</v>
      </c>
    </row>
    <row r="522" spans="1:22" ht="44.25" x14ac:dyDescent="0.75">
      <c r="A522">
        <v>754</v>
      </c>
      <c r="B522" s="2" t="s">
        <v>755</v>
      </c>
      <c r="C522" s="2" t="s">
        <v>4864</v>
      </c>
      <c r="D522">
        <v>2000</v>
      </c>
      <c r="E522">
        <f t="shared" si="64"/>
        <v>2000</v>
      </c>
      <c r="F522">
        <v>2075</v>
      </c>
      <c r="G522">
        <f t="shared" si="65"/>
        <v>2075</v>
      </c>
      <c r="H522" t="s">
        <v>8219</v>
      </c>
      <c r="I522" t="s">
        <v>8224</v>
      </c>
      <c r="J522" t="s">
        <v>8246</v>
      </c>
      <c r="K522">
        <v>1357408721</v>
      </c>
      <c r="L522">
        <v>1354816721</v>
      </c>
      <c r="M522" t="b">
        <v>0</v>
      </c>
      <c r="N522">
        <v>49</v>
      </c>
      <c r="O522" t="b">
        <v>1</v>
      </c>
      <c r="P522" t="s">
        <v>8274</v>
      </c>
      <c r="Q522">
        <f t="shared" si="66"/>
        <v>104</v>
      </c>
      <c r="R522">
        <f t="shared" si="71"/>
        <v>42.35</v>
      </c>
      <c r="S522" t="str">
        <f t="shared" si="67"/>
        <v>publishing</v>
      </c>
      <c r="T522" t="str">
        <f t="shared" si="68"/>
        <v>nonfiction</v>
      </c>
      <c r="U522" s="7">
        <f t="shared" si="69"/>
        <v>41249.749085648145</v>
      </c>
      <c r="V522" s="7">
        <f t="shared" si="70"/>
        <v>41279.749085648145</v>
      </c>
    </row>
    <row r="523" spans="1:22" ht="59" x14ac:dyDescent="0.75">
      <c r="A523">
        <v>1092</v>
      </c>
      <c r="B523" s="2" t="s">
        <v>1093</v>
      </c>
      <c r="C523" s="2" t="s">
        <v>5202</v>
      </c>
      <c r="D523">
        <v>2000</v>
      </c>
      <c r="E523">
        <f t="shared" si="64"/>
        <v>2000</v>
      </c>
      <c r="F523">
        <v>21</v>
      </c>
      <c r="G523">
        <f t="shared" si="65"/>
        <v>21</v>
      </c>
      <c r="H523" t="s">
        <v>8221</v>
      </c>
      <c r="I523" t="s">
        <v>8224</v>
      </c>
      <c r="J523" t="s">
        <v>8246</v>
      </c>
      <c r="K523">
        <v>1357432638</v>
      </c>
      <c r="L523">
        <v>1354840638</v>
      </c>
      <c r="M523" t="b">
        <v>0</v>
      </c>
      <c r="N523">
        <v>7</v>
      </c>
      <c r="O523" t="b">
        <v>0</v>
      </c>
      <c r="P523" t="s">
        <v>8282</v>
      </c>
      <c r="Q523">
        <f t="shared" si="66"/>
        <v>1</v>
      </c>
      <c r="R523">
        <f t="shared" si="71"/>
        <v>3</v>
      </c>
      <c r="S523" t="str">
        <f t="shared" si="67"/>
        <v>games</v>
      </c>
      <c r="T523" t="str">
        <f t="shared" si="68"/>
        <v>video games</v>
      </c>
      <c r="U523" s="7">
        <f t="shared" si="69"/>
        <v>41250.025902777779</v>
      </c>
      <c r="V523" s="7">
        <f t="shared" si="70"/>
        <v>41280.025902777779</v>
      </c>
    </row>
    <row r="524" spans="1:22" ht="59" x14ac:dyDescent="0.75">
      <c r="A524">
        <v>1470</v>
      </c>
      <c r="B524" s="2" t="s">
        <v>1471</v>
      </c>
      <c r="C524" s="2" t="s">
        <v>5580</v>
      </c>
      <c r="D524">
        <v>1500</v>
      </c>
      <c r="E524">
        <f t="shared" si="64"/>
        <v>1500</v>
      </c>
      <c r="F524">
        <v>1877</v>
      </c>
      <c r="G524">
        <f t="shared" si="65"/>
        <v>1877</v>
      </c>
      <c r="H524" t="s">
        <v>8219</v>
      </c>
      <c r="I524" t="s">
        <v>8224</v>
      </c>
      <c r="J524" t="s">
        <v>8246</v>
      </c>
      <c r="K524">
        <v>1356724263</v>
      </c>
      <c r="L524">
        <v>1354909863</v>
      </c>
      <c r="M524" t="b">
        <v>1</v>
      </c>
      <c r="N524">
        <v>81</v>
      </c>
      <c r="O524" t="b">
        <v>1</v>
      </c>
      <c r="P524" t="s">
        <v>8288</v>
      </c>
      <c r="Q524">
        <f t="shared" si="66"/>
        <v>125</v>
      </c>
      <c r="R524">
        <f t="shared" si="71"/>
        <v>23.17</v>
      </c>
      <c r="S524" t="str">
        <f t="shared" si="67"/>
        <v>publishing</v>
      </c>
      <c r="T524" t="str">
        <f t="shared" si="68"/>
        <v>radio &amp; podcasts</v>
      </c>
      <c r="U524" s="7">
        <f t="shared" si="69"/>
        <v>41250.827118055553</v>
      </c>
      <c r="V524" s="7">
        <f t="shared" si="70"/>
        <v>41271.827118055553</v>
      </c>
    </row>
    <row r="525" spans="1:22" ht="44.25" x14ac:dyDescent="0.75">
      <c r="A525">
        <v>2140</v>
      </c>
      <c r="B525" s="2" t="s">
        <v>2141</v>
      </c>
      <c r="C525" s="2" t="s">
        <v>6250</v>
      </c>
      <c r="D525">
        <v>500000</v>
      </c>
      <c r="E525">
        <f t="shared" si="64"/>
        <v>500000</v>
      </c>
      <c r="F525">
        <v>560</v>
      </c>
      <c r="G525">
        <f t="shared" si="65"/>
        <v>560</v>
      </c>
      <c r="H525" t="s">
        <v>8221</v>
      </c>
      <c r="I525" t="s">
        <v>8224</v>
      </c>
      <c r="J525" t="s">
        <v>8246</v>
      </c>
      <c r="K525">
        <v>1357934424</v>
      </c>
      <c r="L525">
        <v>1355342424</v>
      </c>
      <c r="M525" t="b">
        <v>0</v>
      </c>
      <c r="N525">
        <v>11</v>
      </c>
      <c r="O525" t="b">
        <v>0</v>
      </c>
      <c r="P525" t="s">
        <v>8282</v>
      </c>
      <c r="Q525">
        <f t="shared" si="66"/>
        <v>0</v>
      </c>
      <c r="R525">
        <f t="shared" si="71"/>
        <v>50.91</v>
      </c>
      <c r="S525" t="str">
        <f t="shared" si="67"/>
        <v>games</v>
      </c>
      <c r="T525" t="str">
        <f t="shared" si="68"/>
        <v>video games</v>
      </c>
      <c r="U525" s="7">
        <f t="shared" si="69"/>
        <v>41255.833611111113</v>
      </c>
      <c r="V525" s="7">
        <f t="shared" si="70"/>
        <v>41285.833611111113</v>
      </c>
    </row>
    <row r="526" spans="1:22" ht="44.25" x14ac:dyDescent="0.75">
      <c r="A526">
        <v>2771</v>
      </c>
      <c r="B526" s="2" t="s">
        <v>2771</v>
      </c>
      <c r="C526" s="2" t="s">
        <v>6881</v>
      </c>
      <c r="D526">
        <v>19980</v>
      </c>
      <c r="E526">
        <f t="shared" si="64"/>
        <v>19980</v>
      </c>
      <c r="F526">
        <v>0</v>
      </c>
      <c r="G526">
        <f t="shared" si="65"/>
        <v>0</v>
      </c>
      <c r="H526" t="s">
        <v>8221</v>
      </c>
      <c r="I526" t="s">
        <v>8224</v>
      </c>
      <c r="J526" t="s">
        <v>8246</v>
      </c>
      <c r="K526">
        <v>1359738000</v>
      </c>
      <c r="L526">
        <v>1355489140</v>
      </c>
      <c r="M526" t="b">
        <v>0</v>
      </c>
      <c r="N526">
        <v>0</v>
      </c>
      <c r="O526" t="b">
        <v>0</v>
      </c>
      <c r="P526" t="s">
        <v>8304</v>
      </c>
      <c r="Q526">
        <f t="shared" si="66"/>
        <v>0</v>
      </c>
      <c r="R526" t="e">
        <f t="shared" si="71"/>
        <v>#DIV/0!</v>
      </c>
      <c r="S526" t="str">
        <f t="shared" si="67"/>
        <v>publishing</v>
      </c>
      <c r="T526" t="str">
        <f t="shared" si="68"/>
        <v>children's books</v>
      </c>
      <c r="U526" s="7">
        <f t="shared" si="69"/>
        <v>41257.531712962962</v>
      </c>
      <c r="V526" s="7">
        <f t="shared" si="70"/>
        <v>41306.708333333336</v>
      </c>
    </row>
    <row r="527" spans="1:22" ht="44.25" x14ac:dyDescent="0.75">
      <c r="A527">
        <v>2478</v>
      </c>
      <c r="B527" s="2" t="s">
        <v>2478</v>
      </c>
      <c r="C527" s="2" t="s">
        <v>6588</v>
      </c>
      <c r="D527">
        <v>8000</v>
      </c>
      <c r="E527">
        <f t="shared" si="64"/>
        <v>8000</v>
      </c>
      <c r="F527">
        <v>10200</v>
      </c>
      <c r="G527">
        <f t="shared" si="65"/>
        <v>10200</v>
      </c>
      <c r="H527" t="s">
        <v>8219</v>
      </c>
      <c r="I527" t="s">
        <v>8224</v>
      </c>
      <c r="J527" t="s">
        <v>8246</v>
      </c>
      <c r="K527">
        <v>1358117313</v>
      </c>
      <c r="L527">
        <v>1355525313</v>
      </c>
      <c r="M527" t="b">
        <v>0</v>
      </c>
      <c r="N527">
        <v>79</v>
      </c>
      <c r="O527" t="b">
        <v>1</v>
      </c>
      <c r="P527" t="s">
        <v>8279</v>
      </c>
      <c r="Q527">
        <f t="shared" si="66"/>
        <v>128</v>
      </c>
      <c r="R527">
        <f t="shared" si="71"/>
        <v>129.11000000000001</v>
      </c>
      <c r="S527" t="str">
        <f t="shared" si="67"/>
        <v>music</v>
      </c>
      <c r="T527" t="str">
        <f t="shared" si="68"/>
        <v>indie rock</v>
      </c>
      <c r="U527" s="7">
        <f t="shared" si="69"/>
        <v>41257.950381944444</v>
      </c>
      <c r="V527" s="7">
        <f t="shared" si="70"/>
        <v>41287.950381944444</v>
      </c>
    </row>
    <row r="528" spans="1:22" ht="44.25" x14ac:dyDescent="0.75">
      <c r="A528">
        <v>371</v>
      </c>
      <c r="B528" s="2" t="s">
        <v>372</v>
      </c>
      <c r="C528" s="2" t="s">
        <v>4481</v>
      </c>
      <c r="D528">
        <v>150000</v>
      </c>
      <c r="E528">
        <f t="shared" si="64"/>
        <v>150000</v>
      </c>
      <c r="F528">
        <v>171253</v>
      </c>
      <c r="G528">
        <f t="shared" si="65"/>
        <v>171253</v>
      </c>
      <c r="H528" t="s">
        <v>8219</v>
      </c>
      <c r="I528" t="s">
        <v>8224</v>
      </c>
      <c r="J528" t="s">
        <v>8246</v>
      </c>
      <c r="K528">
        <v>1359743139</v>
      </c>
      <c r="L528">
        <v>1355855139</v>
      </c>
      <c r="M528" t="b">
        <v>0</v>
      </c>
      <c r="N528">
        <v>1062</v>
      </c>
      <c r="O528" t="b">
        <v>1</v>
      </c>
      <c r="P528" t="s">
        <v>8269</v>
      </c>
      <c r="Q528">
        <f t="shared" si="66"/>
        <v>114</v>
      </c>
      <c r="R528">
        <f t="shared" si="71"/>
        <v>161.26</v>
      </c>
      <c r="S528" t="str">
        <f t="shared" si="67"/>
        <v>film &amp; video</v>
      </c>
      <c r="T528" t="str">
        <f t="shared" si="68"/>
        <v>documentary</v>
      </c>
      <c r="U528" s="7">
        <f t="shared" si="69"/>
        <v>41261.767812500002</v>
      </c>
      <c r="V528" s="7">
        <f t="shared" si="70"/>
        <v>41306.767812500002</v>
      </c>
    </row>
    <row r="529" spans="1:22" ht="59" x14ac:dyDescent="0.75">
      <c r="A529">
        <v>2294</v>
      </c>
      <c r="B529" s="2" t="s">
        <v>2295</v>
      </c>
      <c r="C529" s="2" t="s">
        <v>6404</v>
      </c>
      <c r="D529">
        <v>5000</v>
      </c>
      <c r="E529">
        <f t="shared" si="64"/>
        <v>5000</v>
      </c>
      <c r="F529">
        <v>7304.04</v>
      </c>
      <c r="G529">
        <f t="shared" si="65"/>
        <v>7304.04</v>
      </c>
      <c r="H529" t="s">
        <v>8219</v>
      </c>
      <c r="I529" t="s">
        <v>8224</v>
      </c>
      <c r="J529" t="s">
        <v>8246</v>
      </c>
      <c r="K529">
        <v>1358702480</v>
      </c>
      <c r="L529">
        <v>1356110480</v>
      </c>
      <c r="M529" t="b">
        <v>0</v>
      </c>
      <c r="N529">
        <v>112</v>
      </c>
      <c r="O529" t="b">
        <v>1</v>
      </c>
      <c r="P529" t="s">
        <v>8276</v>
      </c>
      <c r="Q529">
        <f t="shared" si="66"/>
        <v>146</v>
      </c>
      <c r="R529">
        <f t="shared" si="71"/>
        <v>65.209999999999994</v>
      </c>
      <c r="S529" t="str">
        <f t="shared" si="67"/>
        <v>music</v>
      </c>
      <c r="T529" t="str">
        <f t="shared" si="68"/>
        <v>rock</v>
      </c>
      <c r="U529" s="7">
        <f t="shared" si="69"/>
        <v>41264.72314814815</v>
      </c>
      <c r="V529" s="7">
        <f t="shared" si="70"/>
        <v>41294.72314814815</v>
      </c>
    </row>
    <row r="530" spans="1:22" ht="44.25" x14ac:dyDescent="0.75">
      <c r="A530">
        <v>2158</v>
      </c>
      <c r="B530" s="2" t="s">
        <v>2159</v>
      </c>
      <c r="C530" s="2" t="s">
        <v>6268</v>
      </c>
      <c r="D530">
        <v>300000</v>
      </c>
      <c r="E530">
        <f t="shared" si="64"/>
        <v>300000</v>
      </c>
      <c r="F530">
        <v>19770.11</v>
      </c>
      <c r="G530">
        <f t="shared" si="65"/>
        <v>19770.11</v>
      </c>
      <c r="H530" t="s">
        <v>8221</v>
      </c>
      <c r="I530" t="s">
        <v>8224</v>
      </c>
      <c r="J530" t="s">
        <v>8246</v>
      </c>
      <c r="K530">
        <v>1360009774</v>
      </c>
      <c r="L530">
        <v>1356121774</v>
      </c>
      <c r="M530" t="b">
        <v>0</v>
      </c>
      <c r="N530">
        <v>311</v>
      </c>
      <c r="O530" t="b">
        <v>0</v>
      </c>
      <c r="P530" t="s">
        <v>8282</v>
      </c>
      <c r="Q530">
        <f t="shared" si="66"/>
        <v>7</v>
      </c>
      <c r="R530">
        <f t="shared" si="71"/>
        <v>63.57</v>
      </c>
      <c r="S530" t="str">
        <f t="shared" si="67"/>
        <v>games</v>
      </c>
      <c r="T530" t="str">
        <f t="shared" si="68"/>
        <v>video games</v>
      </c>
      <c r="U530" s="7">
        <f t="shared" si="69"/>
        <v>41264.853865740741</v>
      </c>
      <c r="V530" s="7">
        <f t="shared" si="70"/>
        <v>41309.853865740741</v>
      </c>
    </row>
    <row r="531" spans="1:22" ht="44.25" x14ac:dyDescent="0.75">
      <c r="A531">
        <v>2106</v>
      </c>
      <c r="B531" s="2" t="s">
        <v>2107</v>
      </c>
      <c r="C531" s="2" t="s">
        <v>6216</v>
      </c>
      <c r="D531">
        <v>2200</v>
      </c>
      <c r="E531">
        <f t="shared" si="64"/>
        <v>2200</v>
      </c>
      <c r="F531">
        <v>2355</v>
      </c>
      <c r="G531">
        <f t="shared" si="65"/>
        <v>2355</v>
      </c>
      <c r="H531" t="s">
        <v>8219</v>
      </c>
      <c r="I531" t="s">
        <v>8224</v>
      </c>
      <c r="J531" t="s">
        <v>8246</v>
      </c>
      <c r="K531">
        <v>1359176974</v>
      </c>
      <c r="L531">
        <v>1356584974</v>
      </c>
      <c r="M531" t="b">
        <v>0</v>
      </c>
      <c r="N531">
        <v>44</v>
      </c>
      <c r="O531" t="b">
        <v>1</v>
      </c>
      <c r="P531" t="s">
        <v>8279</v>
      </c>
      <c r="Q531">
        <f t="shared" si="66"/>
        <v>107</v>
      </c>
      <c r="R531">
        <f t="shared" si="71"/>
        <v>53.52</v>
      </c>
      <c r="S531" t="str">
        <f t="shared" si="67"/>
        <v>music</v>
      </c>
      <c r="T531" t="str">
        <f t="shared" si="68"/>
        <v>indie rock</v>
      </c>
      <c r="U531" s="7">
        <f t="shared" si="69"/>
        <v>41270.21497685185</v>
      </c>
      <c r="V531" s="7">
        <f t="shared" si="70"/>
        <v>41300.21497685185</v>
      </c>
    </row>
    <row r="532" spans="1:22" ht="59" x14ac:dyDescent="0.75">
      <c r="A532">
        <v>2295</v>
      </c>
      <c r="B532" s="2" t="s">
        <v>2296</v>
      </c>
      <c r="C532" s="2" t="s">
        <v>6405</v>
      </c>
      <c r="D532">
        <v>1200</v>
      </c>
      <c r="E532">
        <f t="shared" si="64"/>
        <v>1200</v>
      </c>
      <c r="F532">
        <v>1503</v>
      </c>
      <c r="G532">
        <f t="shared" si="65"/>
        <v>1503</v>
      </c>
      <c r="H532" t="s">
        <v>8219</v>
      </c>
      <c r="I532" t="s">
        <v>8224</v>
      </c>
      <c r="J532" t="s">
        <v>8246</v>
      </c>
      <c r="K532">
        <v>1359240856</v>
      </c>
      <c r="L532">
        <v>1356648856</v>
      </c>
      <c r="M532" t="b">
        <v>0</v>
      </c>
      <c r="N532">
        <v>34</v>
      </c>
      <c r="O532" t="b">
        <v>1</v>
      </c>
      <c r="P532" t="s">
        <v>8276</v>
      </c>
      <c r="Q532">
        <f t="shared" si="66"/>
        <v>125</v>
      </c>
      <c r="R532">
        <f t="shared" si="71"/>
        <v>44.21</v>
      </c>
      <c r="S532" t="str">
        <f t="shared" si="67"/>
        <v>music</v>
      </c>
      <c r="T532" t="str">
        <f t="shared" si="68"/>
        <v>rock</v>
      </c>
      <c r="U532" s="7">
        <f t="shared" si="69"/>
        <v>41270.954351851848</v>
      </c>
      <c r="V532" s="7">
        <f t="shared" si="70"/>
        <v>41300.954351851848</v>
      </c>
    </row>
    <row r="533" spans="1:22" ht="44.25" x14ac:dyDescent="0.75">
      <c r="A533">
        <v>101</v>
      </c>
      <c r="B533" s="2" t="s">
        <v>103</v>
      </c>
      <c r="C533" s="2" t="s">
        <v>4212</v>
      </c>
      <c r="D533">
        <v>3500</v>
      </c>
      <c r="E533">
        <f t="shared" si="64"/>
        <v>3500</v>
      </c>
      <c r="F533">
        <v>3500</v>
      </c>
      <c r="G533">
        <f t="shared" si="65"/>
        <v>3500</v>
      </c>
      <c r="H533" t="s">
        <v>8219</v>
      </c>
      <c r="I533" t="s">
        <v>8224</v>
      </c>
      <c r="J533" t="s">
        <v>8246</v>
      </c>
      <c r="K533">
        <v>1359052710</v>
      </c>
      <c r="L533">
        <v>1356979110</v>
      </c>
      <c r="M533" t="b">
        <v>0</v>
      </c>
      <c r="N533">
        <v>35</v>
      </c>
      <c r="O533" t="b">
        <v>1</v>
      </c>
      <c r="P533" t="s">
        <v>8266</v>
      </c>
      <c r="Q533">
        <f t="shared" si="66"/>
        <v>100</v>
      </c>
      <c r="R533">
        <f t="shared" si="71"/>
        <v>100</v>
      </c>
      <c r="S533" t="str">
        <f t="shared" si="67"/>
        <v>film &amp; video</v>
      </c>
      <c r="T533" t="str">
        <f t="shared" si="68"/>
        <v>shorts</v>
      </c>
      <c r="U533" s="7">
        <f t="shared" si="69"/>
        <v>41274.776736111111</v>
      </c>
      <c r="V533" s="7">
        <f t="shared" si="70"/>
        <v>41298.776736111111</v>
      </c>
    </row>
    <row r="534" spans="1:22" ht="44.25" x14ac:dyDescent="0.75">
      <c r="A534">
        <v>790</v>
      </c>
      <c r="B534" s="2" t="s">
        <v>791</v>
      </c>
      <c r="C534" s="2" t="s">
        <v>4900</v>
      </c>
      <c r="D534">
        <v>10000</v>
      </c>
      <c r="E534">
        <f t="shared" si="64"/>
        <v>10000</v>
      </c>
      <c r="F534">
        <v>14437.46</v>
      </c>
      <c r="G534">
        <f t="shared" si="65"/>
        <v>14437.46</v>
      </c>
      <c r="H534" t="s">
        <v>8219</v>
      </c>
      <c r="I534" t="s">
        <v>8224</v>
      </c>
      <c r="J534" t="s">
        <v>8246</v>
      </c>
      <c r="K534">
        <v>1359680939</v>
      </c>
      <c r="L534">
        <v>1357088939</v>
      </c>
      <c r="M534" t="b">
        <v>0</v>
      </c>
      <c r="N534">
        <v>156</v>
      </c>
      <c r="O534" t="b">
        <v>1</v>
      </c>
      <c r="P534" t="s">
        <v>8276</v>
      </c>
      <c r="Q534">
        <f t="shared" si="66"/>
        <v>144</v>
      </c>
      <c r="R534">
        <f t="shared" si="71"/>
        <v>92.55</v>
      </c>
      <c r="S534" t="str">
        <f t="shared" si="67"/>
        <v>music</v>
      </c>
      <c r="T534" t="str">
        <f t="shared" si="68"/>
        <v>rock</v>
      </c>
      <c r="U534" s="7">
        <f t="shared" si="69"/>
        <v>41276.047905092593</v>
      </c>
      <c r="V534" s="7">
        <f t="shared" si="70"/>
        <v>41306.047905092593</v>
      </c>
    </row>
    <row r="535" spans="1:22" ht="29.5" x14ac:dyDescent="0.75">
      <c r="A535">
        <v>876</v>
      </c>
      <c r="B535" s="2" t="s">
        <v>877</v>
      </c>
      <c r="C535" s="2" t="s">
        <v>4986</v>
      </c>
      <c r="D535">
        <v>3152</v>
      </c>
      <c r="E535">
        <f t="shared" si="64"/>
        <v>4129.12</v>
      </c>
      <c r="F535">
        <v>1286</v>
      </c>
      <c r="G535">
        <f t="shared" si="65"/>
        <v>1684.66</v>
      </c>
      <c r="H535" t="s">
        <v>8221</v>
      </c>
      <c r="I535" t="s">
        <v>8225</v>
      </c>
      <c r="J535" t="s">
        <v>8247</v>
      </c>
      <c r="K535">
        <v>1359978927</v>
      </c>
      <c r="L535">
        <v>1357127727</v>
      </c>
      <c r="M535" t="b">
        <v>0</v>
      </c>
      <c r="N535">
        <v>45</v>
      </c>
      <c r="O535" t="b">
        <v>0</v>
      </c>
      <c r="P535" t="s">
        <v>8278</v>
      </c>
      <c r="Q535">
        <f t="shared" si="66"/>
        <v>41</v>
      </c>
      <c r="R535">
        <f t="shared" si="71"/>
        <v>37.44</v>
      </c>
      <c r="S535" t="str">
        <f t="shared" si="67"/>
        <v>music</v>
      </c>
      <c r="T535" t="str">
        <f t="shared" si="68"/>
        <v>jazz</v>
      </c>
      <c r="U535" s="7">
        <f t="shared" si="69"/>
        <v>41276.496840277774</v>
      </c>
      <c r="V535" s="7">
        <f t="shared" si="70"/>
        <v>41309.496840277774</v>
      </c>
    </row>
    <row r="536" spans="1:22" ht="44.25" x14ac:dyDescent="0.75">
      <c r="A536">
        <v>2201</v>
      </c>
      <c r="B536" s="2" t="s">
        <v>2202</v>
      </c>
      <c r="C536" s="2" t="s">
        <v>6311</v>
      </c>
      <c r="D536">
        <v>110</v>
      </c>
      <c r="E536">
        <f t="shared" si="64"/>
        <v>144.1</v>
      </c>
      <c r="F536">
        <v>420.99</v>
      </c>
      <c r="G536">
        <f t="shared" si="65"/>
        <v>551.49689999999998</v>
      </c>
      <c r="H536" t="s">
        <v>8219</v>
      </c>
      <c r="I536" t="s">
        <v>8225</v>
      </c>
      <c r="J536" t="s">
        <v>8247</v>
      </c>
      <c r="K536">
        <v>1358367565</v>
      </c>
      <c r="L536">
        <v>1357157965</v>
      </c>
      <c r="M536" t="b">
        <v>0</v>
      </c>
      <c r="N536">
        <v>28</v>
      </c>
      <c r="O536" t="b">
        <v>1</v>
      </c>
      <c r="P536" t="s">
        <v>8280</v>
      </c>
      <c r="Q536">
        <f t="shared" si="66"/>
        <v>383</v>
      </c>
      <c r="R536">
        <f t="shared" si="71"/>
        <v>19.7</v>
      </c>
      <c r="S536" t="str">
        <f t="shared" si="67"/>
        <v>music</v>
      </c>
      <c r="T536" t="str">
        <f t="shared" si="68"/>
        <v>electronic music</v>
      </c>
      <c r="U536" s="7">
        <f t="shared" si="69"/>
        <v>41276.846817129634</v>
      </c>
      <c r="V536" s="7">
        <f t="shared" si="70"/>
        <v>41290.846817129634</v>
      </c>
    </row>
    <row r="537" spans="1:22" ht="44.25" x14ac:dyDescent="0.75">
      <c r="A537">
        <v>789</v>
      </c>
      <c r="B537" s="2" t="s">
        <v>790</v>
      </c>
      <c r="C537" s="2" t="s">
        <v>4899</v>
      </c>
      <c r="D537">
        <v>1700</v>
      </c>
      <c r="E537">
        <f t="shared" si="64"/>
        <v>1700</v>
      </c>
      <c r="F537">
        <v>1860</v>
      </c>
      <c r="G537">
        <f t="shared" si="65"/>
        <v>1860</v>
      </c>
      <c r="H537" t="s">
        <v>8219</v>
      </c>
      <c r="I537" t="s">
        <v>8224</v>
      </c>
      <c r="J537" t="s">
        <v>8246</v>
      </c>
      <c r="K537">
        <v>1358755140</v>
      </c>
      <c r="L537">
        <v>1357187280</v>
      </c>
      <c r="M537" t="b">
        <v>0</v>
      </c>
      <c r="N537">
        <v>14</v>
      </c>
      <c r="O537" t="b">
        <v>1</v>
      </c>
      <c r="P537" t="s">
        <v>8276</v>
      </c>
      <c r="Q537">
        <f t="shared" si="66"/>
        <v>109</v>
      </c>
      <c r="R537">
        <f t="shared" si="71"/>
        <v>132.86000000000001</v>
      </c>
      <c r="S537" t="str">
        <f t="shared" si="67"/>
        <v>music</v>
      </c>
      <c r="T537" t="str">
        <f t="shared" si="68"/>
        <v>rock</v>
      </c>
      <c r="U537" s="7">
        <f t="shared" si="69"/>
        <v>41277.186111111114</v>
      </c>
      <c r="V537" s="7">
        <f t="shared" si="70"/>
        <v>41295.332638888889</v>
      </c>
    </row>
    <row r="538" spans="1:22" ht="44.25" x14ac:dyDescent="0.75">
      <c r="A538">
        <v>812</v>
      </c>
      <c r="B538" s="2" t="s">
        <v>813</v>
      </c>
      <c r="C538" s="2" t="s">
        <v>4922</v>
      </c>
      <c r="D538">
        <v>600</v>
      </c>
      <c r="E538">
        <f t="shared" si="64"/>
        <v>600</v>
      </c>
      <c r="F538">
        <v>911</v>
      </c>
      <c r="G538">
        <f t="shared" si="65"/>
        <v>911</v>
      </c>
      <c r="H538" t="s">
        <v>8219</v>
      </c>
      <c r="I538" t="s">
        <v>8224</v>
      </c>
      <c r="J538" t="s">
        <v>8246</v>
      </c>
      <c r="K538">
        <v>1362146280</v>
      </c>
      <c r="L538">
        <v>1357604752</v>
      </c>
      <c r="M538" t="b">
        <v>0</v>
      </c>
      <c r="N538">
        <v>33</v>
      </c>
      <c r="O538" t="b">
        <v>1</v>
      </c>
      <c r="P538" t="s">
        <v>8276</v>
      </c>
      <c r="Q538">
        <f t="shared" si="66"/>
        <v>152</v>
      </c>
      <c r="R538">
        <f t="shared" si="71"/>
        <v>27.61</v>
      </c>
      <c r="S538" t="str">
        <f t="shared" si="67"/>
        <v>music</v>
      </c>
      <c r="T538" t="str">
        <f t="shared" si="68"/>
        <v>rock</v>
      </c>
      <c r="U538" s="7">
        <f t="shared" si="69"/>
        <v>41282.017962962964</v>
      </c>
      <c r="V538" s="7">
        <f t="shared" si="70"/>
        <v>41334.581944444442</v>
      </c>
    </row>
    <row r="539" spans="1:22" x14ac:dyDescent="0.75">
      <c r="A539">
        <v>307</v>
      </c>
      <c r="B539" s="2" t="s">
        <v>308</v>
      </c>
      <c r="C539" s="2" t="s">
        <v>4417</v>
      </c>
      <c r="D539">
        <v>22000</v>
      </c>
      <c r="E539">
        <f t="shared" si="64"/>
        <v>22000</v>
      </c>
      <c r="F539">
        <v>24490</v>
      </c>
      <c r="G539">
        <f t="shared" si="65"/>
        <v>24490</v>
      </c>
      <c r="H539" t="s">
        <v>8219</v>
      </c>
      <c r="I539" t="s">
        <v>8224</v>
      </c>
      <c r="J539" t="s">
        <v>8246</v>
      </c>
      <c r="K539">
        <v>1360276801</v>
      </c>
      <c r="L539">
        <v>1357684801</v>
      </c>
      <c r="M539" t="b">
        <v>1</v>
      </c>
      <c r="N539">
        <v>576</v>
      </c>
      <c r="O539" t="b">
        <v>1</v>
      </c>
      <c r="P539" t="s">
        <v>8269</v>
      </c>
      <c r="Q539">
        <f t="shared" si="66"/>
        <v>111</v>
      </c>
      <c r="R539">
        <f t="shared" si="71"/>
        <v>42.52</v>
      </c>
      <c r="S539" t="str">
        <f t="shared" si="67"/>
        <v>film &amp; video</v>
      </c>
      <c r="T539" t="str">
        <f t="shared" si="68"/>
        <v>documentary</v>
      </c>
      <c r="U539" s="7">
        <f t="shared" si="69"/>
        <v>41282.944456018515</v>
      </c>
      <c r="V539" s="7">
        <f t="shared" si="70"/>
        <v>41312.944456018515</v>
      </c>
    </row>
    <row r="540" spans="1:22" ht="29.5" x14ac:dyDescent="0.75">
      <c r="A540">
        <v>1638</v>
      </c>
      <c r="B540" s="2" t="s">
        <v>1639</v>
      </c>
      <c r="C540" s="2" t="s">
        <v>5748</v>
      </c>
      <c r="D540">
        <v>1000</v>
      </c>
      <c r="E540">
        <f t="shared" si="64"/>
        <v>1000</v>
      </c>
      <c r="F540">
        <v>1050</v>
      </c>
      <c r="G540">
        <f t="shared" si="65"/>
        <v>1050</v>
      </c>
      <c r="H540" t="s">
        <v>8219</v>
      </c>
      <c r="I540" t="s">
        <v>8224</v>
      </c>
      <c r="J540" t="s">
        <v>8246</v>
      </c>
      <c r="K540">
        <v>1362086700</v>
      </c>
      <c r="L540">
        <v>1358180968</v>
      </c>
      <c r="M540" t="b">
        <v>0</v>
      </c>
      <c r="N540">
        <v>27</v>
      </c>
      <c r="O540" t="b">
        <v>1</v>
      </c>
      <c r="P540" t="s">
        <v>8276</v>
      </c>
      <c r="Q540">
        <f t="shared" si="66"/>
        <v>105</v>
      </c>
      <c r="R540">
        <f t="shared" si="71"/>
        <v>38.89</v>
      </c>
      <c r="S540" t="str">
        <f t="shared" si="67"/>
        <v>music</v>
      </c>
      <c r="T540" t="str">
        <f t="shared" si="68"/>
        <v>rock</v>
      </c>
      <c r="U540" s="7">
        <f t="shared" si="69"/>
        <v>41288.68712962963</v>
      </c>
      <c r="V540" s="7">
        <f t="shared" si="70"/>
        <v>41333.892361111109</v>
      </c>
    </row>
    <row r="541" spans="1:22" ht="44.25" x14ac:dyDescent="0.75">
      <c r="A541">
        <v>924</v>
      </c>
      <c r="B541" s="2" t="s">
        <v>925</v>
      </c>
      <c r="C541" s="2" t="s">
        <v>5034</v>
      </c>
      <c r="D541">
        <v>3000</v>
      </c>
      <c r="E541">
        <f t="shared" si="64"/>
        <v>3000</v>
      </c>
      <c r="F541">
        <v>327</v>
      </c>
      <c r="G541">
        <f t="shared" si="65"/>
        <v>327</v>
      </c>
      <c r="H541" t="s">
        <v>8221</v>
      </c>
      <c r="I541" t="s">
        <v>8224</v>
      </c>
      <c r="J541" t="s">
        <v>8246</v>
      </c>
      <c r="K541">
        <v>1360795069</v>
      </c>
      <c r="L541">
        <v>1358203069</v>
      </c>
      <c r="M541" t="b">
        <v>0</v>
      </c>
      <c r="N541">
        <v>15</v>
      </c>
      <c r="O541" t="b">
        <v>0</v>
      </c>
      <c r="P541" t="s">
        <v>8278</v>
      </c>
      <c r="Q541">
        <f t="shared" si="66"/>
        <v>11</v>
      </c>
      <c r="R541">
        <f t="shared" si="71"/>
        <v>21.8</v>
      </c>
      <c r="S541" t="str">
        <f t="shared" si="67"/>
        <v>music</v>
      </c>
      <c r="T541" t="str">
        <f t="shared" si="68"/>
        <v>jazz</v>
      </c>
      <c r="U541" s="7">
        <f t="shared" si="69"/>
        <v>41288.942928240744</v>
      </c>
      <c r="V541" s="7">
        <f t="shared" si="70"/>
        <v>41318.942928240744</v>
      </c>
    </row>
    <row r="542" spans="1:22" ht="44.25" x14ac:dyDescent="0.75">
      <c r="A542">
        <v>770</v>
      </c>
      <c r="B542" s="2" t="s">
        <v>771</v>
      </c>
      <c r="C542" s="2" t="s">
        <v>4880</v>
      </c>
      <c r="D542">
        <v>17500</v>
      </c>
      <c r="E542">
        <f t="shared" si="64"/>
        <v>17500</v>
      </c>
      <c r="F542">
        <v>0</v>
      </c>
      <c r="G542">
        <f t="shared" si="65"/>
        <v>0</v>
      </c>
      <c r="H542" t="s">
        <v>8221</v>
      </c>
      <c r="I542" t="s">
        <v>8224</v>
      </c>
      <c r="J542" t="s">
        <v>8246</v>
      </c>
      <c r="K542">
        <v>1361750369</v>
      </c>
      <c r="L542">
        <v>1358294369</v>
      </c>
      <c r="M542" t="b">
        <v>0</v>
      </c>
      <c r="N542">
        <v>0</v>
      </c>
      <c r="O542" t="b">
        <v>0</v>
      </c>
      <c r="P542" t="s">
        <v>8275</v>
      </c>
      <c r="Q542">
        <f t="shared" si="66"/>
        <v>0</v>
      </c>
      <c r="R542" t="e">
        <f t="shared" si="71"/>
        <v>#DIV/0!</v>
      </c>
      <c r="S542" t="str">
        <f t="shared" si="67"/>
        <v>publishing</v>
      </c>
      <c r="T542" t="str">
        <f t="shared" si="68"/>
        <v>fiction</v>
      </c>
      <c r="U542" s="7">
        <f t="shared" si="69"/>
        <v>41289.999641203707</v>
      </c>
      <c r="V542" s="7">
        <f t="shared" si="70"/>
        <v>41329.999641203707</v>
      </c>
    </row>
    <row r="543" spans="1:22" ht="44.25" x14ac:dyDescent="0.75">
      <c r="A543">
        <v>1469</v>
      </c>
      <c r="B543" s="2" t="s">
        <v>1470</v>
      </c>
      <c r="C543" s="2" t="s">
        <v>5579</v>
      </c>
      <c r="D543">
        <v>44250</v>
      </c>
      <c r="E543">
        <f t="shared" si="64"/>
        <v>44250</v>
      </c>
      <c r="F543">
        <v>47978</v>
      </c>
      <c r="G543">
        <f t="shared" si="65"/>
        <v>47978</v>
      </c>
      <c r="H543" t="s">
        <v>8219</v>
      </c>
      <c r="I543" t="s">
        <v>8224</v>
      </c>
      <c r="J543" t="s">
        <v>8246</v>
      </c>
      <c r="K543">
        <v>1360938109</v>
      </c>
      <c r="L543">
        <v>1358346109</v>
      </c>
      <c r="M543" t="b">
        <v>1</v>
      </c>
      <c r="N543">
        <v>321</v>
      </c>
      <c r="O543" t="b">
        <v>1</v>
      </c>
      <c r="P543" t="s">
        <v>8288</v>
      </c>
      <c r="Q543">
        <f t="shared" si="66"/>
        <v>108</v>
      </c>
      <c r="R543">
        <f t="shared" si="71"/>
        <v>149.46</v>
      </c>
      <c r="S543" t="str">
        <f t="shared" si="67"/>
        <v>publishing</v>
      </c>
      <c r="T543" t="str">
        <f t="shared" si="68"/>
        <v>radio &amp; podcasts</v>
      </c>
      <c r="U543" s="7">
        <f t="shared" si="69"/>
        <v>41290.598483796297</v>
      </c>
      <c r="V543" s="7">
        <f t="shared" si="70"/>
        <v>41320.598483796297</v>
      </c>
    </row>
    <row r="544" spans="1:22" x14ac:dyDescent="0.75">
      <c r="A544">
        <v>1464</v>
      </c>
      <c r="B544" s="2" t="s">
        <v>1465</v>
      </c>
      <c r="C544" s="2" t="s">
        <v>5574</v>
      </c>
      <c r="D544">
        <v>5000</v>
      </c>
      <c r="E544">
        <f t="shared" si="64"/>
        <v>5000</v>
      </c>
      <c r="F544">
        <v>8160</v>
      </c>
      <c r="G544">
        <f t="shared" si="65"/>
        <v>8160</v>
      </c>
      <c r="H544" t="s">
        <v>8219</v>
      </c>
      <c r="I544" t="s">
        <v>8224</v>
      </c>
      <c r="J544" t="s">
        <v>8246</v>
      </c>
      <c r="K544">
        <v>1361029958</v>
      </c>
      <c r="L544">
        <v>1358437958</v>
      </c>
      <c r="M544" t="b">
        <v>1</v>
      </c>
      <c r="N544">
        <v>234</v>
      </c>
      <c r="O544" t="b">
        <v>1</v>
      </c>
      <c r="P544" t="s">
        <v>8288</v>
      </c>
      <c r="Q544">
        <f t="shared" si="66"/>
        <v>163</v>
      </c>
      <c r="R544">
        <f t="shared" si="71"/>
        <v>34.869999999999997</v>
      </c>
      <c r="S544" t="str">
        <f t="shared" si="67"/>
        <v>publishing</v>
      </c>
      <c r="T544" t="str">
        <f t="shared" si="68"/>
        <v>radio &amp; podcasts</v>
      </c>
      <c r="U544" s="7">
        <f t="shared" si="69"/>
        <v>41291.661550925928</v>
      </c>
      <c r="V544" s="7">
        <f t="shared" si="70"/>
        <v>41321.661550925928</v>
      </c>
    </row>
    <row r="545" spans="1:22" ht="29.5" x14ac:dyDescent="0.75">
      <c r="A545">
        <v>2538</v>
      </c>
      <c r="B545" s="2" t="s">
        <v>2538</v>
      </c>
      <c r="C545" s="2" t="s">
        <v>6648</v>
      </c>
      <c r="D545">
        <v>18000</v>
      </c>
      <c r="E545">
        <f t="shared" si="64"/>
        <v>18000</v>
      </c>
      <c r="F545">
        <v>20343.169999999998</v>
      </c>
      <c r="G545">
        <f t="shared" si="65"/>
        <v>20343.169999999998</v>
      </c>
      <c r="H545" t="s">
        <v>8219</v>
      </c>
      <c r="I545" t="s">
        <v>8224</v>
      </c>
      <c r="J545" t="s">
        <v>8246</v>
      </c>
      <c r="K545">
        <v>1361681940</v>
      </c>
      <c r="L545">
        <v>1359029661</v>
      </c>
      <c r="M545" t="b">
        <v>0</v>
      </c>
      <c r="N545">
        <v>185</v>
      </c>
      <c r="O545" t="b">
        <v>1</v>
      </c>
      <c r="P545" t="s">
        <v>8300</v>
      </c>
      <c r="Q545">
        <f t="shared" si="66"/>
        <v>113</v>
      </c>
      <c r="R545">
        <f t="shared" si="71"/>
        <v>109.96</v>
      </c>
      <c r="S545" t="str">
        <f t="shared" si="67"/>
        <v>music</v>
      </c>
      <c r="T545" t="str">
        <f t="shared" si="68"/>
        <v>classical music</v>
      </c>
      <c r="U545" s="7">
        <f t="shared" si="69"/>
        <v>41298.509965277779</v>
      </c>
      <c r="V545" s="7">
        <f t="shared" si="70"/>
        <v>41329.207638888889</v>
      </c>
    </row>
    <row r="546" spans="1:22" ht="44.25" x14ac:dyDescent="0.75">
      <c r="A546">
        <v>2090</v>
      </c>
      <c r="B546" s="2" t="s">
        <v>2091</v>
      </c>
      <c r="C546" s="2" t="s">
        <v>6200</v>
      </c>
      <c r="D546">
        <v>8000</v>
      </c>
      <c r="E546">
        <f t="shared" si="64"/>
        <v>8000</v>
      </c>
      <c r="F546">
        <v>9203.23</v>
      </c>
      <c r="G546">
        <f t="shared" si="65"/>
        <v>9203.23</v>
      </c>
      <c r="H546" t="s">
        <v>8219</v>
      </c>
      <c r="I546" t="s">
        <v>8224</v>
      </c>
      <c r="J546" t="s">
        <v>8246</v>
      </c>
      <c r="K546">
        <v>1361696955</v>
      </c>
      <c r="L546">
        <v>1359104955</v>
      </c>
      <c r="M546" t="b">
        <v>0</v>
      </c>
      <c r="N546">
        <v>160</v>
      </c>
      <c r="O546" t="b">
        <v>1</v>
      </c>
      <c r="P546" t="s">
        <v>8279</v>
      </c>
      <c r="Q546">
        <f t="shared" si="66"/>
        <v>115</v>
      </c>
      <c r="R546">
        <f t="shared" si="71"/>
        <v>57.52</v>
      </c>
      <c r="S546" t="str">
        <f t="shared" si="67"/>
        <v>music</v>
      </c>
      <c r="T546" t="str">
        <f t="shared" si="68"/>
        <v>indie rock</v>
      </c>
      <c r="U546" s="7">
        <f t="shared" si="69"/>
        <v>41299.381423611114</v>
      </c>
      <c r="V546" s="7">
        <f t="shared" si="70"/>
        <v>41329.381423611114</v>
      </c>
    </row>
    <row r="547" spans="1:22" ht="44.25" x14ac:dyDescent="0.75">
      <c r="A547">
        <v>1889</v>
      </c>
      <c r="B547" s="2" t="s">
        <v>1890</v>
      </c>
      <c r="C547" s="2" t="s">
        <v>5999</v>
      </c>
      <c r="D547">
        <v>2000</v>
      </c>
      <c r="E547">
        <f t="shared" si="64"/>
        <v>2000</v>
      </c>
      <c r="F547">
        <v>2132</v>
      </c>
      <c r="G547">
        <f t="shared" si="65"/>
        <v>2132</v>
      </c>
      <c r="H547" t="s">
        <v>8219</v>
      </c>
      <c r="I547" t="s">
        <v>8224</v>
      </c>
      <c r="J547" t="s">
        <v>8246</v>
      </c>
      <c r="K547">
        <v>1363024946</v>
      </c>
      <c r="L547">
        <v>1359140546</v>
      </c>
      <c r="M547" t="b">
        <v>0</v>
      </c>
      <c r="N547">
        <v>44</v>
      </c>
      <c r="O547" t="b">
        <v>1</v>
      </c>
      <c r="P547" t="s">
        <v>8279</v>
      </c>
      <c r="Q547">
        <f t="shared" si="66"/>
        <v>107</v>
      </c>
      <c r="R547">
        <f t="shared" si="71"/>
        <v>48.45</v>
      </c>
      <c r="S547" t="str">
        <f t="shared" si="67"/>
        <v>music</v>
      </c>
      <c r="T547" t="str">
        <f t="shared" si="68"/>
        <v>indie rock</v>
      </c>
      <c r="U547" s="7">
        <f t="shared" si="69"/>
        <v>41299.793356481481</v>
      </c>
      <c r="V547" s="7">
        <f t="shared" si="70"/>
        <v>41344.751689814817</v>
      </c>
    </row>
    <row r="548" spans="1:22" ht="44.25" x14ac:dyDescent="0.75">
      <c r="A548">
        <v>750</v>
      </c>
      <c r="B548" s="2" t="s">
        <v>751</v>
      </c>
      <c r="C548" s="2" t="s">
        <v>4860</v>
      </c>
      <c r="D548">
        <v>4444</v>
      </c>
      <c r="E548">
        <f t="shared" si="64"/>
        <v>4444</v>
      </c>
      <c r="F548">
        <v>4559</v>
      </c>
      <c r="G548">
        <f t="shared" si="65"/>
        <v>4559</v>
      </c>
      <c r="H548" t="s">
        <v>8219</v>
      </c>
      <c r="I548" t="s">
        <v>8224</v>
      </c>
      <c r="J548" t="s">
        <v>8246</v>
      </c>
      <c r="K548">
        <v>1361739872</v>
      </c>
      <c r="L548">
        <v>1359147872</v>
      </c>
      <c r="M548" t="b">
        <v>0</v>
      </c>
      <c r="N548">
        <v>59</v>
      </c>
      <c r="O548" t="b">
        <v>1</v>
      </c>
      <c r="P548" t="s">
        <v>8274</v>
      </c>
      <c r="Q548">
        <f t="shared" si="66"/>
        <v>103</v>
      </c>
      <c r="R548">
        <f t="shared" si="71"/>
        <v>77.27</v>
      </c>
      <c r="S548" t="str">
        <f t="shared" si="67"/>
        <v>publishing</v>
      </c>
      <c r="T548" t="str">
        <f t="shared" si="68"/>
        <v>nonfiction</v>
      </c>
      <c r="U548" s="7">
        <f t="shared" si="69"/>
        <v>41299.878148148149</v>
      </c>
      <c r="V548" s="7">
        <f t="shared" si="70"/>
        <v>41329.878148148149</v>
      </c>
    </row>
    <row r="549" spans="1:22" ht="44.25" x14ac:dyDescent="0.75">
      <c r="A549">
        <v>1618</v>
      </c>
      <c r="B549" s="2" t="s">
        <v>1619</v>
      </c>
      <c r="C549" s="2" t="s">
        <v>5728</v>
      </c>
      <c r="D549">
        <v>1500</v>
      </c>
      <c r="E549">
        <f t="shared" si="64"/>
        <v>1500</v>
      </c>
      <c r="F549">
        <v>1576</v>
      </c>
      <c r="G549">
        <f t="shared" si="65"/>
        <v>1576</v>
      </c>
      <c r="H549" t="s">
        <v>8219</v>
      </c>
      <c r="I549" t="s">
        <v>8224</v>
      </c>
      <c r="J549" t="s">
        <v>8246</v>
      </c>
      <c r="K549">
        <v>1362757335</v>
      </c>
      <c r="L549">
        <v>1359301335</v>
      </c>
      <c r="M549" t="b">
        <v>0</v>
      </c>
      <c r="N549">
        <v>27</v>
      </c>
      <c r="O549" t="b">
        <v>1</v>
      </c>
      <c r="P549" t="s">
        <v>8276</v>
      </c>
      <c r="Q549">
        <f t="shared" si="66"/>
        <v>105</v>
      </c>
      <c r="R549">
        <f t="shared" si="71"/>
        <v>58.37</v>
      </c>
      <c r="S549" t="str">
        <f t="shared" si="67"/>
        <v>music</v>
      </c>
      <c r="T549" t="str">
        <f t="shared" si="68"/>
        <v>rock</v>
      </c>
      <c r="U549" s="7">
        <f t="shared" si="69"/>
        <v>41301.654340277775</v>
      </c>
      <c r="V549" s="7">
        <f t="shared" si="70"/>
        <v>41341.654340277775</v>
      </c>
    </row>
    <row r="550" spans="1:22" ht="44.25" x14ac:dyDescent="0.75">
      <c r="A550">
        <v>1833</v>
      </c>
      <c r="B550" s="2" t="s">
        <v>1834</v>
      </c>
      <c r="C550" s="2" t="s">
        <v>5943</v>
      </c>
      <c r="D550">
        <v>400</v>
      </c>
      <c r="E550">
        <f t="shared" si="64"/>
        <v>400</v>
      </c>
      <c r="F550">
        <v>1050</v>
      </c>
      <c r="G550">
        <f t="shared" si="65"/>
        <v>1050</v>
      </c>
      <c r="H550" t="s">
        <v>8219</v>
      </c>
      <c r="I550" t="s">
        <v>8224</v>
      </c>
      <c r="J550" t="s">
        <v>8246</v>
      </c>
      <c r="K550">
        <v>1362211140</v>
      </c>
      <c r="L550">
        <v>1359421403</v>
      </c>
      <c r="M550" t="b">
        <v>0</v>
      </c>
      <c r="N550">
        <v>25</v>
      </c>
      <c r="O550" t="b">
        <v>1</v>
      </c>
      <c r="P550" t="s">
        <v>8276</v>
      </c>
      <c r="Q550">
        <f t="shared" si="66"/>
        <v>263</v>
      </c>
      <c r="R550">
        <f t="shared" si="71"/>
        <v>42</v>
      </c>
      <c r="S550" t="str">
        <f t="shared" si="67"/>
        <v>music</v>
      </c>
      <c r="T550" t="str">
        <f t="shared" si="68"/>
        <v>rock</v>
      </c>
      <c r="U550" s="7">
        <f t="shared" si="69"/>
        <v>41303.044016203705</v>
      </c>
      <c r="V550" s="7">
        <f t="shared" si="70"/>
        <v>41335.332638888889</v>
      </c>
    </row>
    <row r="551" spans="1:22" ht="44.25" x14ac:dyDescent="0.75">
      <c r="A551">
        <v>785</v>
      </c>
      <c r="B551" s="2" t="s">
        <v>786</v>
      </c>
      <c r="C551" s="2" t="s">
        <v>4895</v>
      </c>
      <c r="D551">
        <v>500</v>
      </c>
      <c r="E551">
        <f t="shared" si="64"/>
        <v>500</v>
      </c>
      <c r="F551">
        <v>903.14</v>
      </c>
      <c r="G551">
        <f t="shared" si="65"/>
        <v>903.14</v>
      </c>
      <c r="H551" t="s">
        <v>8219</v>
      </c>
      <c r="I551" t="s">
        <v>8224</v>
      </c>
      <c r="J551" t="s">
        <v>8246</v>
      </c>
      <c r="K551">
        <v>1362060915</v>
      </c>
      <c r="L551">
        <v>1359468915</v>
      </c>
      <c r="M551" t="b">
        <v>0</v>
      </c>
      <c r="N551">
        <v>29</v>
      </c>
      <c r="O551" t="b">
        <v>1</v>
      </c>
      <c r="P551" t="s">
        <v>8276</v>
      </c>
      <c r="Q551">
        <f t="shared" si="66"/>
        <v>181</v>
      </c>
      <c r="R551">
        <f t="shared" si="71"/>
        <v>31.14</v>
      </c>
      <c r="S551" t="str">
        <f t="shared" si="67"/>
        <v>music</v>
      </c>
      <c r="T551" t="str">
        <f t="shared" si="68"/>
        <v>rock</v>
      </c>
      <c r="U551" s="7">
        <f t="shared" si="69"/>
        <v>41303.593923611108</v>
      </c>
      <c r="V551" s="7">
        <f t="shared" si="70"/>
        <v>41333.593923611108</v>
      </c>
    </row>
    <row r="552" spans="1:22" ht="44.25" x14ac:dyDescent="0.75">
      <c r="A552">
        <v>2533</v>
      </c>
      <c r="B552" s="2" t="s">
        <v>2533</v>
      </c>
      <c r="C552" s="2" t="s">
        <v>6643</v>
      </c>
      <c r="D552">
        <v>7500</v>
      </c>
      <c r="E552">
        <f t="shared" si="64"/>
        <v>7500</v>
      </c>
      <c r="F552">
        <v>8300</v>
      </c>
      <c r="G552">
        <f t="shared" si="65"/>
        <v>8300</v>
      </c>
      <c r="H552" t="s">
        <v>8219</v>
      </c>
      <c r="I552" t="s">
        <v>8224</v>
      </c>
      <c r="J552" t="s">
        <v>8246</v>
      </c>
      <c r="K552">
        <v>1362160868</v>
      </c>
      <c r="L552">
        <v>1359568911</v>
      </c>
      <c r="M552" t="b">
        <v>0</v>
      </c>
      <c r="N552">
        <v>136</v>
      </c>
      <c r="O552" t="b">
        <v>1</v>
      </c>
      <c r="P552" t="s">
        <v>8300</v>
      </c>
      <c r="Q552">
        <f t="shared" si="66"/>
        <v>111</v>
      </c>
      <c r="R552">
        <f t="shared" si="71"/>
        <v>61.03</v>
      </c>
      <c r="S552" t="str">
        <f t="shared" si="67"/>
        <v>music</v>
      </c>
      <c r="T552" t="str">
        <f t="shared" si="68"/>
        <v>classical music</v>
      </c>
      <c r="U552" s="7">
        <f t="shared" si="69"/>
        <v>41304.751284722224</v>
      </c>
      <c r="V552" s="7">
        <f t="shared" si="70"/>
        <v>41334.750787037039</v>
      </c>
    </row>
    <row r="553" spans="1:22" ht="44.25" x14ac:dyDescent="0.75">
      <c r="A553">
        <v>314</v>
      </c>
      <c r="B553" s="2" t="s">
        <v>315</v>
      </c>
      <c r="C553" s="2" t="s">
        <v>4424</v>
      </c>
      <c r="D553">
        <v>1000</v>
      </c>
      <c r="E553">
        <f t="shared" si="64"/>
        <v>1000</v>
      </c>
      <c r="F553">
        <v>3851.5</v>
      </c>
      <c r="G553">
        <f t="shared" si="65"/>
        <v>3851.5</v>
      </c>
      <c r="H553" t="s">
        <v>8219</v>
      </c>
      <c r="I553" t="s">
        <v>8224</v>
      </c>
      <c r="J553" t="s">
        <v>8246</v>
      </c>
      <c r="K553">
        <v>1362167988</v>
      </c>
      <c r="L553">
        <v>1359575988</v>
      </c>
      <c r="M553" t="b">
        <v>1</v>
      </c>
      <c r="N553">
        <v>120</v>
      </c>
      <c r="O553" t="b">
        <v>1</v>
      </c>
      <c r="P553" t="s">
        <v>8269</v>
      </c>
      <c r="Q553">
        <f t="shared" si="66"/>
        <v>385</v>
      </c>
      <c r="R553">
        <f t="shared" si="71"/>
        <v>32.1</v>
      </c>
      <c r="S553" t="str">
        <f t="shared" si="67"/>
        <v>film &amp; video</v>
      </c>
      <c r="T553" t="str">
        <f t="shared" si="68"/>
        <v>documentary</v>
      </c>
      <c r="U553" s="7">
        <f t="shared" si="69"/>
        <v>41304.833194444444</v>
      </c>
      <c r="V553" s="7">
        <f t="shared" si="70"/>
        <v>41334.833194444444</v>
      </c>
    </row>
    <row r="554" spans="1:22" ht="44.25" x14ac:dyDescent="0.75">
      <c r="A554">
        <v>1357</v>
      </c>
      <c r="B554" s="2" t="s">
        <v>1358</v>
      </c>
      <c r="C554" s="2" t="s">
        <v>5467</v>
      </c>
      <c r="D554">
        <v>2000</v>
      </c>
      <c r="E554">
        <f t="shared" si="64"/>
        <v>2000</v>
      </c>
      <c r="F554">
        <v>2506</v>
      </c>
      <c r="G554">
        <f t="shared" si="65"/>
        <v>2506</v>
      </c>
      <c r="H554" t="s">
        <v>8219</v>
      </c>
      <c r="I554" t="s">
        <v>8224</v>
      </c>
      <c r="J554" t="s">
        <v>8246</v>
      </c>
      <c r="K554">
        <v>1362117540</v>
      </c>
      <c r="L554">
        <v>1359587137</v>
      </c>
      <c r="M554" t="b">
        <v>0</v>
      </c>
      <c r="N554">
        <v>65</v>
      </c>
      <c r="O554" t="b">
        <v>1</v>
      </c>
      <c r="P554" t="s">
        <v>8274</v>
      </c>
      <c r="Q554">
        <f t="shared" si="66"/>
        <v>125</v>
      </c>
      <c r="R554">
        <f t="shared" si="71"/>
        <v>38.549999999999997</v>
      </c>
      <c r="S554" t="str">
        <f t="shared" si="67"/>
        <v>publishing</v>
      </c>
      <c r="T554" t="str">
        <f t="shared" si="68"/>
        <v>nonfiction</v>
      </c>
      <c r="U554" s="7">
        <f t="shared" si="69"/>
        <v>41304.962233796294</v>
      </c>
      <c r="V554" s="7">
        <f t="shared" si="70"/>
        <v>41334.249305555553</v>
      </c>
    </row>
    <row r="555" spans="1:22" ht="29.5" x14ac:dyDescent="0.75">
      <c r="A555">
        <v>1836</v>
      </c>
      <c r="B555" s="2" t="s">
        <v>1837</v>
      </c>
      <c r="C555" s="2" t="s">
        <v>5946</v>
      </c>
      <c r="D555">
        <v>5000</v>
      </c>
      <c r="E555">
        <f t="shared" si="64"/>
        <v>5000</v>
      </c>
      <c r="F555">
        <v>10017</v>
      </c>
      <c r="G555">
        <f t="shared" si="65"/>
        <v>10017</v>
      </c>
      <c r="H555" t="s">
        <v>8219</v>
      </c>
      <c r="I555" t="s">
        <v>8224</v>
      </c>
      <c r="J555" t="s">
        <v>8246</v>
      </c>
      <c r="K555">
        <v>1361129129</v>
      </c>
      <c r="L555">
        <v>1359660329</v>
      </c>
      <c r="M555" t="b">
        <v>0</v>
      </c>
      <c r="N555">
        <v>55</v>
      </c>
      <c r="O555" t="b">
        <v>1</v>
      </c>
      <c r="P555" t="s">
        <v>8276</v>
      </c>
      <c r="Q555">
        <f t="shared" si="66"/>
        <v>200</v>
      </c>
      <c r="R555">
        <f t="shared" si="71"/>
        <v>182.13</v>
      </c>
      <c r="S555" t="str">
        <f t="shared" si="67"/>
        <v>music</v>
      </c>
      <c r="T555" t="str">
        <f t="shared" si="68"/>
        <v>rock</v>
      </c>
      <c r="U555" s="7">
        <f t="shared" si="69"/>
        <v>41305.809363425928</v>
      </c>
      <c r="V555" s="7">
        <f t="shared" si="70"/>
        <v>41322.809363425928</v>
      </c>
    </row>
    <row r="556" spans="1:22" ht="44.25" x14ac:dyDescent="0.75">
      <c r="A556">
        <v>2309</v>
      </c>
      <c r="B556" s="2" t="s">
        <v>2310</v>
      </c>
      <c r="C556" s="2" t="s">
        <v>6419</v>
      </c>
      <c r="D556">
        <v>6000</v>
      </c>
      <c r="E556">
        <f t="shared" si="64"/>
        <v>6000</v>
      </c>
      <c r="F556">
        <v>6400.47</v>
      </c>
      <c r="G556">
        <f t="shared" si="65"/>
        <v>6400.47</v>
      </c>
      <c r="H556" t="s">
        <v>8219</v>
      </c>
      <c r="I556" t="s">
        <v>8224</v>
      </c>
      <c r="J556" t="s">
        <v>8246</v>
      </c>
      <c r="K556">
        <v>1362872537</v>
      </c>
      <c r="L556">
        <v>1359848537</v>
      </c>
      <c r="M556" t="b">
        <v>1</v>
      </c>
      <c r="N556">
        <v>107</v>
      </c>
      <c r="O556" t="b">
        <v>1</v>
      </c>
      <c r="P556" t="s">
        <v>8279</v>
      </c>
      <c r="Q556">
        <f t="shared" si="66"/>
        <v>107</v>
      </c>
      <c r="R556">
        <f t="shared" si="71"/>
        <v>59.82</v>
      </c>
      <c r="S556" t="str">
        <f t="shared" si="67"/>
        <v>music</v>
      </c>
      <c r="T556" t="str">
        <f t="shared" si="68"/>
        <v>indie rock</v>
      </c>
      <c r="U556" s="7">
        <f t="shared" si="69"/>
        <v>41307.987696759257</v>
      </c>
      <c r="V556" s="7">
        <f t="shared" si="70"/>
        <v>41342.987696759257</v>
      </c>
    </row>
    <row r="557" spans="1:22" ht="44.25" x14ac:dyDescent="0.75">
      <c r="A557">
        <v>1353</v>
      </c>
      <c r="B557" s="2" t="s">
        <v>1354</v>
      </c>
      <c r="C557" s="2" t="s">
        <v>5463</v>
      </c>
      <c r="D557">
        <v>1000</v>
      </c>
      <c r="E557">
        <f t="shared" si="64"/>
        <v>1000</v>
      </c>
      <c r="F557">
        <v>1336</v>
      </c>
      <c r="G557">
        <f t="shared" si="65"/>
        <v>1336</v>
      </c>
      <c r="H557" t="s">
        <v>8219</v>
      </c>
      <c r="I557" t="s">
        <v>8224</v>
      </c>
      <c r="J557" t="s">
        <v>8246</v>
      </c>
      <c r="K557">
        <v>1362960000</v>
      </c>
      <c r="L557">
        <v>1359946188</v>
      </c>
      <c r="M557" t="b">
        <v>0</v>
      </c>
      <c r="N557">
        <v>42</v>
      </c>
      <c r="O557" t="b">
        <v>1</v>
      </c>
      <c r="P557" t="s">
        <v>8274</v>
      </c>
      <c r="Q557">
        <f t="shared" si="66"/>
        <v>134</v>
      </c>
      <c r="R557">
        <f t="shared" si="71"/>
        <v>31.81</v>
      </c>
      <c r="S557" t="str">
        <f t="shared" si="67"/>
        <v>publishing</v>
      </c>
      <c r="T557" t="str">
        <f t="shared" si="68"/>
        <v>nonfiction</v>
      </c>
      <c r="U557" s="7">
        <f t="shared" si="69"/>
        <v>41309.11791666667</v>
      </c>
      <c r="V557" s="7">
        <f t="shared" si="70"/>
        <v>41344</v>
      </c>
    </row>
    <row r="558" spans="1:22" ht="29.5" x14ac:dyDescent="0.75">
      <c r="A558">
        <v>932</v>
      </c>
      <c r="B558" s="2" t="s">
        <v>933</v>
      </c>
      <c r="C558" s="2" t="s">
        <v>5042</v>
      </c>
      <c r="D558">
        <v>9500</v>
      </c>
      <c r="E558">
        <f t="shared" si="64"/>
        <v>9500</v>
      </c>
      <c r="F558">
        <v>1381</v>
      </c>
      <c r="G558">
        <f t="shared" si="65"/>
        <v>1381</v>
      </c>
      <c r="H558" t="s">
        <v>8221</v>
      </c>
      <c r="I558" t="s">
        <v>8224</v>
      </c>
      <c r="J558" t="s">
        <v>8246</v>
      </c>
      <c r="K558">
        <v>1363990545</v>
      </c>
      <c r="L558">
        <v>1360106145</v>
      </c>
      <c r="M558" t="b">
        <v>0</v>
      </c>
      <c r="N558">
        <v>30</v>
      </c>
      <c r="O558" t="b">
        <v>0</v>
      </c>
      <c r="P558" t="s">
        <v>8278</v>
      </c>
      <c r="Q558">
        <f t="shared" si="66"/>
        <v>15</v>
      </c>
      <c r="R558">
        <f t="shared" si="71"/>
        <v>46.03</v>
      </c>
      <c r="S558" t="str">
        <f t="shared" si="67"/>
        <v>music</v>
      </c>
      <c r="T558" t="str">
        <f t="shared" si="68"/>
        <v>jazz</v>
      </c>
      <c r="U558" s="7">
        <f t="shared" si="69"/>
        <v>41310.969270833331</v>
      </c>
      <c r="V558" s="7">
        <f t="shared" si="70"/>
        <v>41355.927604166667</v>
      </c>
    </row>
    <row r="559" spans="1:22" ht="44.25" x14ac:dyDescent="0.75">
      <c r="A559">
        <v>2774</v>
      </c>
      <c r="B559" s="2" t="s">
        <v>2774</v>
      </c>
      <c r="C559" s="2" t="s">
        <v>6884</v>
      </c>
      <c r="D559">
        <v>4000</v>
      </c>
      <c r="E559">
        <f t="shared" si="64"/>
        <v>4000</v>
      </c>
      <c r="F559">
        <v>570</v>
      </c>
      <c r="G559">
        <f t="shared" si="65"/>
        <v>570</v>
      </c>
      <c r="H559" t="s">
        <v>8221</v>
      </c>
      <c r="I559" t="s">
        <v>8224</v>
      </c>
      <c r="J559" t="s">
        <v>8246</v>
      </c>
      <c r="K559">
        <v>1362711728</v>
      </c>
      <c r="L559">
        <v>1360119728</v>
      </c>
      <c r="M559" t="b">
        <v>0</v>
      </c>
      <c r="N559">
        <v>13</v>
      </c>
      <c r="O559" t="b">
        <v>0</v>
      </c>
      <c r="P559" t="s">
        <v>8304</v>
      </c>
      <c r="Q559">
        <f t="shared" si="66"/>
        <v>14</v>
      </c>
      <c r="R559">
        <f t="shared" si="71"/>
        <v>43.85</v>
      </c>
      <c r="S559" t="str">
        <f t="shared" si="67"/>
        <v>publishing</v>
      </c>
      <c r="T559" t="str">
        <f t="shared" si="68"/>
        <v>children's books</v>
      </c>
      <c r="U559" s="7">
        <f t="shared" si="69"/>
        <v>41311.126481481479</v>
      </c>
      <c r="V559" s="7">
        <f t="shared" si="70"/>
        <v>41341.126481481479</v>
      </c>
    </row>
    <row r="560" spans="1:22" ht="44.25" x14ac:dyDescent="0.75">
      <c r="A560">
        <v>62</v>
      </c>
      <c r="B560" s="2" t="s">
        <v>64</v>
      </c>
      <c r="C560" s="2" t="s">
        <v>4173</v>
      </c>
      <c r="D560">
        <v>3000</v>
      </c>
      <c r="E560">
        <f t="shared" si="64"/>
        <v>3000</v>
      </c>
      <c r="F560">
        <v>4642</v>
      </c>
      <c r="G560">
        <f t="shared" si="65"/>
        <v>4642</v>
      </c>
      <c r="H560" t="s">
        <v>8219</v>
      </c>
      <c r="I560" t="s">
        <v>8224</v>
      </c>
      <c r="J560" t="s">
        <v>8246</v>
      </c>
      <c r="K560">
        <v>1362337878</v>
      </c>
      <c r="L560">
        <v>1360177878</v>
      </c>
      <c r="M560" t="b">
        <v>0</v>
      </c>
      <c r="N560">
        <v>48</v>
      </c>
      <c r="O560" t="b">
        <v>1</v>
      </c>
      <c r="P560" t="s">
        <v>8266</v>
      </c>
      <c r="Q560">
        <f t="shared" si="66"/>
        <v>155</v>
      </c>
      <c r="R560">
        <f t="shared" si="71"/>
        <v>96.71</v>
      </c>
      <c r="S560" t="str">
        <f t="shared" si="67"/>
        <v>film &amp; video</v>
      </c>
      <c r="T560" t="str">
        <f t="shared" si="68"/>
        <v>shorts</v>
      </c>
      <c r="U560" s="7">
        <f t="shared" si="69"/>
        <v>41311.799513888887</v>
      </c>
      <c r="V560" s="7">
        <f t="shared" si="70"/>
        <v>41336.799513888887</v>
      </c>
    </row>
    <row r="561" spans="1:22" ht="44.25" x14ac:dyDescent="0.75">
      <c r="A561">
        <v>2204</v>
      </c>
      <c r="B561" s="2" t="s">
        <v>2205</v>
      </c>
      <c r="C561" s="2" t="s">
        <v>6314</v>
      </c>
      <c r="D561">
        <v>1500</v>
      </c>
      <c r="E561">
        <f t="shared" si="64"/>
        <v>1500</v>
      </c>
      <c r="F561">
        <v>1993</v>
      </c>
      <c r="G561">
        <f t="shared" si="65"/>
        <v>1993</v>
      </c>
      <c r="H561" t="s">
        <v>8219</v>
      </c>
      <c r="I561" t="s">
        <v>8224</v>
      </c>
      <c r="J561" t="s">
        <v>8246</v>
      </c>
      <c r="K561">
        <v>1362814119</v>
      </c>
      <c r="L561">
        <v>1360222119</v>
      </c>
      <c r="M561" t="b">
        <v>0</v>
      </c>
      <c r="N561">
        <v>73</v>
      </c>
      <c r="O561" t="b">
        <v>1</v>
      </c>
      <c r="P561" t="s">
        <v>8280</v>
      </c>
      <c r="Q561">
        <f t="shared" si="66"/>
        <v>133</v>
      </c>
      <c r="R561">
        <f t="shared" si="71"/>
        <v>27.3</v>
      </c>
      <c r="S561" t="str">
        <f t="shared" si="67"/>
        <v>music</v>
      </c>
      <c r="T561" t="str">
        <f t="shared" si="68"/>
        <v>electronic music</v>
      </c>
      <c r="U561" s="7">
        <f t="shared" si="69"/>
        <v>41312.311562499999</v>
      </c>
      <c r="V561" s="7">
        <f t="shared" si="70"/>
        <v>41342.311562499999</v>
      </c>
    </row>
    <row r="562" spans="1:22" ht="44.25" x14ac:dyDescent="0.75">
      <c r="A562">
        <v>301</v>
      </c>
      <c r="B562" s="2" t="s">
        <v>302</v>
      </c>
      <c r="C562" s="2" t="s">
        <v>4411</v>
      </c>
      <c r="D562">
        <v>13000</v>
      </c>
      <c r="E562">
        <f t="shared" si="64"/>
        <v>13000</v>
      </c>
      <c r="F562">
        <v>15435.55</v>
      </c>
      <c r="G562">
        <f t="shared" si="65"/>
        <v>15435.55</v>
      </c>
      <c r="H562" t="s">
        <v>8219</v>
      </c>
      <c r="I562" t="s">
        <v>8224</v>
      </c>
      <c r="J562" t="s">
        <v>8246</v>
      </c>
      <c r="K562">
        <v>1363711335</v>
      </c>
      <c r="L562">
        <v>1360258935</v>
      </c>
      <c r="M562" t="b">
        <v>1</v>
      </c>
      <c r="N562">
        <v>251</v>
      </c>
      <c r="O562" t="b">
        <v>1</v>
      </c>
      <c r="P562" t="s">
        <v>8269</v>
      </c>
      <c r="Q562">
        <f t="shared" si="66"/>
        <v>119</v>
      </c>
      <c r="R562">
        <f t="shared" si="71"/>
        <v>61.5</v>
      </c>
      <c r="S562" t="str">
        <f t="shared" si="67"/>
        <v>film &amp; video</v>
      </c>
      <c r="T562" t="str">
        <f t="shared" si="68"/>
        <v>documentary</v>
      </c>
      <c r="U562" s="7">
        <f t="shared" si="69"/>
        <v>41312.737673611111</v>
      </c>
      <c r="V562" s="7">
        <f t="shared" si="70"/>
        <v>41352.696006944447</v>
      </c>
    </row>
    <row r="563" spans="1:22" ht="29.5" x14ac:dyDescent="0.75">
      <c r="A563">
        <v>2016</v>
      </c>
      <c r="B563" s="2" t="s">
        <v>2017</v>
      </c>
      <c r="C563" s="2" t="s">
        <v>6126</v>
      </c>
      <c r="D563">
        <v>10000</v>
      </c>
      <c r="E563">
        <f t="shared" si="64"/>
        <v>10000</v>
      </c>
      <c r="F563">
        <v>92154.22</v>
      </c>
      <c r="G563">
        <f t="shared" si="65"/>
        <v>92154.22</v>
      </c>
      <c r="H563" t="s">
        <v>8219</v>
      </c>
      <c r="I563" t="s">
        <v>8224</v>
      </c>
      <c r="J563" t="s">
        <v>8246</v>
      </c>
      <c r="K563">
        <v>1362863299</v>
      </c>
      <c r="L563">
        <v>1360271299</v>
      </c>
      <c r="M563" t="b">
        <v>1</v>
      </c>
      <c r="N563">
        <v>479</v>
      </c>
      <c r="O563" t="b">
        <v>1</v>
      </c>
      <c r="P563" t="s">
        <v>8295</v>
      </c>
      <c r="Q563">
        <f t="shared" si="66"/>
        <v>922</v>
      </c>
      <c r="R563">
        <f t="shared" si="71"/>
        <v>192.39</v>
      </c>
      <c r="S563" t="str">
        <f t="shared" si="67"/>
        <v>technology</v>
      </c>
      <c r="T563" t="str">
        <f t="shared" si="68"/>
        <v>hardware</v>
      </c>
      <c r="U563" s="7">
        <f t="shared" si="69"/>
        <v>41312.88077546296</v>
      </c>
      <c r="V563" s="7">
        <f t="shared" si="70"/>
        <v>41342.88077546296</v>
      </c>
    </row>
    <row r="564" spans="1:22" ht="29.5" x14ac:dyDescent="0.75">
      <c r="A564">
        <v>1975</v>
      </c>
      <c r="B564" s="2" t="s">
        <v>1976</v>
      </c>
      <c r="C564" s="2" t="s">
        <v>6085</v>
      </c>
      <c r="D564">
        <v>16000</v>
      </c>
      <c r="E564">
        <f t="shared" si="64"/>
        <v>16000</v>
      </c>
      <c r="F564">
        <v>33393.339999999997</v>
      </c>
      <c r="G564">
        <f t="shared" si="65"/>
        <v>33393.339999999997</v>
      </c>
      <c r="H564" t="s">
        <v>8219</v>
      </c>
      <c r="I564" t="s">
        <v>8224</v>
      </c>
      <c r="J564" t="s">
        <v>8246</v>
      </c>
      <c r="K564">
        <v>1362938851</v>
      </c>
      <c r="L564">
        <v>1360346851</v>
      </c>
      <c r="M564" t="b">
        <v>1</v>
      </c>
      <c r="N564">
        <v>253</v>
      </c>
      <c r="O564" t="b">
        <v>1</v>
      </c>
      <c r="P564" t="s">
        <v>8295</v>
      </c>
      <c r="Q564">
        <f t="shared" si="66"/>
        <v>209</v>
      </c>
      <c r="R564">
        <f t="shared" si="71"/>
        <v>131.99</v>
      </c>
      <c r="S564" t="str">
        <f t="shared" si="67"/>
        <v>technology</v>
      </c>
      <c r="T564" t="str">
        <f t="shared" si="68"/>
        <v>hardware</v>
      </c>
      <c r="U564" s="7">
        <f t="shared" si="69"/>
        <v>41313.755219907405</v>
      </c>
      <c r="V564" s="7">
        <f t="shared" si="70"/>
        <v>41343.755219907405</v>
      </c>
    </row>
    <row r="565" spans="1:22" ht="44.25" x14ac:dyDescent="0.75">
      <c r="A565">
        <v>286</v>
      </c>
      <c r="B565" s="2" t="s">
        <v>287</v>
      </c>
      <c r="C565" s="2" t="s">
        <v>4396</v>
      </c>
      <c r="D565">
        <v>15000</v>
      </c>
      <c r="E565">
        <f t="shared" si="64"/>
        <v>15000</v>
      </c>
      <c r="F565">
        <v>16373</v>
      </c>
      <c r="G565">
        <f t="shared" si="65"/>
        <v>16373</v>
      </c>
      <c r="H565" t="s">
        <v>8219</v>
      </c>
      <c r="I565" t="s">
        <v>8224</v>
      </c>
      <c r="J565" t="s">
        <v>8246</v>
      </c>
      <c r="K565">
        <v>1364236524</v>
      </c>
      <c r="L565">
        <v>1360352124</v>
      </c>
      <c r="M565" t="b">
        <v>1</v>
      </c>
      <c r="N565">
        <v>135</v>
      </c>
      <c r="O565" t="b">
        <v>1</v>
      </c>
      <c r="P565" t="s">
        <v>8269</v>
      </c>
      <c r="Q565">
        <f t="shared" si="66"/>
        <v>109</v>
      </c>
      <c r="R565">
        <f t="shared" si="71"/>
        <v>121.28</v>
      </c>
      <c r="S565" t="str">
        <f t="shared" si="67"/>
        <v>film &amp; video</v>
      </c>
      <c r="T565" t="str">
        <f t="shared" si="68"/>
        <v>documentary</v>
      </c>
      <c r="U565" s="7">
        <f t="shared" si="69"/>
        <v>41313.816249999996</v>
      </c>
      <c r="V565" s="7">
        <f t="shared" si="70"/>
        <v>41358.774583333332</v>
      </c>
    </row>
    <row r="566" spans="1:22" ht="59" x14ac:dyDescent="0.75">
      <c r="A566">
        <v>1939</v>
      </c>
      <c r="B566" s="2" t="s">
        <v>1940</v>
      </c>
      <c r="C566" s="2" t="s">
        <v>6049</v>
      </c>
      <c r="D566">
        <v>10000</v>
      </c>
      <c r="E566">
        <f t="shared" si="64"/>
        <v>10000</v>
      </c>
      <c r="F566">
        <v>11070</v>
      </c>
      <c r="G566">
        <f t="shared" si="65"/>
        <v>11070</v>
      </c>
      <c r="H566" t="s">
        <v>8219</v>
      </c>
      <c r="I566" t="s">
        <v>8224</v>
      </c>
      <c r="J566" t="s">
        <v>8246</v>
      </c>
      <c r="K566">
        <v>1362955108</v>
      </c>
      <c r="L566">
        <v>1360366708</v>
      </c>
      <c r="M566" t="b">
        <v>0</v>
      </c>
      <c r="N566">
        <v>96</v>
      </c>
      <c r="O566" t="b">
        <v>1</v>
      </c>
      <c r="P566" t="s">
        <v>8279</v>
      </c>
      <c r="Q566">
        <f t="shared" si="66"/>
        <v>111</v>
      </c>
      <c r="R566">
        <f t="shared" si="71"/>
        <v>115.31</v>
      </c>
      <c r="S566" t="str">
        <f t="shared" si="67"/>
        <v>music</v>
      </c>
      <c r="T566" t="str">
        <f t="shared" si="68"/>
        <v>indie rock</v>
      </c>
      <c r="U566" s="7">
        <f t="shared" si="69"/>
        <v>41313.985046296293</v>
      </c>
      <c r="V566" s="7">
        <f t="shared" si="70"/>
        <v>41343.943379629629</v>
      </c>
    </row>
    <row r="567" spans="1:22" ht="44.25" x14ac:dyDescent="0.75">
      <c r="A567">
        <v>2735</v>
      </c>
      <c r="B567" s="2" t="s">
        <v>2735</v>
      </c>
      <c r="C567" s="2" t="s">
        <v>6845</v>
      </c>
      <c r="D567">
        <v>750</v>
      </c>
      <c r="E567">
        <f t="shared" si="64"/>
        <v>982.5</v>
      </c>
      <c r="F567">
        <v>7336.01</v>
      </c>
      <c r="G567">
        <f t="shared" si="65"/>
        <v>9610.1731</v>
      </c>
      <c r="H567" t="s">
        <v>8219</v>
      </c>
      <c r="I567" t="s">
        <v>8225</v>
      </c>
      <c r="J567" t="s">
        <v>8247</v>
      </c>
      <c r="K567">
        <v>1363204800</v>
      </c>
      <c r="L567">
        <v>1360551250</v>
      </c>
      <c r="M567" t="b">
        <v>0</v>
      </c>
      <c r="N567">
        <v>339</v>
      </c>
      <c r="O567" t="b">
        <v>1</v>
      </c>
      <c r="P567" t="s">
        <v>8295</v>
      </c>
      <c r="Q567">
        <f t="shared" si="66"/>
        <v>978</v>
      </c>
      <c r="R567">
        <f t="shared" si="71"/>
        <v>28.35</v>
      </c>
      <c r="S567" t="str">
        <f t="shared" si="67"/>
        <v>technology</v>
      </c>
      <c r="T567" t="str">
        <f t="shared" si="68"/>
        <v>hardware</v>
      </c>
      <c r="U567" s="7">
        <f t="shared" si="69"/>
        <v>41316.120949074073</v>
      </c>
      <c r="V567" s="7">
        <f t="shared" si="70"/>
        <v>41346.833333333336</v>
      </c>
    </row>
    <row r="568" spans="1:22" ht="44.25" x14ac:dyDescent="0.75">
      <c r="A568">
        <v>2185</v>
      </c>
      <c r="B568" s="2" t="s">
        <v>2186</v>
      </c>
      <c r="C568" s="2" t="s">
        <v>6295</v>
      </c>
      <c r="D568">
        <v>5000</v>
      </c>
      <c r="E568">
        <f t="shared" si="64"/>
        <v>6550</v>
      </c>
      <c r="F568">
        <v>92848.5</v>
      </c>
      <c r="G568">
        <f t="shared" si="65"/>
        <v>121631.535</v>
      </c>
      <c r="H568" t="s">
        <v>8219</v>
      </c>
      <c r="I568" t="s">
        <v>8225</v>
      </c>
      <c r="J568" t="s">
        <v>8247</v>
      </c>
      <c r="K568">
        <v>1364286239</v>
      </c>
      <c r="L568">
        <v>1360830239</v>
      </c>
      <c r="M568" t="b">
        <v>0</v>
      </c>
      <c r="N568">
        <v>623</v>
      </c>
      <c r="O568" t="b">
        <v>1</v>
      </c>
      <c r="P568" t="s">
        <v>8297</v>
      </c>
      <c r="Q568">
        <f t="shared" si="66"/>
        <v>1857</v>
      </c>
      <c r="R568">
        <f t="shared" si="71"/>
        <v>195.24</v>
      </c>
      <c r="S568" t="str">
        <f t="shared" si="67"/>
        <v>games</v>
      </c>
      <c r="T568" t="str">
        <f t="shared" si="68"/>
        <v>tabletop games</v>
      </c>
      <c r="U568" s="7">
        <f t="shared" si="69"/>
        <v>41319.349988425929</v>
      </c>
      <c r="V568" s="7">
        <f t="shared" si="70"/>
        <v>41359.349988425929</v>
      </c>
    </row>
    <row r="569" spans="1:22" ht="59" x14ac:dyDescent="0.75">
      <c r="A569">
        <v>256</v>
      </c>
      <c r="B569" s="2" t="s">
        <v>257</v>
      </c>
      <c r="C569" s="2" t="s">
        <v>4366</v>
      </c>
      <c r="D569">
        <v>13000</v>
      </c>
      <c r="E569">
        <f t="shared" si="64"/>
        <v>13000</v>
      </c>
      <c r="F569">
        <v>18083</v>
      </c>
      <c r="G569">
        <f t="shared" si="65"/>
        <v>18083</v>
      </c>
      <c r="H569" t="s">
        <v>8219</v>
      </c>
      <c r="I569" t="s">
        <v>8224</v>
      </c>
      <c r="J569" t="s">
        <v>8246</v>
      </c>
      <c r="K569">
        <v>1363458467</v>
      </c>
      <c r="L569">
        <v>1360866467</v>
      </c>
      <c r="M569" t="b">
        <v>1</v>
      </c>
      <c r="N569">
        <v>275</v>
      </c>
      <c r="O569" t="b">
        <v>1</v>
      </c>
      <c r="P569" t="s">
        <v>8269</v>
      </c>
      <c r="Q569">
        <f t="shared" si="66"/>
        <v>139</v>
      </c>
      <c r="R569">
        <f t="shared" si="71"/>
        <v>65.760000000000005</v>
      </c>
      <c r="S569" t="str">
        <f t="shared" si="67"/>
        <v>film &amp; video</v>
      </c>
      <c r="T569" t="str">
        <f t="shared" si="68"/>
        <v>documentary</v>
      </c>
      <c r="U569" s="7">
        <f t="shared" si="69"/>
        <v>41319.769293981481</v>
      </c>
      <c r="V569" s="7">
        <f t="shared" si="70"/>
        <v>41349.769293981481</v>
      </c>
    </row>
    <row r="570" spans="1:22" ht="44.25" x14ac:dyDescent="0.75">
      <c r="A570">
        <v>1283</v>
      </c>
      <c r="B570" s="2" t="s">
        <v>1284</v>
      </c>
      <c r="C570" s="2" t="s">
        <v>5393</v>
      </c>
      <c r="D570">
        <v>1000</v>
      </c>
      <c r="E570">
        <f t="shared" si="64"/>
        <v>1000</v>
      </c>
      <c r="F570">
        <v>2110.5</v>
      </c>
      <c r="G570">
        <f t="shared" si="65"/>
        <v>2110.5</v>
      </c>
      <c r="H570" t="s">
        <v>8219</v>
      </c>
      <c r="I570" t="s">
        <v>8224</v>
      </c>
      <c r="J570" t="s">
        <v>8246</v>
      </c>
      <c r="K570">
        <v>1362974400</v>
      </c>
      <c r="L570">
        <v>1360948389</v>
      </c>
      <c r="M570" t="b">
        <v>1</v>
      </c>
      <c r="N570">
        <v>22</v>
      </c>
      <c r="O570" t="b">
        <v>1</v>
      </c>
      <c r="P570" t="s">
        <v>8276</v>
      </c>
      <c r="Q570">
        <f t="shared" si="66"/>
        <v>211</v>
      </c>
      <c r="R570">
        <f t="shared" si="71"/>
        <v>95.93</v>
      </c>
      <c r="S570" t="str">
        <f t="shared" si="67"/>
        <v>music</v>
      </c>
      <c r="T570" t="str">
        <f t="shared" si="68"/>
        <v>rock</v>
      </c>
      <c r="U570" s="7">
        <f t="shared" si="69"/>
        <v>41320.717465277776</v>
      </c>
      <c r="V570" s="7">
        <f t="shared" si="70"/>
        <v>41344.166666666664</v>
      </c>
    </row>
    <row r="571" spans="1:22" ht="29.5" x14ac:dyDescent="0.75">
      <c r="A571">
        <v>1620</v>
      </c>
      <c r="B571" s="2" t="s">
        <v>1621</v>
      </c>
      <c r="C571" s="2" t="s">
        <v>5730</v>
      </c>
      <c r="D571">
        <v>1000</v>
      </c>
      <c r="E571">
        <f t="shared" si="64"/>
        <v>1000</v>
      </c>
      <c r="F571">
        <v>1130</v>
      </c>
      <c r="G571">
        <f t="shared" si="65"/>
        <v>1130</v>
      </c>
      <c r="H571" t="s">
        <v>8219</v>
      </c>
      <c r="I571" t="s">
        <v>8224</v>
      </c>
      <c r="J571" t="s">
        <v>8246</v>
      </c>
      <c r="K571">
        <v>1361606940</v>
      </c>
      <c r="L571">
        <v>1361002140</v>
      </c>
      <c r="M571" t="b">
        <v>0</v>
      </c>
      <c r="N571">
        <v>17</v>
      </c>
      <c r="O571" t="b">
        <v>1</v>
      </c>
      <c r="P571" t="s">
        <v>8276</v>
      </c>
      <c r="Q571">
        <f t="shared" si="66"/>
        <v>113</v>
      </c>
      <c r="R571">
        <f t="shared" si="71"/>
        <v>66.47</v>
      </c>
      <c r="S571" t="str">
        <f t="shared" si="67"/>
        <v>music</v>
      </c>
      <c r="T571" t="str">
        <f t="shared" si="68"/>
        <v>rock</v>
      </c>
      <c r="U571" s="7">
        <f t="shared" si="69"/>
        <v>41321.339583333334</v>
      </c>
      <c r="V571" s="7">
        <f t="shared" si="70"/>
        <v>41328.339583333334</v>
      </c>
    </row>
    <row r="572" spans="1:22" ht="44.25" x14ac:dyDescent="0.75">
      <c r="A572">
        <v>1970</v>
      </c>
      <c r="B572" s="2" t="s">
        <v>1971</v>
      </c>
      <c r="C572" s="2" t="s">
        <v>6080</v>
      </c>
      <c r="D572">
        <v>5000</v>
      </c>
      <c r="E572">
        <f t="shared" si="64"/>
        <v>5000</v>
      </c>
      <c r="F572">
        <v>56590</v>
      </c>
      <c r="G572">
        <f t="shared" si="65"/>
        <v>56590</v>
      </c>
      <c r="H572" t="s">
        <v>8219</v>
      </c>
      <c r="I572" t="s">
        <v>8224</v>
      </c>
      <c r="J572" t="s">
        <v>8246</v>
      </c>
      <c r="K572">
        <v>1366429101</v>
      </c>
      <c r="L572">
        <v>1361248701</v>
      </c>
      <c r="M572" t="b">
        <v>1</v>
      </c>
      <c r="N572">
        <v>701</v>
      </c>
      <c r="O572" t="b">
        <v>1</v>
      </c>
      <c r="P572" t="s">
        <v>8295</v>
      </c>
      <c r="Q572">
        <f t="shared" si="66"/>
        <v>1132</v>
      </c>
      <c r="R572">
        <f t="shared" si="71"/>
        <v>80.73</v>
      </c>
      <c r="S572" t="str">
        <f t="shared" si="67"/>
        <v>technology</v>
      </c>
      <c r="T572" t="str">
        <f t="shared" si="68"/>
        <v>hardware</v>
      </c>
      <c r="U572" s="7">
        <f t="shared" si="69"/>
        <v>41324.193298611113</v>
      </c>
      <c r="V572" s="7">
        <f t="shared" si="70"/>
        <v>41384.151631944449</v>
      </c>
    </row>
    <row r="573" spans="1:22" ht="44.25" x14ac:dyDescent="0.75">
      <c r="A573">
        <v>2014</v>
      </c>
      <c r="B573" s="2" t="s">
        <v>2015</v>
      </c>
      <c r="C573" s="2" t="s">
        <v>6124</v>
      </c>
      <c r="D573">
        <v>30000</v>
      </c>
      <c r="E573">
        <f t="shared" si="64"/>
        <v>30000</v>
      </c>
      <c r="F573">
        <v>2344134.67</v>
      </c>
      <c r="G573">
        <f t="shared" si="65"/>
        <v>2344134.67</v>
      </c>
      <c r="H573" t="s">
        <v>8219</v>
      </c>
      <c r="I573" t="s">
        <v>8224</v>
      </c>
      <c r="J573" t="s">
        <v>8246</v>
      </c>
      <c r="K573">
        <v>1364184539</v>
      </c>
      <c r="L573">
        <v>1361250539</v>
      </c>
      <c r="M573" t="b">
        <v>1</v>
      </c>
      <c r="N573">
        <v>26457</v>
      </c>
      <c r="O573" t="b">
        <v>1</v>
      </c>
      <c r="P573" t="s">
        <v>8295</v>
      </c>
      <c r="Q573">
        <f t="shared" si="66"/>
        <v>7814</v>
      </c>
      <c r="R573">
        <f t="shared" si="71"/>
        <v>88.6</v>
      </c>
      <c r="S573" t="str">
        <f t="shared" si="67"/>
        <v>technology</v>
      </c>
      <c r="T573" t="str">
        <f t="shared" si="68"/>
        <v>hardware</v>
      </c>
      <c r="U573" s="7">
        <f t="shared" si="69"/>
        <v>41324.214571759258</v>
      </c>
      <c r="V573" s="7">
        <f t="shared" si="70"/>
        <v>41358.172905092593</v>
      </c>
    </row>
    <row r="574" spans="1:22" ht="59" x14ac:dyDescent="0.75">
      <c r="A574">
        <v>2310</v>
      </c>
      <c r="B574" s="2" t="s">
        <v>2311</v>
      </c>
      <c r="C574" s="2" t="s">
        <v>6420</v>
      </c>
      <c r="D574">
        <v>18500</v>
      </c>
      <c r="E574">
        <f t="shared" si="64"/>
        <v>18500</v>
      </c>
      <c r="F574">
        <v>79335.360000000001</v>
      </c>
      <c r="G574">
        <f t="shared" si="65"/>
        <v>79335.360000000001</v>
      </c>
      <c r="H574" t="s">
        <v>8219</v>
      </c>
      <c r="I574" t="s">
        <v>8224</v>
      </c>
      <c r="J574" t="s">
        <v>8246</v>
      </c>
      <c r="K574">
        <v>1363889015</v>
      </c>
      <c r="L574">
        <v>1361300615</v>
      </c>
      <c r="M574" t="b">
        <v>1</v>
      </c>
      <c r="N574">
        <v>1224</v>
      </c>
      <c r="O574" t="b">
        <v>1</v>
      </c>
      <c r="P574" t="s">
        <v>8279</v>
      </c>
      <c r="Q574">
        <f t="shared" si="66"/>
        <v>429</v>
      </c>
      <c r="R574">
        <f t="shared" si="71"/>
        <v>64.819999999999993</v>
      </c>
      <c r="S574" t="str">
        <f t="shared" si="67"/>
        <v>music</v>
      </c>
      <c r="T574" t="str">
        <f t="shared" si="68"/>
        <v>indie rock</v>
      </c>
      <c r="U574" s="7">
        <f t="shared" si="69"/>
        <v>41324.79415509259</v>
      </c>
      <c r="V574" s="7">
        <f t="shared" si="70"/>
        <v>41354.752488425926</v>
      </c>
    </row>
    <row r="575" spans="1:22" ht="44.25" x14ac:dyDescent="0.75">
      <c r="A575">
        <v>830</v>
      </c>
      <c r="B575" s="2" t="s">
        <v>831</v>
      </c>
      <c r="C575" s="2" t="s">
        <v>4940</v>
      </c>
      <c r="D575">
        <v>1800</v>
      </c>
      <c r="E575">
        <f t="shared" si="64"/>
        <v>1800</v>
      </c>
      <c r="F575">
        <v>1941</v>
      </c>
      <c r="G575">
        <f t="shared" si="65"/>
        <v>1941</v>
      </c>
      <c r="H575" t="s">
        <v>8219</v>
      </c>
      <c r="I575" t="s">
        <v>8224</v>
      </c>
      <c r="J575" t="s">
        <v>8246</v>
      </c>
      <c r="K575">
        <v>1363952225</v>
      </c>
      <c r="L575">
        <v>1361363825</v>
      </c>
      <c r="M575" t="b">
        <v>0</v>
      </c>
      <c r="N575">
        <v>32</v>
      </c>
      <c r="O575" t="b">
        <v>1</v>
      </c>
      <c r="P575" t="s">
        <v>8276</v>
      </c>
      <c r="Q575">
        <f t="shared" si="66"/>
        <v>108</v>
      </c>
      <c r="R575">
        <f t="shared" si="71"/>
        <v>60.66</v>
      </c>
      <c r="S575" t="str">
        <f t="shared" si="67"/>
        <v>music</v>
      </c>
      <c r="T575" t="str">
        <f t="shared" si="68"/>
        <v>rock</v>
      </c>
      <c r="U575" s="7">
        <f t="shared" si="69"/>
        <v>41325.525752314818</v>
      </c>
      <c r="V575" s="7">
        <f t="shared" si="70"/>
        <v>41355.484085648146</v>
      </c>
    </row>
    <row r="576" spans="1:22" ht="44.25" x14ac:dyDescent="0.75">
      <c r="A576">
        <v>1463</v>
      </c>
      <c r="B576" s="2" t="s">
        <v>1464</v>
      </c>
      <c r="C576" s="2" t="s">
        <v>5573</v>
      </c>
      <c r="D576">
        <v>600</v>
      </c>
      <c r="E576">
        <f t="shared" si="64"/>
        <v>600</v>
      </c>
      <c r="F576">
        <v>886</v>
      </c>
      <c r="G576">
        <f t="shared" si="65"/>
        <v>886</v>
      </c>
      <c r="H576" t="s">
        <v>8219</v>
      </c>
      <c r="I576" t="s">
        <v>8224</v>
      </c>
      <c r="J576" t="s">
        <v>8246</v>
      </c>
      <c r="K576">
        <v>1365367938</v>
      </c>
      <c r="L576">
        <v>1361483538</v>
      </c>
      <c r="M576" t="b">
        <v>1</v>
      </c>
      <c r="N576">
        <v>25</v>
      </c>
      <c r="O576" t="b">
        <v>1</v>
      </c>
      <c r="P576" t="s">
        <v>8288</v>
      </c>
      <c r="Q576">
        <f t="shared" si="66"/>
        <v>148</v>
      </c>
      <c r="R576">
        <f t="shared" si="71"/>
        <v>35.44</v>
      </c>
      <c r="S576" t="str">
        <f t="shared" si="67"/>
        <v>publishing</v>
      </c>
      <c r="T576" t="str">
        <f t="shared" si="68"/>
        <v>radio &amp; podcasts</v>
      </c>
      <c r="U576" s="7">
        <f t="shared" si="69"/>
        <v>41326.911319444444</v>
      </c>
      <c r="V576" s="7">
        <f t="shared" si="70"/>
        <v>41371.869652777779</v>
      </c>
    </row>
    <row r="577" spans="1:22" ht="44.25" x14ac:dyDescent="0.75">
      <c r="A577">
        <v>1958</v>
      </c>
      <c r="B577" s="2" t="s">
        <v>1959</v>
      </c>
      <c r="C577" s="2" t="s">
        <v>6068</v>
      </c>
      <c r="D577">
        <v>7000</v>
      </c>
      <c r="E577">
        <f t="shared" si="64"/>
        <v>7000</v>
      </c>
      <c r="F577">
        <v>100490.02</v>
      </c>
      <c r="G577">
        <f t="shared" si="65"/>
        <v>100490.02</v>
      </c>
      <c r="H577" t="s">
        <v>8219</v>
      </c>
      <c r="I577" t="s">
        <v>8224</v>
      </c>
      <c r="J577" t="s">
        <v>8246</v>
      </c>
      <c r="K577">
        <v>1364078561</v>
      </c>
      <c r="L577">
        <v>1361490161</v>
      </c>
      <c r="M577" t="b">
        <v>1</v>
      </c>
      <c r="N577">
        <v>1356</v>
      </c>
      <c r="O577" t="b">
        <v>1</v>
      </c>
      <c r="P577" t="s">
        <v>8295</v>
      </c>
      <c r="Q577">
        <f t="shared" si="66"/>
        <v>1436</v>
      </c>
      <c r="R577">
        <f t="shared" si="71"/>
        <v>74.11</v>
      </c>
      <c r="S577" t="str">
        <f t="shared" si="67"/>
        <v>technology</v>
      </c>
      <c r="T577" t="str">
        <f t="shared" si="68"/>
        <v>hardware</v>
      </c>
      <c r="U577" s="7">
        <f t="shared" si="69"/>
        <v>41326.987974537034</v>
      </c>
      <c r="V577" s="7">
        <f t="shared" si="70"/>
        <v>41356.94630787037</v>
      </c>
    </row>
    <row r="578" spans="1:22" ht="29.5" x14ac:dyDescent="0.75">
      <c r="A578">
        <v>2496</v>
      </c>
      <c r="B578" s="2" t="s">
        <v>2496</v>
      </c>
      <c r="C578" s="2" t="s">
        <v>6606</v>
      </c>
      <c r="D578">
        <v>6000</v>
      </c>
      <c r="E578">
        <f t="shared" ref="E578:E641" si="72">INDEX(convert,MATCH($J578,money,0),2)*D578</f>
        <v>6000</v>
      </c>
      <c r="F578">
        <v>6000</v>
      </c>
      <c r="G578">
        <f t="shared" ref="G578:G641" si="73">INDEX(convert,MATCH($J578,money,0),2)*F578</f>
        <v>6000</v>
      </c>
      <c r="H578" t="s">
        <v>8219</v>
      </c>
      <c r="I578" t="s">
        <v>8224</v>
      </c>
      <c r="J578" t="s">
        <v>8246</v>
      </c>
      <c r="K578">
        <v>1364597692</v>
      </c>
      <c r="L578">
        <v>1361577292</v>
      </c>
      <c r="M578" t="b">
        <v>0</v>
      </c>
      <c r="N578">
        <v>10</v>
      </c>
      <c r="O578" t="b">
        <v>1</v>
      </c>
      <c r="P578" t="s">
        <v>8279</v>
      </c>
      <c r="Q578">
        <f t="shared" ref="Q578:Q641" si="74">ROUND(F578/D578*100,0)</f>
        <v>100</v>
      </c>
      <c r="R578">
        <f t="shared" si="71"/>
        <v>600</v>
      </c>
      <c r="S578" t="str">
        <f t="shared" ref="S578:S641" si="75">LEFT($P578,FIND("/",$P578)-1)</f>
        <v>music</v>
      </c>
      <c r="T578" t="str">
        <f t="shared" ref="T578:T641" si="76">MID($P578,FIND("/",$P578)+1,30)</f>
        <v>indie rock</v>
      </c>
      <c r="U578" s="7">
        <f t="shared" ref="U578:U641" si="77">DATE(1970,1,1)+(((L578/60)/60)/24)</f>
        <v>41327.996435185189</v>
      </c>
      <c r="V578" s="7">
        <f t="shared" ref="V578:V641" si="78">DATE(1970,1,1)+(((K578/60)/60)/24)</f>
        <v>41362.954768518517</v>
      </c>
    </row>
    <row r="579" spans="1:22" ht="44.25" x14ac:dyDescent="0.75">
      <c r="A579">
        <v>318</v>
      </c>
      <c r="B579" s="2" t="s">
        <v>319</v>
      </c>
      <c r="C579" s="2" t="s">
        <v>4428</v>
      </c>
      <c r="D579">
        <v>5000</v>
      </c>
      <c r="E579">
        <f t="shared" si="72"/>
        <v>5000</v>
      </c>
      <c r="F579">
        <v>14166</v>
      </c>
      <c r="G579">
        <f t="shared" si="73"/>
        <v>14166</v>
      </c>
      <c r="H579" t="s">
        <v>8219</v>
      </c>
      <c r="I579" t="s">
        <v>8224</v>
      </c>
      <c r="J579" t="s">
        <v>8246</v>
      </c>
      <c r="K579">
        <v>1364342151</v>
      </c>
      <c r="L579">
        <v>1361753751</v>
      </c>
      <c r="M579" t="b">
        <v>1</v>
      </c>
      <c r="N579">
        <v>284</v>
      </c>
      <c r="O579" t="b">
        <v>1</v>
      </c>
      <c r="P579" t="s">
        <v>8269</v>
      </c>
      <c r="Q579">
        <f t="shared" si="74"/>
        <v>283</v>
      </c>
      <c r="R579">
        <f t="shared" ref="R579:R642" si="79">ROUND(G579/N579,2)</f>
        <v>49.88</v>
      </c>
      <c r="S579" t="str">
        <f t="shared" si="75"/>
        <v>film &amp; video</v>
      </c>
      <c r="T579" t="str">
        <f t="shared" si="76"/>
        <v>documentary</v>
      </c>
      <c r="U579" s="7">
        <f t="shared" si="77"/>
        <v>41330.038784722223</v>
      </c>
      <c r="V579" s="7">
        <f t="shared" si="78"/>
        <v>41359.997118055559</v>
      </c>
    </row>
    <row r="580" spans="1:22" ht="44.25" x14ac:dyDescent="0.75">
      <c r="A580">
        <v>1666</v>
      </c>
      <c r="B580" s="2" t="s">
        <v>1667</v>
      </c>
      <c r="C580" s="2" t="s">
        <v>5776</v>
      </c>
      <c r="D580">
        <v>2500</v>
      </c>
      <c r="E580">
        <f t="shared" si="72"/>
        <v>2500</v>
      </c>
      <c r="F580">
        <v>4022</v>
      </c>
      <c r="G580">
        <f t="shared" si="73"/>
        <v>4022</v>
      </c>
      <c r="H580" t="s">
        <v>8219</v>
      </c>
      <c r="I580" t="s">
        <v>8224</v>
      </c>
      <c r="J580" t="s">
        <v>8246</v>
      </c>
      <c r="K580">
        <v>1364447073</v>
      </c>
      <c r="L580">
        <v>1361858673</v>
      </c>
      <c r="M580" t="b">
        <v>0</v>
      </c>
      <c r="N580">
        <v>98</v>
      </c>
      <c r="O580" t="b">
        <v>1</v>
      </c>
      <c r="P580" t="s">
        <v>8292</v>
      </c>
      <c r="Q580">
        <f t="shared" si="74"/>
        <v>161</v>
      </c>
      <c r="R580">
        <f t="shared" si="79"/>
        <v>41.04</v>
      </c>
      <c r="S580" t="str">
        <f t="shared" si="75"/>
        <v>music</v>
      </c>
      <c r="T580" t="str">
        <f t="shared" si="76"/>
        <v>pop</v>
      </c>
      <c r="U580" s="7">
        <f t="shared" si="77"/>
        <v>41331.253159722226</v>
      </c>
      <c r="V580" s="7">
        <f t="shared" si="78"/>
        <v>41361.211493055554</v>
      </c>
    </row>
    <row r="581" spans="1:22" ht="44.25" x14ac:dyDescent="0.75">
      <c r="A581">
        <v>447</v>
      </c>
      <c r="B581" s="2" t="s">
        <v>448</v>
      </c>
      <c r="C581" s="2" t="s">
        <v>4557</v>
      </c>
      <c r="D581">
        <v>30000</v>
      </c>
      <c r="E581">
        <f t="shared" si="72"/>
        <v>39300</v>
      </c>
      <c r="F581">
        <v>5</v>
      </c>
      <c r="G581">
        <f t="shared" si="73"/>
        <v>6.5500000000000007</v>
      </c>
      <c r="H581" t="s">
        <v>8221</v>
      </c>
      <c r="I581" t="s">
        <v>8225</v>
      </c>
      <c r="J581" t="s">
        <v>8247</v>
      </c>
      <c r="K581">
        <v>1364041163</v>
      </c>
      <c r="L581">
        <v>1361884763</v>
      </c>
      <c r="M581" t="b">
        <v>0</v>
      </c>
      <c r="N581">
        <v>1</v>
      </c>
      <c r="O581" t="b">
        <v>0</v>
      </c>
      <c r="P581" t="s">
        <v>8270</v>
      </c>
      <c r="Q581">
        <f t="shared" si="74"/>
        <v>0</v>
      </c>
      <c r="R581">
        <f t="shared" si="79"/>
        <v>6.55</v>
      </c>
      <c r="S581" t="str">
        <f t="shared" si="75"/>
        <v>film &amp; video</v>
      </c>
      <c r="T581" t="str">
        <f t="shared" si="76"/>
        <v>animation</v>
      </c>
      <c r="U581" s="7">
        <f t="shared" si="77"/>
        <v>41331.555127314816</v>
      </c>
      <c r="V581" s="7">
        <f t="shared" si="78"/>
        <v>41356.513460648144</v>
      </c>
    </row>
    <row r="582" spans="1:22" ht="29.5" x14ac:dyDescent="0.75">
      <c r="A582">
        <v>306</v>
      </c>
      <c r="B582" s="2" t="s">
        <v>307</v>
      </c>
      <c r="C582" s="2" t="s">
        <v>4416</v>
      </c>
      <c r="D582">
        <v>1000</v>
      </c>
      <c r="E582">
        <f t="shared" si="72"/>
        <v>1000</v>
      </c>
      <c r="F582">
        <v>2929</v>
      </c>
      <c r="G582">
        <f t="shared" si="73"/>
        <v>2929</v>
      </c>
      <c r="H582" t="s">
        <v>8219</v>
      </c>
      <c r="I582" t="s">
        <v>8224</v>
      </c>
      <c r="J582" t="s">
        <v>8246</v>
      </c>
      <c r="K582">
        <v>1363806333</v>
      </c>
      <c r="L582">
        <v>1362081933</v>
      </c>
      <c r="M582" t="b">
        <v>1</v>
      </c>
      <c r="N582">
        <v>80</v>
      </c>
      <c r="O582" t="b">
        <v>1</v>
      </c>
      <c r="P582" t="s">
        <v>8269</v>
      </c>
      <c r="Q582">
        <f t="shared" si="74"/>
        <v>293</v>
      </c>
      <c r="R582">
        <f t="shared" si="79"/>
        <v>36.61</v>
      </c>
      <c r="S582" t="str">
        <f t="shared" si="75"/>
        <v>film &amp; video</v>
      </c>
      <c r="T582" t="str">
        <f t="shared" si="76"/>
        <v>documentary</v>
      </c>
      <c r="U582" s="7">
        <f t="shared" si="77"/>
        <v>41333.837187500001</v>
      </c>
      <c r="V582" s="7">
        <f t="shared" si="78"/>
        <v>41353.795520833337</v>
      </c>
    </row>
    <row r="583" spans="1:22" ht="44.25" x14ac:dyDescent="0.75">
      <c r="A583">
        <v>2249</v>
      </c>
      <c r="B583" s="2" t="s">
        <v>2250</v>
      </c>
      <c r="C583" s="2" t="s">
        <v>6359</v>
      </c>
      <c r="D583">
        <v>3500</v>
      </c>
      <c r="E583">
        <f t="shared" si="72"/>
        <v>3500</v>
      </c>
      <c r="F583">
        <v>5907</v>
      </c>
      <c r="G583">
        <f t="shared" si="73"/>
        <v>5907</v>
      </c>
      <c r="H583" t="s">
        <v>8219</v>
      </c>
      <c r="I583" t="s">
        <v>8224</v>
      </c>
      <c r="J583" t="s">
        <v>8246</v>
      </c>
      <c r="K583">
        <v>1364917965</v>
      </c>
      <c r="L583">
        <v>1362329565</v>
      </c>
      <c r="M583" t="b">
        <v>0</v>
      </c>
      <c r="N583">
        <v>180</v>
      </c>
      <c r="O583" t="b">
        <v>1</v>
      </c>
      <c r="P583" t="s">
        <v>8297</v>
      </c>
      <c r="Q583">
        <f t="shared" si="74"/>
        <v>169</v>
      </c>
      <c r="R583">
        <f t="shared" si="79"/>
        <v>32.82</v>
      </c>
      <c r="S583" t="str">
        <f t="shared" si="75"/>
        <v>games</v>
      </c>
      <c r="T583" t="str">
        <f t="shared" si="76"/>
        <v>tabletop games</v>
      </c>
      <c r="U583" s="7">
        <f t="shared" si="77"/>
        <v>41336.703298611108</v>
      </c>
      <c r="V583" s="7">
        <f t="shared" si="78"/>
        <v>41366.661631944444</v>
      </c>
    </row>
    <row r="584" spans="1:22" ht="44.25" x14ac:dyDescent="0.75">
      <c r="A584">
        <v>511</v>
      </c>
      <c r="B584" s="2" t="s">
        <v>512</v>
      </c>
      <c r="C584" s="2" t="s">
        <v>4621</v>
      </c>
      <c r="D584">
        <v>5000</v>
      </c>
      <c r="E584">
        <f t="shared" si="72"/>
        <v>5000</v>
      </c>
      <c r="F584">
        <v>150</v>
      </c>
      <c r="G584">
        <f t="shared" si="73"/>
        <v>150</v>
      </c>
      <c r="H584" t="s">
        <v>8221</v>
      </c>
      <c r="I584" t="s">
        <v>8224</v>
      </c>
      <c r="J584" t="s">
        <v>8246</v>
      </c>
      <c r="K584">
        <v>1365228982</v>
      </c>
      <c r="L584">
        <v>1362640582</v>
      </c>
      <c r="M584" t="b">
        <v>0</v>
      </c>
      <c r="N584">
        <v>5</v>
      </c>
      <c r="O584" t="b">
        <v>0</v>
      </c>
      <c r="P584" t="s">
        <v>8270</v>
      </c>
      <c r="Q584">
        <f t="shared" si="74"/>
        <v>3</v>
      </c>
      <c r="R584">
        <f t="shared" si="79"/>
        <v>30</v>
      </c>
      <c r="S584" t="str">
        <f t="shared" si="75"/>
        <v>film &amp; video</v>
      </c>
      <c r="T584" t="str">
        <f t="shared" si="76"/>
        <v>animation</v>
      </c>
      <c r="U584" s="7">
        <f t="shared" si="77"/>
        <v>41340.303032407406</v>
      </c>
      <c r="V584" s="7">
        <f t="shared" si="78"/>
        <v>41370.261365740742</v>
      </c>
    </row>
    <row r="585" spans="1:22" x14ac:dyDescent="0.75">
      <c r="A585">
        <v>2463</v>
      </c>
      <c r="B585" s="2" t="s">
        <v>2464</v>
      </c>
      <c r="C585" s="2" t="s">
        <v>6573</v>
      </c>
      <c r="D585">
        <v>2000</v>
      </c>
      <c r="E585">
        <f t="shared" si="72"/>
        <v>2000</v>
      </c>
      <c r="F585">
        <v>2325</v>
      </c>
      <c r="G585">
        <f t="shared" si="73"/>
        <v>2325</v>
      </c>
      <c r="H585" t="s">
        <v>8219</v>
      </c>
      <c r="I585" t="s">
        <v>8224</v>
      </c>
      <c r="J585" t="s">
        <v>8246</v>
      </c>
      <c r="K585">
        <v>1366138800</v>
      </c>
      <c r="L585">
        <v>1362710425</v>
      </c>
      <c r="M585" t="b">
        <v>0</v>
      </c>
      <c r="N585">
        <v>75</v>
      </c>
      <c r="O585" t="b">
        <v>1</v>
      </c>
      <c r="P585" t="s">
        <v>8279</v>
      </c>
      <c r="Q585">
        <f t="shared" si="74"/>
        <v>116</v>
      </c>
      <c r="R585">
        <f t="shared" si="79"/>
        <v>31</v>
      </c>
      <c r="S585" t="str">
        <f t="shared" si="75"/>
        <v>music</v>
      </c>
      <c r="T585" t="str">
        <f t="shared" si="76"/>
        <v>indie rock</v>
      </c>
      <c r="U585" s="7">
        <f t="shared" si="77"/>
        <v>41341.111400462964</v>
      </c>
      <c r="V585" s="7">
        <f t="shared" si="78"/>
        <v>41380.791666666664</v>
      </c>
    </row>
    <row r="586" spans="1:22" ht="29.5" x14ac:dyDescent="0.75">
      <c r="A586">
        <v>816</v>
      </c>
      <c r="B586" s="2" t="s">
        <v>817</v>
      </c>
      <c r="C586" s="2" t="s">
        <v>4926</v>
      </c>
      <c r="D586">
        <v>7000</v>
      </c>
      <c r="E586">
        <f t="shared" si="72"/>
        <v>7000</v>
      </c>
      <c r="F586">
        <v>8058.55</v>
      </c>
      <c r="G586">
        <f t="shared" si="73"/>
        <v>8058.55</v>
      </c>
      <c r="H586" t="s">
        <v>8219</v>
      </c>
      <c r="I586" t="s">
        <v>8224</v>
      </c>
      <c r="J586" t="s">
        <v>8246</v>
      </c>
      <c r="K586">
        <v>1365489000</v>
      </c>
      <c r="L586">
        <v>1362776043</v>
      </c>
      <c r="M586" t="b">
        <v>0</v>
      </c>
      <c r="N586">
        <v>205</v>
      </c>
      <c r="O586" t="b">
        <v>1</v>
      </c>
      <c r="P586" t="s">
        <v>8276</v>
      </c>
      <c r="Q586">
        <f t="shared" si="74"/>
        <v>115</v>
      </c>
      <c r="R586">
        <f t="shared" si="79"/>
        <v>39.31</v>
      </c>
      <c r="S586" t="str">
        <f t="shared" si="75"/>
        <v>music</v>
      </c>
      <c r="T586" t="str">
        <f t="shared" si="76"/>
        <v>rock</v>
      </c>
      <c r="U586" s="7">
        <f t="shared" si="77"/>
        <v>41341.870868055557</v>
      </c>
      <c r="V586" s="7">
        <f t="shared" si="78"/>
        <v>41373.270833333336</v>
      </c>
    </row>
    <row r="587" spans="1:22" ht="59" x14ac:dyDescent="0.75">
      <c r="A587">
        <v>869</v>
      </c>
      <c r="B587" s="2" t="s">
        <v>870</v>
      </c>
      <c r="C587" s="2" t="s">
        <v>4979</v>
      </c>
      <c r="D587">
        <v>8800</v>
      </c>
      <c r="E587">
        <f t="shared" si="72"/>
        <v>8800</v>
      </c>
      <c r="F587">
        <v>1040</v>
      </c>
      <c r="G587">
        <f t="shared" si="73"/>
        <v>1040</v>
      </c>
      <c r="H587" t="s">
        <v>8221</v>
      </c>
      <c r="I587" t="s">
        <v>8224</v>
      </c>
      <c r="J587" t="s">
        <v>8246</v>
      </c>
      <c r="K587">
        <v>1365448657</v>
      </c>
      <c r="L587">
        <v>1362860257</v>
      </c>
      <c r="M587" t="b">
        <v>0</v>
      </c>
      <c r="N587">
        <v>3</v>
      </c>
      <c r="O587" t="b">
        <v>0</v>
      </c>
      <c r="P587" t="s">
        <v>8278</v>
      </c>
      <c r="Q587">
        <f t="shared" si="74"/>
        <v>12</v>
      </c>
      <c r="R587">
        <f t="shared" si="79"/>
        <v>346.67</v>
      </c>
      <c r="S587" t="str">
        <f t="shared" si="75"/>
        <v>music</v>
      </c>
      <c r="T587" t="str">
        <f t="shared" si="76"/>
        <v>jazz</v>
      </c>
      <c r="U587" s="7">
        <f t="shared" si="77"/>
        <v>41342.845567129632</v>
      </c>
      <c r="V587" s="7">
        <f t="shared" si="78"/>
        <v>41372.803900462961</v>
      </c>
    </row>
    <row r="588" spans="1:22" ht="29.5" x14ac:dyDescent="0.75">
      <c r="A588">
        <v>1462</v>
      </c>
      <c r="B588" s="2" t="s">
        <v>1463</v>
      </c>
      <c r="C588" s="2" t="s">
        <v>5572</v>
      </c>
      <c r="D588">
        <v>4000</v>
      </c>
      <c r="E588">
        <f t="shared" si="72"/>
        <v>4000</v>
      </c>
      <c r="F588">
        <v>4340.7</v>
      </c>
      <c r="G588">
        <f t="shared" si="73"/>
        <v>4340.7</v>
      </c>
      <c r="H588" t="s">
        <v>8219</v>
      </c>
      <c r="I588" t="s">
        <v>8224</v>
      </c>
      <c r="J588" t="s">
        <v>8246</v>
      </c>
      <c r="K588">
        <v>1365609271</v>
      </c>
      <c r="L588">
        <v>1363017271</v>
      </c>
      <c r="M588" t="b">
        <v>1</v>
      </c>
      <c r="N588">
        <v>150</v>
      </c>
      <c r="O588" t="b">
        <v>1</v>
      </c>
      <c r="P588" t="s">
        <v>8288</v>
      </c>
      <c r="Q588">
        <f t="shared" si="74"/>
        <v>109</v>
      </c>
      <c r="R588">
        <f t="shared" si="79"/>
        <v>28.94</v>
      </c>
      <c r="S588" t="str">
        <f t="shared" si="75"/>
        <v>publishing</v>
      </c>
      <c r="T588" t="str">
        <f t="shared" si="76"/>
        <v>radio &amp; podcasts</v>
      </c>
      <c r="U588" s="7">
        <f t="shared" si="77"/>
        <v>41344.662858796299</v>
      </c>
      <c r="V588" s="7">
        <f t="shared" si="78"/>
        <v>41374.662858796299</v>
      </c>
    </row>
    <row r="589" spans="1:22" ht="44.25" x14ac:dyDescent="0.75">
      <c r="A589">
        <v>726</v>
      </c>
      <c r="B589" s="2" t="s">
        <v>727</v>
      </c>
      <c r="C589" s="2" t="s">
        <v>4836</v>
      </c>
      <c r="D589">
        <v>2500</v>
      </c>
      <c r="E589">
        <f t="shared" si="72"/>
        <v>2500</v>
      </c>
      <c r="F589">
        <v>2535</v>
      </c>
      <c r="G589">
        <f t="shared" si="73"/>
        <v>2535</v>
      </c>
      <c r="H589" t="s">
        <v>8219</v>
      </c>
      <c r="I589" t="s">
        <v>8224</v>
      </c>
      <c r="J589" t="s">
        <v>8246</v>
      </c>
      <c r="K589">
        <v>1365728487</v>
      </c>
      <c r="L589">
        <v>1363136487</v>
      </c>
      <c r="M589" t="b">
        <v>0</v>
      </c>
      <c r="N589">
        <v>35</v>
      </c>
      <c r="O589" t="b">
        <v>1</v>
      </c>
      <c r="P589" t="s">
        <v>8274</v>
      </c>
      <c r="Q589">
        <f t="shared" si="74"/>
        <v>101</v>
      </c>
      <c r="R589">
        <f t="shared" si="79"/>
        <v>72.430000000000007</v>
      </c>
      <c r="S589" t="str">
        <f t="shared" si="75"/>
        <v>publishing</v>
      </c>
      <c r="T589" t="str">
        <f t="shared" si="76"/>
        <v>nonfiction</v>
      </c>
      <c r="U589" s="7">
        <f t="shared" si="77"/>
        <v>41346.042673611111</v>
      </c>
      <c r="V589" s="7">
        <f t="shared" si="78"/>
        <v>41376.042673611111</v>
      </c>
    </row>
    <row r="590" spans="1:22" ht="44.25" x14ac:dyDescent="0.75">
      <c r="A590">
        <v>2493</v>
      </c>
      <c r="B590" s="2" t="s">
        <v>2493</v>
      </c>
      <c r="C590" s="2" t="s">
        <v>6603</v>
      </c>
      <c r="D590">
        <v>20000</v>
      </c>
      <c r="E590">
        <f t="shared" si="72"/>
        <v>20000</v>
      </c>
      <c r="F590">
        <v>25740</v>
      </c>
      <c r="G590">
        <f t="shared" si="73"/>
        <v>25740</v>
      </c>
      <c r="H590" t="s">
        <v>8219</v>
      </c>
      <c r="I590" t="s">
        <v>8224</v>
      </c>
      <c r="J590" t="s">
        <v>8246</v>
      </c>
      <c r="K590">
        <v>1367208140</v>
      </c>
      <c r="L590">
        <v>1363320140</v>
      </c>
      <c r="M590" t="b">
        <v>0</v>
      </c>
      <c r="N590">
        <v>259</v>
      </c>
      <c r="O590" t="b">
        <v>1</v>
      </c>
      <c r="P590" t="s">
        <v>8279</v>
      </c>
      <c r="Q590">
        <f t="shared" si="74"/>
        <v>129</v>
      </c>
      <c r="R590">
        <f t="shared" si="79"/>
        <v>99.38</v>
      </c>
      <c r="S590" t="str">
        <f t="shared" si="75"/>
        <v>music</v>
      </c>
      <c r="T590" t="str">
        <f t="shared" si="76"/>
        <v>indie rock</v>
      </c>
      <c r="U590" s="7">
        <f t="shared" si="77"/>
        <v>41348.168287037035</v>
      </c>
      <c r="V590" s="7">
        <f t="shared" si="78"/>
        <v>41393.168287037035</v>
      </c>
    </row>
    <row r="591" spans="1:22" ht="59" x14ac:dyDescent="0.75">
      <c r="A591">
        <v>312</v>
      </c>
      <c r="B591" s="2" t="s">
        <v>313</v>
      </c>
      <c r="C591" s="2" t="s">
        <v>4422</v>
      </c>
      <c r="D591">
        <v>8000</v>
      </c>
      <c r="E591">
        <f t="shared" si="72"/>
        <v>8000</v>
      </c>
      <c r="F591">
        <v>8950</v>
      </c>
      <c r="G591">
        <f t="shared" si="73"/>
        <v>8950</v>
      </c>
      <c r="H591" t="s">
        <v>8219</v>
      </c>
      <c r="I591" t="s">
        <v>8224</v>
      </c>
      <c r="J591" t="s">
        <v>8246</v>
      </c>
      <c r="K591">
        <v>1365973432</v>
      </c>
      <c r="L591">
        <v>1363381432</v>
      </c>
      <c r="M591" t="b">
        <v>1</v>
      </c>
      <c r="N591">
        <v>146</v>
      </c>
      <c r="O591" t="b">
        <v>1</v>
      </c>
      <c r="P591" t="s">
        <v>8269</v>
      </c>
      <c r="Q591">
        <f t="shared" si="74"/>
        <v>112</v>
      </c>
      <c r="R591">
        <f t="shared" si="79"/>
        <v>61.3</v>
      </c>
      <c r="S591" t="str">
        <f t="shared" si="75"/>
        <v>film &amp; video</v>
      </c>
      <c r="T591" t="str">
        <f t="shared" si="76"/>
        <v>documentary</v>
      </c>
      <c r="U591" s="7">
        <f t="shared" si="77"/>
        <v>41348.877685185187</v>
      </c>
      <c r="V591" s="7">
        <f t="shared" si="78"/>
        <v>41378.877685185187</v>
      </c>
    </row>
    <row r="592" spans="1:22" ht="44.25" x14ac:dyDescent="0.75">
      <c r="A592">
        <v>2730</v>
      </c>
      <c r="B592" s="2" t="s">
        <v>2730</v>
      </c>
      <c r="C592" s="2" t="s">
        <v>6840</v>
      </c>
      <c r="D592">
        <v>27000</v>
      </c>
      <c r="E592">
        <f t="shared" si="72"/>
        <v>27000</v>
      </c>
      <c r="F592">
        <v>45979.01</v>
      </c>
      <c r="G592">
        <f t="shared" si="73"/>
        <v>45979.01</v>
      </c>
      <c r="H592" t="s">
        <v>8219</v>
      </c>
      <c r="I592" t="s">
        <v>8224</v>
      </c>
      <c r="J592" t="s">
        <v>8246</v>
      </c>
      <c r="K592">
        <v>1366635575</v>
      </c>
      <c r="L592">
        <v>1363611575</v>
      </c>
      <c r="M592" t="b">
        <v>0</v>
      </c>
      <c r="N592">
        <v>682</v>
      </c>
      <c r="O592" t="b">
        <v>1</v>
      </c>
      <c r="P592" t="s">
        <v>8295</v>
      </c>
      <c r="Q592">
        <f t="shared" si="74"/>
        <v>170</v>
      </c>
      <c r="R592">
        <f t="shared" si="79"/>
        <v>67.42</v>
      </c>
      <c r="S592" t="str">
        <f t="shared" si="75"/>
        <v>technology</v>
      </c>
      <c r="T592" t="str">
        <f t="shared" si="76"/>
        <v>hardware</v>
      </c>
      <c r="U592" s="7">
        <f t="shared" si="77"/>
        <v>41351.541377314818</v>
      </c>
      <c r="V592" s="7">
        <f t="shared" si="78"/>
        <v>41386.541377314818</v>
      </c>
    </row>
    <row r="593" spans="1:22" ht="44.25" x14ac:dyDescent="0.75">
      <c r="A593">
        <v>2056</v>
      </c>
      <c r="B593" s="2" t="s">
        <v>2057</v>
      </c>
      <c r="C593" s="2" t="s">
        <v>6166</v>
      </c>
      <c r="D593">
        <v>50000</v>
      </c>
      <c r="E593">
        <f t="shared" si="72"/>
        <v>50000</v>
      </c>
      <c r="F593">
        <v>76726</v>
      </c>
      <c r="G593">
        <f t="shared" si="73"/>
        <v>76726</v>
      </c>
      <c r="H593" t="s">
        <v>8219</v>
      </c>
      <c r="I593" t="s">
        <v>8224</v>
      </c>
      <c r="J593" t="s">
        <v>8246</v>
      </c>
      <c r="K593">
        <v>1366222542</v>
      </c>
      <c r="L593">
        <v>1363630542</v>
      </c>
      <c r="M593" t="b">
        <v>0</v>
      </c>
      <c r="N593">
        <v>554</v>
      </c>
      <c r="O593" t="b">
        <v>1</v>
      </c>
      <c r="P593" t="s">
        <v>8295</v>
      </c>
      <c r="Q593">
        <f t="shared" si="74"/>
        <v>153</v>
      </c>
      <c r="R593">
        <f t="shared" si="79"/>
        <v>138.49</v>
      </c>
      <c r="S593" t="str">
        <f t="shared" si="75"/>
        <v>technology</v>
      </c>
      <c r="T593" t="str">
        <f t="shared" si="76"/>
        <v>hardware</v>
      </c>
      <c r="U593" s="7">
        <f t="shared" si="77"/>
        <v>41351.76090277778</v>
      </c>
      <c r="V593" s="7">
        <f t="shared" si="78"/>
        <v>41381.76090277778</v>
      </c>
    </row>
    <row r="594" spans="1:22" ht="59" x14ac:dyDescent="0.75">
      <c r="A594">
        <v>240</v>
      </c>
      <c r="B594" s="2" t="s">
        <v>242</v>
      </c>
      <c r="C594" s="2" t="s">
        <v>4350</v>
      </c>
      <c r="D594">
        <v>15000</v>
      </c>
      <c r="E594">
        <f t="shared" si="72"/>
        <v>15000</v>
      </c>
      <c r="F594">
        <v>16145.12</v>
      </c>
      <c r="G594">
        <f t="shared" si="73"/>
        <v>16145.12</v>
      </c>
      <c r="H594" t="s">
        <v>8219</v>
      </c>
      <c r="I594" t="s">
        <v>8224</v>
      </c>
      <c r="J594" t="s">
        <v>8246</v>
      </c>
      <c r="K594">
        <v>1367773211</v>
      </c>
      <c r="L594">
        <v>1363885211</v>
      </c>
      <c r="M594" t="b">
        <v>1</v>
      </c>
      <c r="N594">
        <v>137</v>
      </c>
      <c r="O594" t="b">
        <v>1</v>
      </c>
      <c r="P594" t="s">
        <v>8269</v>
      </c>
      <c r="Q594">
        <f t="shared" si="74"/>
        <v>108</v>
      </c>
      <c r="R594">
        <f t="shared" si="79"/>
        <v>117.85</v>
      </c>
      <c r="S594" t="str">
        <f t="shared" si="75"/>
        <v>film &amp; video</v>
      </c>
      <c r="T594" t="str">
        <f t="shared" si="76"/>
        <v>documentary</v>
      </c>
      <c r="U594" s="7">
        <f t="shared" si="77"/>
        <v>41354.708460648151</v>
      </c>
      <c r="V594" s="7">
        <f t="shared" si="78"/>
        <v>41399.708460648151</v>
      </c>
    </row>
    <row r="595" spans="1:22" ht="44.25" x14ac:dyDescent="0.75">
      <c r="A595">
        <v>367</v>
      </c>
      <c r="B595" s="2" t="s">
        <v>368</v>
      </c>
      <c r="C595" s="2" t="s">
        <v>4477</v>
      </c>
      <c r="D595">
        <v>10000</v>
      </c>
      <c r="E595">
        <f t="shared" si="72"/>
        <v>10000</v>
      </c>
      <c r="F595">
        <v>10335.01</v>
      </c>
      <c r="G595">
        <f t="shared" si="73"/>
        <v>10335.01</v>
      </c>
      <c r="H595" t="s">
        <v>8219</v>
      </c>
      <c r="I595" t="s">
        <v>8224</v>
      </c>
      <c r="J595" t="s">
        <v>8246</v>
      </c>
      <c r="K595">
        <v>1367384340</v>
      </c>
      <c r="L595">
        <v>1363960278</v>
      </c>
      <c r="M595" t="b">
        <v>0</v>
      </c>
      <c r="N595">
        <v>119</v>
      </c>
      <c r="O595" t="b">
        <v>1</v>
      </c>
      <c r="P595" t="s">
        <v>8269</v>
      </c>
      <c r="Q595">
        <f t="shared" si="74"/>
        <v>103</v>
      </c>
      <c r="R595">
        <f t="shared" si="79"/>
        <v>86.85</v>
      </c>
      <c r="S595" t="str">
        <f t="shared" si="75"/>
        <v>film &amp; video</v>
      </c>
      <c r="T595" t="str">
        <f t="shared" si="76"/>
        <v>documentary</v>
      </c>
      <c r="U595" s="7">
        <f t="shared" si="77"/>
        <v>41355.577291666668</v>
      </c>
      <c r="V595" s="7">
        <f t="shared" si="78"/>
        <v>41395.207638888889</v>
      </c>
    </row>
    <row r="596" spans="1:22" ht="44.25" x14ac:dyDescent="0.75">
      <c r="A596">
        <v>1244</v>
      </c>
      <c r="B596" s="2" t="s">
        <v>1245</v>
      </c>
      <c r="C596" s="2" t="s">
        <v>5354</v>
      </c>
      <c r="D596">
        <v>2000</v>
      </c>
      <c r="E596">
        <f t="shared" si="72"/>
        <v>2000</v>
      </c>
      <c r="F596">
        <v>2076</v>
      </c>
      <c r="G596">
        <f t="shared" si="73"/>
        <v>2076</v>
      </c>
      <c r="H596" t="s">
        <v>8219</v>
      </c>
      <c r="I596" t="s">
        <v>8224</v>
      </c>
      <c r="J596" t="s">
        <v>8246</v>
      </c>
      <c r="K596">
        <v>1366664400</v>
      </c>
      <c r="L596">
        <v>1363981723</v>
      </c>
      <c r="M596" t="b">
        <v>1</v>
      </c>
      <c r="N596">
        <v>45</v>
      </c>
      <c r="O596" t="b">
        <v>1</v>
      </c>
      <c r="P596" t="s">
        <v>8276</v>
      </c>
      <c r="Q596">
        <f t="shared" si="74"/>
        <v>104</v>
      </c>
      <c r="R596">
        <f t="shared" si="79"/>
        <v>46.13</v>
      </c>
      <c r="S596" t="str">
        <f t="shared" si="75"/>
        <v>music</v>
      </c>
      <c r="T596" t="str">
        <f t="shared" si="76"/>
        <v>rock</v>
      </c>
      <c r="U596" s="7">
        <f t="shared" si="77"/>
        <v>41355.825497685182</v>
      </c>
      <c r="V596" s="7">
        <f t="shared" si="78"/>
        <v>41386.875</v>
      </c>
    </row>
    <row r="597" spans="1:22" ht="44.25" x14ac:dyDescent="0.75">
      <c r="A597">
        <v>75</v>
      </c>
      <c r="B597" s="2" t="s">
        <v>77</v>
      </c>
      <c r="C597" s="2" t="s">
        <v>4186</v>
      </c>
      <c r="D597">
        <v>3500</v>
      </c>
      <c r="E597">
        <f t="shared" si="72"/>
        <v>3500</v>
      </c>
      <c r="F597">
        <v>4040</v>
      </c>
      <c r="G597">
        <f t="shared" si="73"/>
        <v>4040</v>
      </c>
      <c r="H597" t="s">
        <v>8219</v>
      </c>
      <c r="I597" t="s">
        <v>8224</v>
      </c>
      <c r="J597" t="s">
        <v>8246</v>
      </c>
      <c r="K597">
        <v>1366693272</v>
      </c>
      <c r="L597">
        <v>1364101272</v>
      </c>
      <c r="M597" t="b">
        <v>0</v>
      </c>
      <c r="N597">
        <v>47</v>
      </c>
      <c r="O597" t="b">
        <v>1</v>
      </c>
      <c r="P597" t="s">
        <v>8266</v>
      </c>
      <c r="Q597">
        <f t="shared" si="74"/>
        <v>115</v>
      </c>
      <c r="R597">
        <f t="shared" si="79"/>
        <v>85.96</v>
      </c>
      <c r="S597" t="str">
        <f t="shared" si="75"/>
        <v>film &amp; video</v>
      </c>
      <c r="T597" t="str">
        <f t="shared" si="76"/>
        <v>shorts</v>
      </c>
      <c r="U597" s="7">
        <f t="shared" si="77"/>
        <v>41357.209166666667</v>
      </c>
      <c r="V597" s="7">
        <f t="shared" si="78"/>
        <v>41387.209166666667</v>
      </c>
    </row>
    <row r="598" spans="1:22" ht="44.25" x14ac:dyDescent="0.75">
      <c r="A598">
        <v>417</v>
      </c>
      <c r="B598" s="2" t="s">
        <v>418</v>
      </c>
      <c r="C598" s="2" t="s">
        <v>4527</v>
      </c>
      <c r="D598">
        <v>10500</v>
      </c>
      <c r="E598">
        <f t="shared" si="72"/>
        <v>10500</v>
      </c>
      <c r="F598">
        <v>10526</v>
      </c>
      <c r="G598">
        <f t="shared" si="73"/>
        <v>10526</v>
      </c>
      <c r="H598" t="s">
        <v>8219</v>
      </c>
      <c r="I598" t="s">
        <v>8224</v>
      </c>
      <c r="J598" t="s">
        <v>8246</v>
      </c>
      <c r="K598">
        <v>1365395580</v>
      </c>
      <c r="L598">
        <v>1364426260</v>
      </c>
      <c r="M598" t="b">
        <v>0</v>
      </c>
      <c r="N598">
        <v>52</v>
      </c>
      <c r="O598" t="b">
        <v>1</v>
      </c>
      <c r="P598" t="s">
        <v>8269</v>
      </c>
      <c r="Q598">
        <f t="shared" si="74"/>
        <v>100</v>
      </c>
      <c r="R598">
        <f t="shared" si="79"/>
        <v>202.42</v>
      </c>
      <c r="S598" t="str">
        <f t="shared" si="75"/>
        <v>film &amp; video</v>
      </c>
      <c r="T598" t="str">
        <f t="shared" si="76"/>
        <v>documentary</v>
      </c>
      <c r="U598" s="7">
        <f t="shared" si="77"/>
        <v>41360.970601851855</v>
      </c>
      <c r="V598" s="7">
        <f t="shared" si="78"/>
        <v>41372.189583333333</v>
      </c>
    </row>
    <row r="599" spans="1:22" ht="44.25" x14ac:dyDescent="0.75">
      <c r="A599">
        <v>2134</v>
      </c>
      <c r="B599" s="2" t="s">
        <v>2135</v>
      </c>
      <c r="C599" s="2" t="s">
        <v>6244</v>
      </c>
      <c r="D599">
        <v>6000</v>
      </c>
      <c r="E599">
        <f t="shared" si="72"/>
        <v>6000</v>
      </c>
      <c r="F599">
        <v>104</v>
      </c>
      <c r="G599">
        <f t="shared" si="73"/>
        <v>104</v>
      </c>
      <c r="H599" t="s">
        <v>8221</v>
      </c>
      <c r="I599" t="s">
        <v>8224</v>
      </c>
      <c r="J599" t="s">
        <v>8246</v>
      </c>
      <c r="K599">
        <v>1367097391</v>
      </c>
      <c r="L599">
        <v>1364505391</v>
      </c>
      <c r="M599" t="b">
        <v>0</v>
      </c>
      <c r="N599">
        <v>3</v>
      </c>
      <c r="O599" t="b">
        <v>0</v>
      </c>
      <c r="P599" t="s">
        <v>8282</v>
      </c>
      <c r="Q599">
        <f t="shared" si="74"/>
        <v>2</v>
      </c>
      <c r="R599">
        <f t="shared" si="79"/>
        <v>34.67</v>
      </c>
      <c r="S599" t="str">
        <f t="shared" si="75"/>
        <v>games</v>
      </c>
      <c r="T599" t="str">
        <f t="shared" si="76"/>
        <v>video games</v>
      </c>
      <c r="U599" s="7">
        <f t="shared" si="77"/>
        <v>41361.886469907404</v>
      </c>
      <c r="V599" s="7">
        <f t="shared" si="78"/>
        <v>41391.886469907404</v>
      </c>
    </row>
    <row r="600" spans="1:22" ht="44.25" x14ac:dyDescent="0.75">
      <c r="A600">
        <v>108</v>
      </c>
      <c r="B600" s="2" t="s">
        <v>110</v>
      </c>
      <c r="C600" s="2" t="s">
        <v>4219</v>
      </c>
      <c r="D600">
        <v>1500</v>
      </c>
      <c r="E600">
        <f t="shared" si="72"/>
        <v>1500</v>
      </c>
      <c r="F600">
        <v>3700</v>
      </c>
      <c r="G600">
        <f t="shared" si="73"/>
        <v>3700</v>
      </c>
      <c r="H600" t="s">
        <v>8219</v>
      </c>
      <c r="I600" t="s">
        <v>8224</v>
      </c>
      <c r="J600" t="s">
        <v>8246</v>
      </c>
      <c r="K600">
        <v>1370011370</v>
      </c>
      <c r="L600">
        <v>1364827370</v>
      </c>
      <c r="M600" t="b">
        <v>0</v>
      </c>
      <c r="N600">
        <v>47</v>
      </c>
      <c r="O600" t="b">
        <v>1</v>
      </c>
      <c r="P600" t="s">
        <v>8266</v>
      </c>
      <c r="Q600">
        <f t="shared" si="74"/>
        <v>247</v>
      </c>
      <c r="R600">
        <f t="shared" si="79"/>
        <v>78.72</v>
      </c>
      <c r="S600" t="str">
        <f t="shared" si="75"/>
        <v>film &amp; video</v>
      </c>
      <c r="T600" t="str">
        <f t="shared" si="76"/>
        <v>shorts</v>
      </c>
      <c r="U600" s="7">
        <f t="shared" si="77"/>
        <v>41365.613078703704</v>
      </c>
      <c r="V600" s="7">
        <f t="shared" si="78"/>
        <v>41425.613078703704</v>
      </c>
    </row>
    <row r="601" spans="1:22" ht="44.25" x14ac:dyDescent="0.75">
      <c r="A601">
        <v>1500</v>
      </c>
      <c r="B601" s="2" t="s">
        <v>1501</v>
      </c>
      <c r="C601" s="2" t="s">
        <v>5610</v>
      </c>
      <c r="D601">
        <v>2800</v>
      </c>
      <c r="E601">
        <f t="shared" si="72"/>
        <v>2800</v>
      </c>
      <c r="F601">
        <v>701</v>
      </c>
      <c r="G601">
        <f t="shared" si="73"/>
        <v>701</v>
      </c>
      <c r="H601" t="s">
        <v>8221</v>
      </c>
      <c r="I601" t="s">
        <v>8224</v>
      </c>
      <c r="J601" t="s">
        <v>8246</v>
      </c>
      <c r="K601">
        <v>1367444557</v>
      </c>
      <c r="L601">
        <v>1364852557</v>
      </c>
      <c r="M601" t="b">
        <v>0</v>
      </c>
      <c r="N601">
        <v>15</v>
      </c>
      <c r="O601" t="b">
        <v>0</v>
      </c>
      <c r="P601" t="s">
        <v>8275</v>
      </c>
      <c r="Q601">
        <f t="shared" si="74"/>
        <v>25</v>
      </c>
      <c r="R601">
        <f t="shared" si="79"/>
        <v>46.73</v>
      </c>
      <c r="S601" t="str">
        <f t="shared" si="75"/>
        <v>publishing</v>
      </c>
      <c r="T601" t="str">
        <f t="shared" si="76"/>
        <v>fiction</v>
      </c>
      <c r="U601" s="7">
        <f t="shared" si="77"/>
        <v>41365.904594907406</v>
      </c>
      <c r="V601" s="7">
        <f t="shared" si="78"/>
        <v>41395.904594907406</v>
      </c>
    </row>
    <row r="602" spans="1:22" ht="44.25" x14ac:dyDescent="0.75">
      <c r="A602">
        <v>2112</v>
      </c>
      <c r="B602" s="2" t="s">
        <v>2113</v>
      </c>
      <c r="C602" s="2" t="s">
        <v>6222</v>
      </c>
      <c r="D602">
        <v>300</v>
      </c>
      <c r="E602">
        <f t="shared" si="72"/>
        <v>300</v>
      </c>
      <c r="F602">
        <v>300</v>
      </c>
      <c r="G602">
        <f t="shared" si="73"/>
        <v>300</v>
      </c>
      <c r="H602" t="s">
        <v>8219</v>
      </c>
      <c r="I602" t="s">
        <v>8224</v>
      </c>
      <c r="J602" t="s">
        <v>8246</v>
      </c>
      <c r="K602">
        <v>1366064193</v>
      </c>
      <c r="L602">
        <v>1364854593</v>
      </c>
      <c r="M602" t="b">
        <v>0</v>
      </c>
      <c r="N602">
        <v>11</v>
      </c>
      <c r="O602" t="b">
        <v>1</v>
      </c>
      <c r="P602" t="s">
        <v>8279</v>
      </c>
      <c r="Q602">
        <f t="shared" si="74"/>
        <v>100</v>
      </c>
      <c r="R602">
        <f t="shared" si="79"/>
        <v>27.27</v>
      </c>
      <c r="S602" t="str">
        <f t="shared" si="75"/>
        <v>music</v>
      </c>
      <c r="T602" t="str">
        <f t="shared" si="76"/>
        <v>indie rock</v>
      </c>
      <c r="U602" s="7">
        <f t="shared" si="77"/>
        <v>41365.928159722222</v>
      </c>
      <c r="V602" s="7">
        <f t="shared" si="78"/>
        <v>41379.928159722222</v>
      </c>
    </row>
    <row r="603" spans="1:22" ht="44.25" x14ac:dyDescent="0.75">
      <c r="A603">
        <v>745</v>
      </c>
      <c r="B603" s="2" t="s">
        <v>746</v>
      </c>
      <c r="C603" s="2" t="s">
        <v>4855</v>
      </c>
      <c r="D603">
        <v>2220</v>
      </c>
      <c r="E603">
        <f t="shared" si="72"/>
        <v>2220</v>
      </c>
      <c r="F603">
        <v>3976</v>
      </c>
      <c r="G603">
        <f t="shared" si="73"/>
        <v>3976</v>
      </c>
      <c r="H603" t="s">
        <v>8219</v>
      </c>
      <c r="I603" t="s">
        <v>8224</v>
      </c>
      <c r="J603" t="s">
        <v>8246</v>
      </c>
      <c r="K603">
        <v>1367588645</v>
      </c>
      <c r="L603">
        <v>1364996645</v>
      </c>
      <c r="M603" t="b">
        <v>0</v>
      </c>
      <c r="N603">
        <v>74</v>
      </c>
      <c r="O603" t="b">
        <v>1</v>
      </c>
      <c r="P603" t="s">
        <v>8274</v>
      </c>
      <c r="Q603">
        <f t="shared" si="74"/>
        <v>179</v>
      </c>
      <c r="R603">
        <f t="shared" si="79"/>
        <v>53.73</v>
      </c>
      <c r="S603" t="str">
        <f t="shared" si="75"/>
        <v>publishing</v>
      </c>
      <c r="T603" t="str">
        <f t="shared" si="76"/>
        <v>nonfiction</v>
      </c>
      <c r="U603" s="7">
        <f t="shared" si="77"/>
        <v>41367.572280092594</v>
      </c>
      <c r="V603" s="7">
        <f t="shared" si="78"/>
        <v>41397.572280092594</v>
      </c>
    </row>
    <row r="604" spans="1:22" ht="29.5" x14ac:dyDescent="0.75">
      <c r="A604">
        <v>3035</v>
      </c>
      <c r="B604" s="2" t="s">
        <v>3035</v>
      </c>
      <c r="C604" s="2" t="s">
        <v>7145</v>
      </c>
      <c r="D604">
        <v>25000</v>
      </c>
      <c r="E604">
        <f t="shared" si="72"/>
        <v>25000</v>
      </c>
      <c r="F604">
        <v>27196.71</v>
      </c>
      <c r="G604">
        <f t="shared" si="73"/>
        <v>27196.71</v>
      </c>
      <c r="H604" t="s">
        <v>8219</v>
      </c>
      <c r="I604" t="s">
        <v>8224</v>
      </c>
      <c r="J604" t="s">
        <v>8246</v>
      </c>
      <c r="K604">
        <v>1367674009</v>
      </c>
      <c r="L604">
        <v>1365082009</v>
      </c>
      <c r="M604" t="b">
        <v>0</v>
      </c>
      <c r="N604">
        <v>307</v>
      </c>
      <c r="O604" t="b">
        <v>1</v>
      </c>
      <c r="P604" t="s">
        <v>8303</v>
      </c>
      <c r="Q604">
        <f t="shared" si="74"/>
        <v>109</v>
      </c>
      <c r="R604">
        <f t="shared" si="79"/>
        <v>88.59</v>
      </c>
      <c r="S604" t="str">
        <f t="shared" si="75"/>
        <v>theater</v>
      </c>
      <c r="T604" t="str">
        <f t="shared" si="76"/>
        <v>spaces</v>
      </c>
      <c r="U604" s="7">
        <f t="shared" si="77"/>
        <v>41368.560289351852</v>
      </c>
      <c r="V604" s="7">
        <f t="shared" si="78"/>
        <v>41398.560289351852</v>
      </c>
    </row>
    <row r="605" spans="1:22" ht="59" x14ac:dyDescent="0.75">
      <c r="A605">
        <v>874</v>
      </c>
      <c r="B605" s="2" t="s">
        <v>875</v>
      </c>
      <c r="C605" s="2" t="s">
        <v>4984</v>
      </c>
      <c r="D605">
        <v>3000</v>
      </c>
      <c r="E605">
        <f t="shared" si="72"/>
        <v>3000</v>
      </c>
      <c r="F605">
        <v>730</v>
      </c>
      <c r="G605">
        <f t="shared" si="73"/>
        <v>730</v>
      </c>
      <c r="H605" t="s">
        <v>8221</v>
      </c>
      <c r="I605" t="s">
        <v>8224</v>
      </c>
      <c r="J605" t="s">
        <v>8246</v>
      </c>
      <c r="K605">
        <v>1367676034</v>
      </c>
      <c r="L605">
        <v>1365084034</v>
      </c>
      <c r="M605" t="b">
        <v>0</v>
      </c>
      <c r="N605">
        <v>21</v>
      </c>
      <c r="O605" t="b">
        <v>0</v>
      </c>
      <c r="P605" t="s">
        <v>8278</v>
      </c>
      <c r="Q605">
        <f t="shared" si="74"/>
        <v>24</v>
      </c>
      <c r="R605">
        <f t="shared" si="79"/>
        <v>34.76</v>
      </c>
      <c r="S605" t="str">
        <f t="shared" si="75"/>
        <v>music</v>
      </c>
      <c r="T605" t="str">
        <f t="shared" si="76"/>
        <v>jazz</v>
      </c>
      <c r="U605" s="7">
        <f t="shared" si="77"/>
        <v>41368.583726851852</v>
      </c>
      <c r="V605" s="7">
        <f t="shared" si="78"/>
        <v>41398.583726851852</v>
      </c>
    </row>
    <row r="606" spans="1:22" ht="29.5" x14ac:dyDescent="0.75">
      <c r="A606">
        <v>1247</v>
      </c>
      <c r="B606" s="2" t="s">
        <v>1248</v>
      </c>
      <c r="C606" s="2" t="s">
        <v>5357</v>
      </c>
      <c r="D606">
        <v>3500</v>
      </c>
      <c r="E606">
        <f t="shared" si="72"/>
        <v>3500</v>
      </c>
      <c r="F606">
        <v>4275</v>
      </c>
      <c r="G606">
        <f t="shared" si="73"/>
        <v>4275</v>
      </c>
      <c r="H606" t="s">
        <v>8219</v>
      </c>
      <c r="I606" t="s">
        <v>8224</v>
      </c>
      <c r="J606" t="s">
        <v>8246</v>
      </c>
      <c r="K606">
        <v>1367823655</v>
      </c>
      <c r="L606">
        <v>1365231655</v>
      </c>
      <c r="M606" t="b">
        <v>1</v>
      </c>
      <c r="N606">
        <v>50</v>
      </c>
      <c r="O606" t="b">
        <v>1</v>
      </c>
      <c r="P606" t="s">
        <v>8276</v>
      </c>
      <c r="Q606">
        <f t="shared" si="74"/>
        <v>122</v>
      </c>
      <c r="R606">
        <f t="shared" si="79"/>
        <v>85.5</v>
      </c>
      <c r="S606" t="str">
        <f t="shared" si="75"/>
        <v>music</v>
      </c>
      <c r="T606" t="str">
        <f t="shared" si="76"/>
        <v>rock</v>
      </c>
      <c r="U606" s="7">
        <f t="shared" si="77"/>
        <v>41370.292303240742</v>
      </c>
      <c r="V606" s="7">
        <f t="shared" si="78"/>
        <v>41400.292303240742</v>
      </c>
    </row>
    <row r="607" spans="1:22" ht="44.25" x14ac:dyDescent="0.75">
      <c r="A607">
        <v>1382</v>
      </c>
      <c r="B607" s="2" t="s">
        <v>1383</v>
      </c>
      <c r="C607" s="2" t="s">
        <v>5492</v>
      </c>
      <c r="D607">
        <v>8000</v>
      </c>
      <c r="E607">
        <f t="shared" si="72"/>
        <v>8000</v>
      </c>
      <c r="F607">
        <v>8349</v>
      </c>
      <c r="G607">
        <f t="shared" si="73"/>
        <v>8349</v>
      </c>
      <c r="H607" t="s">
        <v>8219</v>
      </c>
      <c r="I607" t="s">
        <v>8224</v>
      </c>
      <c r="J607" t="s">
        <v>8246</v>
      </c>
      <c r="K607">
        <v>1367867536</v>
      </c>
      <c r="L607">
        <v>1365275536</v>
      </c>
      <c r="M607" t="b">
        <v>0</v>
      </c>
      <c r="N607">
        <v>148</v>
      </c>
      <c r="O607" t="b">
        <v>1</v>
      </c>
      <c r="P607" t="s">
        <v>8276</v>
      </c>
      <c r="Q607">
        <f t="shared" si="74"/>
        <v>104</v>
      </c>
      <c r="R607">
        <f t="shared" si="79"/>
        <v>56.41</v>
      </c>
      <c r="S607" t="str">
        <f t="shared" si="75"/>
        <v>music</v>
      </c>
      <c r="T607" t="str">
        <f t="shared" si="76"/>
        <v>rock</v>
      </c>
      <c r="U607" s="7">
        <f t="shared" si="77"/>
        <v>41370.800185185188</v>
      </c>
      <c r="V607" s="7">
        <f t="shared" si="78"/>
        <v>41400.800185185188</v>
      </c>
    </row>
    <row r="608" spans="1:22" ht="29.5" x14ac:dyDescent="0.75">
      <c r="A608">
        <v>1928</v>
      </c>
      <c r="B608" s="2" t="s">
        <v>1929</v>
      </c>
      <c r="C608" s="2" t="s">
        <v>6038</v>
      </c>
      <c r="D608">
        <v>2550</v>
      </c>
      <c r="E608">
        <f t="shared" si="72"/>
        <v>2550</v>
      </c>
      <c r="F608">
        <v>2630</v>
      </c>
      <c r="G608">
        <f t="shared" si="73"/>
        <v>2630</v>
      </c>
      <c r="H608" t="s">
        <v>8219</v>
      </c>
      <c r="I608" t="s">
        <v>8224</v>
      </c>
      <c r="J608" t="s">
        <v>8246</v>
      </c>
      <c r="K608">
        <v>1367940794</v>
      </c>
      <c r="L608">
        <v>1365348794</v>
      </c>
      <c r="M608" t="b">
        <v>0</v>
      </c>
      <c r="N608">
        <v>34</v>
      </c>
      <c r="O608" t="b">
        <v>1</v>
      </c>
      <c r="P608" t="s">
        <v>8279</v>
      </c>
      <c r="Q608">
        <f t="shared" si="74"/>
        <v>103</v>
      </c>
      <c r="R608">
        <f t="shared" si="79"/>
        <v>77.349999999999994</v>
      </c>
      <c r="S608" t="str">
        <f t="shared" si="75"/>
        <v>music</v>
      </c>
      <c r="T608" t="str">
        <f t="shared" si="76"/>
        <v>indie rock</v>
      </c>
      <c r="U608" s="7">
        <f t="shared" si="77"/>
        <v>41371.648078703707</v>
      </c>
      <c r="V608" s="7">
        <f t="shared" si="78"/>
        <v>41401.648078703707</v>
      </c>
    </row>
    <row r="609" spans="1:22" ht="44.25" x14ac:dyDescent="0.75">
      <c r="A609">
        <v>2466</v>
      </c>
      <c r="B609" s="2" t="s">
        <v>2467</v>
      </c>
      <c r="C609" s="2" t="s">
        <v>6576</v>
      </c>
      <c r="D609">
        <v>2500</v>
      </c>
      <c r="E609">
        <f t="shared" si="72"/>
        <v>2500</v>
      </c>
      <c r="F609">
        <v>2500</v>
      </c>
      <c r="G609">
        <f t="shared" si="73"/>
        <v>2500</v>
      </c>
      <c r="H609" t="s">
        <v>8219</v>
      </c>
      <c r="I609" t="s">
        <v>8224</v>
      </c>
      <c r="J609" t="s">
        <v>8246</v>
      </c>
      <c r="K609">
        <v>1368066453</v>
      </c>
      <c r="L609">
        <v>1365474453</v>
      </c>
      <c r="M609" t="b">
        <v>0</v>
      </c>
      <c r="N609">
        <v>52</v>
      </c>
      <c r="O609" t="b">
        <v>1</v>
      </c>
      <c r="P609" t="s">
        <v>8279</v>
      </c>
      <c r="Q609">
        <f t="shared" si="74"/>
        <v>100</v>
      </c>
      <c r="R609">
        <f t="shared" si="79"/>
        <v>48.08</v>
      </c>
      <c r="S609" t="str">
        <f t="shared" si="75"/>
        <v>music</v>
      </c>
      <c r="T609" t="str">
        <f t="shared" si="76"/>
        <v>indie rock</v>
      </c>
      <c r="U609" s="7">
        <f t="shared" si="77"/>
        <v>41373.102465277778</v>
      </c>
      <c r="V609" s="7">
        <f t="shared" si="78"/>
        <v>41403.102465277778</v>
      </c>
    </row>
    <row r="610" spans="1:22" ht="29.5" x14ac:dyDescent="0.75">
      <c r="A610">
        <v>2763</v>
      </c>
      <c r="B610" s="2" t="s">
        <v>2763</v>
      </c>
      <c r="C610" s="2" t="s">
        <v>6873</v>
      </c>
      <c r="D610">
        <v>39400</v>
      </c>
      <c r="E610">
        <f t="shared" si="72"/>
        <v>39400</v>
      </c>
      <c r="F610">
        <v>90</v>
      </c>
      <c r="G610">
        <f t="shared" si="73"/>
        <v>90</v>
      </c>
      <c r="H610" t="s">
        <v>8221</v>
      </c>
      <c r="I610" t="s">
        <v>8224</v>
      </c>
      <c r="J610" t="s">
        <v>8246</v>
      </c>
      <c r="K610">
        <v>1369403684</v>
      </c>
      <c r="L610">
        <v>1365515684</v>
      </c>
      <c r="M610" t="b">
        <v>0</v>
      </c>
      <c r="N610">
        <v>3</v>
      </c>
      <c r="O610" t="b">
        <v>0</v>
      </c>
      <c r="P610" t="s">
        <v>8304</v>
      </c>
      <c r="Q610">
        <f t="shared" si="74"/>
        <v>0</v>
      </c>
      <c r="R610">
        <f t="shared" si="79"/>
        <v>30</v>
      </c>
      <c r="S610" t="str">
        <f t="shared" si="75"/>
        <v>publishing</v>
      </c>
      <c r="T610" t="str">
        <f t="shared" si="76"/>
        <v>children's books</v>
      </c>
      <c r="U610" s="7">
        <f t="shared" si="77"/>
        <v>41373.579675925925</v>
      </c>
      <c r="V610" s="7">
        <f t="shared" si="78"/>
        <v>41418.579675925925</v>
      </c>
    </row>
    <row r="611" spans="1:22" ht="44.25" x14ac:dyDescent="0.75">
      <c r="A611">
        <v>2489</v>
      </c>
      <c r="B611" s="2" t="s">
        <v>2489</v>
      </c>
      <c r="C611" s="2" t="s">
        <v>6599</v>
      </c>
      <c r="D611">
        <v>3500</v>
      </c>
      <c r="E611">
        <f t="shared" si="72"/>
        <v>3500</v>
      </c>
      <c r="F611">
        <v>4678.5</v>
      </c>
      <c r="G611">
        <f t="shared" si="73"/>
        <v>4678.5</v>
      </c>
      <c r="H611" t="s">
        <v>8219</v>
      </c>
      <c r="I611" t="s">
        <v>8224</v>
      </c>
      <c r="J611" t="s">
        <v>8246</v>
      </c>
      <c r="K611">
        <v>1368117239</v>
      </c>
      <c r="L611">
        <v>1365525239</v>
      </c>
      <c r="M611" t="b">
        <v>0</v>
      </c>
      <c r="N611">
        <v>75</v>
      </c>
      <c r="O611" t="b">
        <v>1</v>
      </c>
      <c r="P611" t="s">
        <v>8279</v>
      </c>
      <c r="Q611">
        <f t="shared" si="74"/>
        <v>134</v>
      </c>
      <c r="R611">
        <f t="shared" si="79"/>
        <v>62.38</v>
      </c>
      <c r="S611" t="str">
        <f t="shared" si="75"/>
        <v>music</v>
      </c>
      <c r="T611" t="str">
        <f t="shared" si="76"/>
        <v>indie rock</v>
      </c>
      <c r="U611" s="7">
        <f t="shared" si="77"/>
        <v>41373.690266203703</v>
      </c>
      <c r="V611" s="7">
        <f t="shared" si="78"/>
        <v>41403.690266203703</v>
      </c>
    </row>
    <row r="612" spans="1:22" ht="44.25" x14ac:dyDescent="0.75">
      <c r="A612">
        <v>38</v>
      </c>
      <c r="B612" s="2" t="s">
        <v>40</v>
      </c>
      <c r="C612" s="2" t="s">
        <v>4149</v>
      </c>
      <c r="D612">
        <v>2500</v>
      </c>
      <c r="E612">
        <f t="shared" si="72"/>
        <v>2500</v>
      </c>
      <c r="F612">
        <v>2751</v>
      </c>
      <c r="G612">
        <f t="shared" si="73"/>
        <v>2751</v>
      </c>
      <c r="H612" t="s">
        <v>8219</v>
      </c>
      <c r="I612" t="s">
        <v>8224</v>
      </c>
      <c r="J612" t="s">
        <v>8246</v>
      </c>
      <c r="K612">
        <v>1368235344</v>
      </c>
      <c r="L612">
        <v>1365643344</v>
      </c>
      <c r="M612" t="b">
        <v>0</v>
      </c>
      <c r="N612">
        <v>66</v>
      </c>
      <c r="O612" t="b">
        <v>1</v>
      </c>
      <c r="P612" t="s">
        <v>8265</v>
      </c>
      <c r="Q612">
        <f t="shared" si="74"/>
        <v>110</v>
      </c>
      <c r="R612">
        <f t="shared" si="79"/>
        <v>41.68</v>
      </c>
      <c r="S612" t="str">
        <f t="shared" si="75"/>
        <v>film &amp; video</v>
      </c>
      <c r="T612" t="str">
        <f t="shared" si="76"/>
        <v>television</v>
      </c>
      <c r="U612" s="7">
        <f t="shared" si="77"/>
        <v>41375.057222222218</v>
      </c>
      <c r="V612" s="7">
        <f t="shared" si="78"/>
        <v>41405.057222222218</v>
      </c>
    </row>
    <row r="613" spans="1:22" ht="44.25" x14ac:dyDescent="0.75">
      <c r="A613">
        <v>3179</v>
      </c>
      <c r="B613" s="2" t="s">
        <v>3179</v>
      </c>
      <c r="C613" s="2" t="s">
        <v>7289</v>
      </c>
      <c r="D613">
        <v>4200</v>
      </c>
      <c r="E613">
        <f t="shared" si="72"/>
        <v>4200</v>
      </c>
      <c r="F613">
        <v>4794.82</v>
      </c>
      <c r="G613">
        <f t="shared" si="73"/>
        <v>4794.82</v>
      </c>
      <c r="H613" t="s">
        <v>8219</v>
      </c>
      <c r="I613" t="s">
        <v>8224</v>
      </c>
      <c r="J613" t="s">
        <v>8246</v>
      </c>
      <c r="K613">
        <v>1367859071</v>
      </c>
      <c r="L613">
        <v>1365699071</v>
      </c>
      <c r="M613" t="b">
        <v>1</v>
      </c>
      <c r="N613">
        <v>62</v>
      </c>
      <c r="O613" t="b">
        <v>1</v>
      </c>
      <c r="P613" t="s">
        <v>8271</v>
      </c>
      <c r="Q613">
        <f t="shared" si="74"/>
        <v>114</v>
      </c>
      <c r="R613">
        <f t="shared" si="79"/>
        <v>77.34</v>
      </c>
      <c r="S613" t="str">
        <f t="shared" si="75"/>
        <v>theater</v>
      </c>
      <c r="T613" t="str">
        <f t="shared" si="76"/>
        <v>plays</v>
      </c>
      <c r="U613" s="7">
        <f t="shared" si="77"/>
        <v>41375.702210648145</v>
      </c>
      <c r="V613" s="7">
        <f t="shared" si="78"/>
        <v>41400.702210648145</v>
      </c>
    </row>
    <row r="614" spans="1:22" ht="44.25" x14ac:dyDescent="0.75">
      <c r="A614">
        <v>291</v>
      </c>
      <c r="B614" s="2" t="s">
        <v>292</v>
      </c>
      <c r="C614" s="2" t="s">
        <v>4401</v>
      </c>
      <c r="D614">
        <v>5000</v>
      </c>
      <c r="E614">
        <f t="shared" si="72"/>
        <v>5000</v>
      </c>
      <c r="F614">
        <v>6001</v>
      </c>
      <c r="G614">
        <f t="shared" si="73"/>
        <v>6001</v>
      </c>
      <c r="H614" t="s">
        <v>8219</v>
      </c>
      <c r="I614" t="s">
        <v>8224</v>
      </c>
      <c r="J614" t="s">
        <v>8246</v>
      </c>
      <c r="K614">
        <v>1367366460</v>
      </c>
      <c r="L614">
        <v>1365791246</v>
      </c>
      <c r="M614" t="b">
        <v>1</v>
      </c>
      <c r="N614">
        <v>128</v>
      </c>
      <c r="O614" t="b">
        <v>1</v>
      </c>
      <c r="P614" t="s">
        <v>8269</v>
      </c>
      <c r="Q614">
        <f t="shared" si="74"/>
        <v>120</v>
      </c>
      <c r="R614">
        <f t="shared" si="79"/>
        <v>46.88</v>
      </c>
      <c r="S614" t="str">
        <f t="shared" si="75"/>
        <v>film &amp; video</v>
      </c>
      <c r="T614" t="str">
        <f t="shared" si="76"/>
        <v>documentary</v>
      </c>
      <c r="U614" s="7">
        <f t="shared" si="77"/>
        <v>41376.769050925926</v>
      </c>
      <c r="V614" s="7">
        <f t="shared" si="78"/>
        <v>41395.000694444447</v>
      </c>
    </row>
    <row r="615" spans="1:22" ht="44.25" x14ac:dyDescent="0.75">
      <c r="A615">
        <v>458</v>
      </c>
      <c r="B615" s="2" t="s">
        <v>459</v>
      </c>
      <c r="C615" s="2" t="s">
        <v>4568</v>
      </c>
      <c r="D615">
        <v>10000</v>
      </c>
      <c r="E615">
        <f t="shared" si="72"/>
        <v>13100</v>
      </c>
      <c r="F615">
        <v>821</v>
      </c>
      <c r="G615">
        <f t="shared" si="73"/>
        <v>1075.51</v>
      </c>
      <c r="H615" t="s">
        <v>8221</v>
      </c>
      <c r="I615" t="s">
        <v>8225</v>
      </c>
      <c r="J615" t="s">
        <v>8247</v>
      </c>
      <c r="K615">
        <v>1368550060</v>
      </c>
      <c r="L615">
        <v>1365958060</v>
      </c>
      <c r="M615" t="b">
        <v>0</v>
      </c>
      <c r="N615">
        <v>49</v>
      </c>
      <c r="O615" t="b">
        <v>0</v>
      </c>
      <c r="P615" t="s">
        <v>8270</v>
      </c>
      <c r="Q615">
        <f t="shared" si="74"/>
        <v>8</v>
      </c>
      <c r="R615">
        <f t="shared" si="79"/>
        <v>21.95</v>
      </c>
      <c r="S615" t="str">
        <f t="shared" si="75"/>
        <v>film &amp; video</v>
      </c>
      <c r="T615" t="str">
        <f t="shared" si="76"/>
        <v>animation</v>
      </c>
      <c r="U615" s="7">
        <f t="shared" si="77"/>
        <v>41378.69976851852</v>
      </c>
      <c r="V615" s="7">
        <f t="shared" si="78"/>
        <v>41408.69976851852</v>
      </c>
    </row>
    <row r="616" spans="1:22" ht="44.25" x14ac:dyDescent="0.75">
      <c r="A616">
        <v>330</v>
      </c>
      <c r="B616" s="2" t="s">
        <v>331</v>
      </c>
      <c r="C616" s="2" t="s">
        <v>4440</v>
      </c>
      <c r="D616">
        <v>35000</v>
      </c>
      <c r="E616">
        <f t="shared" si="72"/>
        <v>35000</v>
      </c>
      <c r="F616">
        <v>35640</v>
      </c>
      <c r="G616">
        <f t="shared" si="73"/>
        <v>35640</v>
      </c>
      <c r="H616" t="s">
        <v>8219</v>
      </c>
      <c r="I616" t="s">
        <v>8224</v>
      </c>
      <c r="J616" t="s">
        <v>8246</v>
      </c>
      <c r="K616">
        <v>1368763140</v>
      </c>
      <c r="L616">
        <v>1366028563</v>
      </c>
      <c r="M616" t="b">
        <v>1</v>
      </c>
      <c r="N616">
        <v>340</v>
      </c>
      <c r="O616" t="b">
        <v>1</v>
      </c>
      <c r="P616" t="s">
        <v>8269</v>
      </c>
      <c r="Q616">
        <f t="shared" si="74"/>
        <v>102</v>
      </c>
      <c r="R616">
        <f t="shared" si="79"/>
        <v>104.82</v>
      </c>
      <c r="S616" t="str">
        <f t="shared" si="75"/>
        <v>film &amp; video</v>
      </c>
      <c r="T616" t="str">
        <f t="shared" si="76"/>
        <v>documentary</v>
      </c>
      <c r="U616" s="7">
        <f t="shared" si="77"/>
        <v>41379.515775462962</v>
      </c>
      <c r="V616" s="7">
        <f t="shared" si="78"/>
        <v>41411.165972222225</v>
      </c>
    </row>
    <row r="617" spans="1:22" ht="44.25" x14ac:dyDescent="0.75">
      <c r="A617">
        <v>485</v>
      </c>
      <c r="B617" s="2" t="s">
        <v>486</v>
      </c>
      <c r="C617" s="2" t="s">
        <v>4595</v>
      </c>
      <c r="D617">
        <v>37956</v>
      </c>
      <c r="E617">
        <f t="shared" si="72"/>
        <v>49722.36</v>
      </c>
      <c r="F617">
        <v>8315.01</v>
      </c>
      <c r="G617">
        <f t="shared" si="73"/>
        <v>10892.663100000002</v>
      </c>
      <c r="H617" t="s">
        <v>8221</v>
      </c>
      <c r="I617" t="s">
        <v>8225</v>
      </c>
      <c r="J617" t="s">
        <v>8247</v>
      </c>
      <c r="K617">
        <v>1368792499</v>
      </c>
      <c r="L617">
        <v>1366200499</v>
      </c>
      <c r="M617" t="b">
        <v>0</v>
      </c>
      <c r="N617">
        <v>125</v>
      </c>
      <c r="O617" t="b">
        <v>0</v>
      </c>
      <c r="P617" t="s">
        <v>8270</v>
      </c>
      <c r="Q617">
        <f t="shared" si="74"/>
        <v>22</v>
      </c>
      <c r="R617">
        <f t="shared" si="79"/>
        <v>87.14</v>
      </c>
      <c r="S617" t="str">
        <f t="shared" si="75"/>
        <v>film &amp; video</v>
      </c>
      <c r="T617" t="str">
        <f t="shared" si="76"/>
        <v>animation</v>
      </c>
      <c r="U617" s="7">
        <f t="shared" si="77"/>
        <v>41381.50577546296</v>
      </c>
      <c r="V617" s="7">
        <f t="shared" si="78"/>
        <v>41411.50577546296</v>
      </c>
    </row>
    <row r="618" spans="1:22" ht="44.25" x14ac:dyDescent="0.75">
      <c r="A618">
        <v>1840</v>
      </c>
      <c r="B618" s="2" t="s">
        <v>1841</v>
      </c>
      <c r="C618" s="2" t="s">
        <v>5950</v>
      </c>
      <c r="D618">
        <v>900</v>
      </c>
      <c r="E618">
        <f t="shared" si="72"/>
        <v>900</v>
      </c>
      <c r="F618">
        <v>980</v>
      </c>
      <c r="G618">
        <f t="shared" si="73"/>
        <v>980</v>
      </c>
      <c r="H618" t="s">
        <v>8219</v>
      </c>
      <c r="I618" t="s">
        <v>8224</v>
      </c>
      <c r="J618" t="s">
        <v>8246</v>
      </c>
      <c r="K618">
        <v>1367902740</v>
      </c>
      <c r="L618">
        <v>1366251510</v>
      </c>
      <c r="M618" t="b">
        <v>0</v>
      </c>
      <c r="N618">
        <v>13</v>
      </c>
      <c r="O618" t="b">
        <v>1</v>
      </c>
      <c r="P618" t="s">
        <v>8276</v>
      </c>
      <c r="Q618">
        <f t="shared" si="74"/>
        <v>109</v>
      </c>
      <c r="R618">
        <f t="shared" si="79"/>
        <v>75.38</v>
      </c>
      <c r="S618" t="str">
        <f t="shared" si="75"/>
        <v>music</v>
      </c>
      <c r="T618" t="str">
        <f t="shared" si="76"/>
        <v>rock</v>
      </c>
      <c r="U618" s="7">
        <f t="shared" si="77"/>
        <v>41382.096180555556</v>
      </c>
      <c r="V618" s="7">
        <f t="shared" si="78"/>
        <v>41401.207638888889</v>
      </c>
    </row>
    <row r="619" spans="1:22" ht="44.25" x14ac:dyDescent="0.75">
      <c r="A619">
        <v>755</v>
      </c>
      <c r="B619" s="2" t="s">
        <v>756</v>
      </c>
      <c r="C619" s="2" t="s">
        <v>4865</v>
      </c>
      <c r="D619">
        <v>2500</v>
      </c>
      <c r="E619">
        <f t="shared" si="72"/>
        <v>2500</v>
      </c>
      <c r="F619">
        <v>2547.69</v>
      </c>
      <c r="G619">
        <f t="shared" si="73"/>
        <v>2547.69</v>
      </c>
      <c r="H619" t="s">
        <v>8219</v>
      </c>
      <c r="I619" t="s">
        <v>8224</v>
      </c>
      <c r="J619" t="s">
        <v>8246</v>
      </c>
      <c r="K619">
        <v>1369010460</v>
      </c>
      <c r="L619">
        <v>1366381877</v>
      </c>
      <c r="M619" t="b">
        <v>0</v>
      </c>
      <c r="N619">
        <v>68</v>
      </c>
      <c r="O619" t="b">
        <v>1</v>
      </c>
      <c r="P619" t="s">
        <v>8274</v>
      </c>
      <c r="Q619">
        <f t="shared" si="74"/>
        <v>102</v>
      </c>
      <c r="R619">
        <f t="shared" si="79"/>
        <v>37.47</v>
      </c>
      <c r="S619" t="str">
        <f t="shared" si="75"/>
        <v>publishing</v>
      </c>
      <c r="T619" t="str">
        <f t="shared" si="76"/>
        <v>nonfiction</v>
      </c>
      <c r="U619" s="7">
        <f t="shared" si="77"/>
        <v>41383.605057870373</v>
      </c>
      <c r="V619" s="7">
        <f t="shared" si="78"/>
        <v>41414.02847222222</v>
      </c>
    </row>
    <row r="620" spans="1:22" ht="44.25" x14ac:dyDescent="0.75">
      <c r="A620">
        <v>2046</v>
      </c>
      <c r="B620" s="2" t="s">
        <v>2047</v>
      </c>
      <c r="C620" s="2" t="s">
        <v>6156</v>
      </c>
      <c r="D620">
        <v>10000</v>
      </c>
      <c r="E620">
        <f t="shared" si="72"/>
        <v>10000</v>
      </c>
      <c r="F620">
        <v>12110</v>
      </c>
      <c r="G620">
        <f t="shared" si="73"/>
        <v>12110</v>
      </c>
      <c r="H620" t="s">
        <v>8219</v>
      </c>
      <c r="I620" t="s">
        <v>8224</v>
      </c>
      <c r="J620" t="s">
        <v>8246</v>
      </c>
      <c r="K620">
        <v>1369282044</v>
      </c>
      <c r="L620">
        <v>1366690044</v>
      </c>
      <c r="M620" t="b">
        <v>0</v>
      </c>
      <c r="N620">
        <v>217</v>
      </c>
      <c r="O620" t="b">
        <v>1</v>
      </c>
      <c r="P620" t="s">
        <v>8295</v>
      </c>
      <c r="Q620">
        <f t="shared" si="74"/>
        <v>121</v>
      </c>
      <c r="R620">
        <f t="shared" si="79"/>
        <v>55.81</v>
      </c>
      <c r="S620" t="str">
        <f t="shared" si="75"/>
        <v>technology</v>
      </c>
      <c r="T620" t="str">
        <f t="shared" si="76"/>
        <v>hardware</v>
      </c>
      <c r="U620" s="7">
        <f t="shared" si="77"/>
        <v>41387.171805555554</v>
      </c>
      <c r="V620" s="7">
        <f t="shared" si="78"/>
        <v>41417.171805555554</v>
      </c>
    </row>
    <row r="621" spans="1:22" ht="44.25" x14ac:dyDescent="0.75">
      <c r="A621">
        <v>2048</v>
      </c>
      <c r="B621" s="2" t="s">
        <v>2049</v>
      </c>
      <c r="C621" s="2" t="s">
        <v>6158</v>
      </c>
      <c r="D621">
        <v>85000</v>
      </c>
      <c r="E621">
        <f t="shared" si="72"/>
        <v>85000</v>
      </c>
      <c r="F621">
        <v>126082.45</v>
      </c>
      <c r="G621">
        <f t="shared" si="73"/>
        <v>126082.45</v>
      </c>
      <c r="H621" t="s">
        <v>8219</v>
      </c>
      <c r="I621" t="s">
        <v>8224</v>
      </c>
      <c r="J621" t="s">
        <v>8246</v>
      </c>
      <c r="K621">
        <v>1369323491</v>
      </c>
      <c r="L621">
        <v>1366731491</v>
      </c>
      <c r="M621" t="b">
        <v>0</v>
      </c>
      <c r="N621">
        <v>1373</v>
      </c>
      <c r="O621" t="b">
        <v>1</v>
      </c>
      <c r="P621" t="s">
        <v>8295</v>
      </c>
      <c r="Q621">
        <f t="shared" si="74"/>
        <v>148</v>
      </c>
      <c r="R621">
        <f t="shared" si="79"/>
        <v>91.83</v>
      </c>
      <c r="S621" t="str">
        <f t="shared" si="75"/>
        <v>technology</v>
      </c>
      <c r="T621" t="str">
        <f t="shared" si="76"/>
        <v>hardware</v>
      </c>
      <c r="U621" s="7">
        <f t="shared" si="77"/>
        <v>41387.651516203703</v>
      </c>
      <c r="V621" s="7">
        <f t="shared" si="78"/>
        <v>41417.651516203703</v>
      </c>
    </row>
    <row r="622" spans="1:22" ht="44.25" x14ac:dyDescent="0.75">
      <c r="A622">
        <v>1854</v>
      </c>
      <c r="B622" s="2" t="s">
        <v>1855</v>
      </c>
      <c r="C622" s="2" t="s">
        <v>5964</v>
      </c>
      <c r="D622">
        <v>15000</v>
      </c>
      <c r="E622">
        <f t="shared" si="72"/>
        <v>15000</v>
      </c>
      <c r="F622">
        <v>15318.55</v>
      </c>
      <c r="G622">
        <f t="shared" si="73"/>
        <v>15318.55</v>
      </c>
      <c r="H622" t="s">
        <v>8219</v>
      </c>
      <c r="I622" t="s">
        <v>8224</v>
      </c>
      <c r="J622" t="s">
        <v>8246</v>
      </c>
      <c r="K622">
        <v>1369355437</v>
      </c>
      <c r="L622">
        <v>1366763437</v>
      </c>
      <c r="M622" t="b">
        <v>0</v>
      </c>
      <c r="N622">
        <v>174</v>
      </c>
      <c r="O622" t="b">
        <v>1</v>
      </c>
      <c r="P622" t="s">
        <v>8276</v>
      </c>
      <c r="Q622">
        <f t="shared" si="74"/>
        <v>102</v>
      </c>
      <c r="R622">
        <f t="shared" si="79"/>
        <v>88.04</v>
      </c>
      <c r="S622" t="str">
        <f t="shared" si="75"/>
        <v>music</v>
      </c>
      <c r="T622" t="str">
        <f t="shared" si="76"/>
        <v>rock</v>
      </c>
      <c r="U622" s="7">
        <f t="shared" si="77"/>
        <v>41388.021261574075</v>
      </c>
      <c r="V622" s="7">
        <f t="shared" si="78"/>
        <v>41418.021261574075</v>
      </c>
    </row>
    <row r="623" spans="1:22" ht="44.25" x14ac:dyDescent="0.75">
      <c r="A623">
        <v>2064</v>
      </c>
      <c r="B623" s="2" t="s">
        <v>2065</v>
      </c>
      <c r="C623" s="2" t="s">
        <v>6174</v>
      </c>
      <c r="D623">
        <v>261962</v>
      </c>
      <c r="E623">
        <f t="shared" si="72"/>
        <v>261962</v>
      </c>
      <c r="F623">
        <v>500784.27</v>
      </c>
      <c r="G623">
        <f t="shared" si="73"/>
        <v>500784.27</v>
      </c>
      <c r="H623" t="s">
        <v>8219</v>
      </c>
      <c r="I623" t="s">
        <v>8224</v>
      </c>
      <c r="J623" t="s">
        <v>8246</v>
      </c>
      <c r="K623">
        <v>1370001600</v>
      </c>
      <c r="L623">
        <v>1366879523</v>
      </c>
      <c r="M623" t="b">
        <v>0</v>
      </c>
      <c r="N623">
        <v>5812</v>
      </c>
      <c r="O623" t="b">
        <v>1</v>
      </c>
      <c r="P623" t="s">
        <v>8295</v>
      </c>
      <c r="Q623">
        <f t="shared" si="74"/>
        <v>191</v>
      </c>
      <c r="R623">
        <f t="shared" si="79"/>
        <v>86.16</v>
      </c>
      <c r="S623" t="str">
        <f t="shared" si="75"/>
        <v>technology</v>
      </c>
      <c r="T623" t="str">
        <f t="shared" si="76"/>
        <v>hardware</v>
      </c>
      <c r="U623" s="7">
        <f t="shared" si="77"/>
        <v>41389.364849537036</v>
      </c>
      <c r="V623" s="7">
        <f t="shared" si="78"/>
        <v>41425.5</v>
      </c>
    </row>
    <row r="624" spans="1:22" x14ac:dyDescent="0.75">
      <c r="A624">
        <v>1569</v>
      </c>
      <c r="B624" s="2" t="s">
        <v>1570</v>
      </c>
      <c r="C624" s="2" t="s">
        <v>5679</v>
      </c>
      <c r="D624">
        <v>30000</v>
      </c>
      <c r="E624">
        <f t="shared" si="72"/>
        <v>30000</v>
      </c>
      <c r="F624">
        <v>0</v>
      </c>
      <c r="G624">
        <f t="shared" si="73"/>
        <v>0</v>
      </c>
      <c r="H624" t="s">
        <v>8220</v>
      </c>
      <c r="I624" t="s">
        <v>8224</v>
      </c>
      <c r="J624" t="s">
        <v>8246</v>
      </c>
      <c r="K624">
        <v>1369498714</v>
      </c>
      <c r="L624">
        <v>1366906714</v>
      </c>
      <c r="M624" t="b">
        <v>0</v>
      </c>
      <c r="N624">
        <v>0</v>
      </c>
      <c r="O624" t="b">
        <v>0</v>
      </c>
      <c r="P624" t="s">
        <v>8290</v>
      </c>
      <c r="Q624">
        <f t="shared" si="74"/>
        <v>0</v>
      </c>
      <c r="R624" t="e">
        <f t="shared" si="79"/>
        <v>#DIV/0!</v>
      </c>
      <c r="S624" t="str">
        <f t="shared" si="75"/>
        <v>publishing</v>
      </c>
      <c r="T624" t="str">
        <f t="shared" si="76"/>
        <v>art books</v>
      </c>
      <c r="U624" s="7">
        <f t="shared" si="77"/>
        <v>41389.679560185185</v>
      </c>
      <c r="V624" s="7">
        <f t="shared" si="78"/>
        <v>41419.679560185185</v>
      </c>
    </row>
    <row r="625" spans="1:22" ht="44.25" x14ac:dyDescent="0.75">
      <c r="A625">
        <v>2732</v>
      </c>
      <c r="B625" s="2" t="s">
        <v>2732</v>
      </c>
      <c r="C625" s="2" t="s">
        <v>6842</v>
      </c>
      <c r="D625">
        <v>12000</v>
      </c>
      <c r="E625">
        <f t="shared" si="72"/>
        <v>12000</v>
      </c>
      <c r="F625">
        <v>14190</v>
      </c>
      <c r="G625">
        <f t="shared" si="73"/>
        <v>14190</v>
      </c>
      <c r="H625" t="s">
        <v>8219</v>
      </c>
      <c r="I625" t="s">
        <v>8224</v>
      </c>
      <c r="J625" t="s">
        <v>8246</v>
      </c>
      <c r="K625">
        <v>1369699200</v>
      </c>
      <c r="L625">
        <v>1366917828</v>
      </c>
      <c r="M625" t="b">
        <v>0</v>
      </c>
      <c r="N625">
        <v>146</v>
      </c>
      <c r="O625" t="b">
        <v>1</v>
      </c>
      <c r="P625" t="s">
        <v>8295</v>
      </c>
      <c r="Q625">
        <f t="shared" si="74"/>
        <v>118</v>
      </c>
      <c r="R625">
        <f t="shared" si="79"/>
        <v>97.19</v>
      </c>
      <c r="S625" t="str">
        <f t="shared" si="75"/>
        <v>technology</v>
      </c>
      <c r="T625" t="str">
        <f t="shared" si="76"/>
        <v>hardware</v>
      </c>
      <c r="U625" s="7">
        <f t="shared" si="77"/>
        <v>41389.808194444442</v>
      </c>
      <c r="V625" s="7">
        <f t="shared" si="78"/>
        <v>41422</v>
      </c>
    </row>
    <row r="626" spans="1:22" ht="44.25" x14ac:dyDescent="0.75">
      <c r="A626">
        <v>2549</v>
      </c>
      <c r="B626" s="2" t="s">
        <v>2549</v>
      </c>
      <c r="C626" s="2" t="s">
        <v>6659</v>
      </c>
      <c r="D626">
        <v>1570</v>
      </c>
      <c r="E626">
        <f t="shared" si="72"/>
        <v>2056.7000000000003</v>
      </c>
      <c r="F626">
        <v>1614</v>
      </c>
      <c r="G626">
        <f t="shared" si="73"/>
        <v>2114.34</v>
      </c>
      <c r="H626" t="s">
        <v>8219</v>
      </c>
      <c r="I626" t="s">
        <v>8225</v>
      </c>
      <c r="J626" t="s">
        <v>8247</v>
      </c>
      <c r="K626">
        <v>1370019600</v>
      </c>
      <c r="L626">
        <v>1366999870</v>
      </c>
      <c r="M626" t="b">
        <v>0</v>
      </c>
      <c r="N626">
        <v>37</v>
      </c>
      <c r="O626" t="b">
        <v>1</v>
      </c>
      <c r="P626" t="s">
        <v>8300</v>
      </c>
      <c r="Q626">
        <f t="shared" si="74"/>
        <v>103</v>
      </c>
      <c r="R626">
        <f t="shared" si="79"/>
        <v>57.14</v>
      </c>
      <c r="S626" t="str">
        <f t="shared" si="75"/>
        <v>music</v>
      </c>
      <c r="T626" t="str">
        <f t="shared" si="76"/>
        <v>classical music</v>
      </c>
      <c r="U626" s="7">
        <f t="shared" si="77"/>
        <v>41390.757754629631</v>
      </c>
      <c r="V626" s="7">
        <f t="shared" si="78"/>
        <v>41425.708333333336</v>
      </c>
    </row>
    <row r="627" spans="1:22" ht="44.25" x14ac:dyDescent="0.75">
      <c r="A627">
        <v>2707</v>
      </c>
      <c r="B627" s="2" t="s">
        <v>2707</v>
      </c>
      <c r="C627" s="2" t="s">
        <v>6817</v>
      </c>
      <c r="D627">
        <v>8000</v>
      </c>
      <c r="E627">
        <f t="shared" si="72"/>
        <v>8000</v>
      </c>
      <c r="F627">
        <v>28067.57</v>
      </c>
      <c r="G627">
        <f t="shared" si="73"/>
        <v>28067.57</v>
      </c>
      <c r="H627" t="s">
        <v>8219</v>
      </c>
      <c r="I627" t="s">
        <v>8224</v>
      </c>
      <c r="J627" t="s">
        <v>8246</v>
      </c>
      <c r="K627">
        <v>1369637940</v>
      </c>
      <c r="L627">
        <v>1367088443</v>
      </c>
      <c r="M627" t="b">
        <v>1</v>
      </c>
      <c r="N627">
        <v>394</v>
      </c>
      <c r="O627" t="b">
        <v>1</v>
      </c>
      <c r="P627" t="s">
        <v>8303</v>
      </c>
      <c r="Q627">
        <f t="shared" si="74"/>
        <v>351</v>
      </c>
      <c r="R627">
        <f t="shared" si="79"/>
        <v>71.239999999999995</v>
      </c>
      <c r="S627" t="str">
        <f t="shared" si="75"/>
        <v>theater</v>
      </c>
      <c r="T627" t="str">
        <f t="shared" si="76"/>
        <v>spaces</v>
      </c>
      <c r="U627" s="7">
        <f t="shared" si="77"/>
        <v>41391.782905092594</v>
      </c>
      <c r="V627" s="7">
        <f t="shared" si="78"/>
        <v>41421.290972222225</v>
      </c>
    </row>
    <row r="628" spans="1:22" ht="44.25" x14ac:dyDescent="0.75">
      <c r="A628">
        <v>2104</v>
      </c>
      <c r="B628" s="2" t="s">
        <v>2105</v>
      </c>
      <c r="C628" s="2" t="s">
        <v>6214</v>
      </c>
      <c r="D628">
        <v>800</v>
      </c>
      <c r="E628">
        <f t="shared" si="72"/>
        <v>800</v>
      </c>
      <c r="F628">
        <v>1036</v>
      </c>
      <c r="G628">
        <f t="shared" si="73"/>
        <v>1036</v>
      </c>
      <c r="H628" t="s">
        <v>8219</v>
      </c>
      <c r="I628" t="s">
        <v>8224</v>
      </c>
      <c r="J628" t="s">
        <v>8246</v>
      </c>
      <c r="K628">
        <v>1369958400</v>
      </c>
      <c r="L628">
        <v>1367286434</v>
      </c>
      <c r="M628" t="b">
        <v>0</v>
      </c>
      <c r="N628">
        <v>37</v>
      </c>
      <c r="O628" t="b">
        <v>1</v>
      </c>
      <c r="P628" t="s">
        <v>8279</v>
      </c>
      <c r="Q628">
        <f t="shared" si="74"/>
        <v>130</v>
      </c>
      <c r="R628">
        <f t="shared" si="79"/>
        <v>28</v>
      </c>
      <c r="S628" t="str">
        <f t="shared" si="75"/>
        <v>music</v>
      </c>
      <c r="T628" t="str">
        <f t="shared" si="76"/>
        <v>indie rock</v>
      </c>
      <c r="U628" s="7">
        <f t="shared" si="77"/>
        <v>41394.074467592596</v>
      </c>
      <c r="V628" s="7">
        <f t="shared" si="78"/>
        <v>41425</v>
      </c>
    </row>
    <row r="629" spans="1:22" ht="44.25" x14ac:dyDescent="0.75">
      <c r="A629">
        <v>419</v>
      </c>
      <c r="B629" s="2" t="s">
        <v>420</v>
      </c>
      <c r="C629" s="2" t="s">
        <v>4529</v>
      </c>
      <c r="D629">
        <v>8000</v>
      </c>
      <c r="E629">
        <f t="shared" si="72"/>
        <v>8000</v>
      </c>
      <c r="F629">
        <v>8035</v>
      </c>
      <c r="G629">
        <f t="shared" si="73"/>
        <v>8035</v>
      </c>
      <c r="H629" t="s">
        <v>8219</v>
      </c>
      <c r="I629" t="s">
        <v>8224</v>
      </c>
      <c r="J629" t="s">
        <v>8246</v>
      </c>
      <c r="K629">
        <v>1372536787</v>
      </c>
      <c r="L629">
        <v>1367352787</v>
      </c>
      <c r="M629" t="b">
        <v>0</v>
      </c>
      <c r="N629">
        <v>73</v>
      </c>
      <c r="O629" t="b">
        <v>1</v>
      </c>
      <c r="P629" t="s">
        <v>8269</v>
      </c>
      <c r="Q629">
        <f t="shared" si="74"/>
        <v>100</v>
      </c>
      <c r="R629">
        <f t="shared" si="79"/>
        <v>110.07</v>
      </c>
      <c r="S629" t="str">
        <f t="shared" si="75"/>
        <v>film &amp; video</v>
      </c>
      <c r="T629" t="str">
        <f t="shared" si="76"/>
        <v>documentary</v>
      </c>
      <c r="U629" s="7">
        <f t="shared" si="77"/>
        <v>41394.842442129629</v>
      </c>
      <c r="V629" s="7">
        <f t="shared" si="78"/>
        <v>41454.842442129629</v>
      </c>
    </row>
    <row r="630" spans="1:22" ht="44.25" x14ac:dyDescent="0.75">
      <c r="A630">
        <v>1478</v>
      </c>
      <c r="B630" s="2" t="s">
        <v>1479</v>
      </c>
      <c r="C630" s="2" t="s">
        <v>5588</v>
      </c>
      <c r="D630">
        <v>50000</v>
      </c>
      <c r="E630">
        <f t="shared" si="72"/>
        <v>50000</v>
      </c>
      <c r="F630">
        <v>590807.11</v>
      </c>
      <c r="G630">
        <f t="shared" si="73"/>
        <v>590807.11</v>
      </c>
      <c r="H630" t="s">
        <v>8219</v>
      </c>
      <c r="I630" t="s">
        <v>8224</v>
      </c>
      <c r="J630" t="s">
        <v>8246</v>
      </c>
      <c r="K630">
        <v>1368564913</v>
      </c>
      <c r="L630">
        <v>1367355313</v>
      </c>
      <c r="M630" t="b">
        <v>1</v>
      </c>
      <c r="N630">
        <v>20242</v>
      </c>
      <c r="O630" t="b">
        <v>1</v>
      </c>
      <c r="P630" t="s">
        <v>8288</v>
      </c>
      <c r="Q630">
        <f t="shared" si="74"/>
        <v>1182</v>
      </c>
      <c r="R630">
        <f t="shared" si="79"/>
        <v>29.19</v>
      </c>
      <c r="S630" t="str">
        <f t="shared" si="75"/>
        <v>publishing</v>
      </c>
      <c r="T630" t="str">
        <f t="shared" si="76"/>
        <v>radio &amp; podcasts</v>
      </c>
      <c r="U630" s="7">
        <f t="shared" si="77"/>
        <v>41394.871678240743</v>
      </c>
      <c r="V630" s="7">
        <f t="shared" si="78"/>
        <v>41408.871678240743</v>
      </c>
    </row>
    <row r="631" spans="1:22" ht="59" x14ac:dyDescent="0.75">
      <c r="A631">
        <v>1401</v>
      </c>
      <c r="B631" s="2" t="s">
        <v>1402</v>
      </c>
      <c r="C631" s="2" t="s">
        <v>5511</v>
      </c>
      <c r="D631">
        <v>2500</v>
      </c>
      <c r="E631">
        <f t="shared" si="72"/>
        <v>2500</v>
      </c>
      <c r="F631">
        <v>12413</v>
      </c>
      <c r="G631">
        <f t="shared" si="73"/>
        <v>12413</v>
      </c>
      <c r="H631" t="s">
        <v>8219</v>
      </c>
      <c r="I631" t="s">
        <v>8224</v>
      </c>
      <c r="J631" t="s">
        <v>8246</v>
      </c>
      <c r="K631">
        <v>1369612474</v>
      </c>
      <c r="L631">
        <v>1367798074</v>
      </c>
      <c r="M631" t="b">
        <v>0</v>
      </c>
      <c r="N631">
        <v>240</v>
      </c>
      <c r="O631" t="b">
        <v>1</v>
      </c>
      <c r="P631" t="s">
        <v>8276</v>
      </c>
      <c r="Q631">
        <f t="shared" si="74"/>
        <v>497</v>
      </c>
      <c r="R631">
        <f t="shared" si="79"/>
        <v>51.72</v>
      </c>
      <c r="S631" t="str">
        <f t="shared" si="75"/>
        <v>music</v>
      </c>
      <c r="T631" t="str">
        <f t="shared" si="76"/>
        <v>rock</v>
      </c>
      <c r="U631" s="7">
        <f t="shared" si="77"/>
        <v>41399.99622685185</v>
      </c>
      <c r="V631" s="7">
        <f t="shared" si="78"/>
        <v>41420.99622685185</v>
      </c>
    </row>
    <row r="632" spans="1:22" ht="44.25" x14ac:dyDescent="0.75">
      <c r="A632">
        <v>423</v>
      </c>
      <c r="B632" s="2" t="s">
        <v>424</v>
      </c>
      <c r="C632" s="2" t="s">
        <v>4533</v>
      </c>
      <c r="D632">
        <v>20000</v>
      </c>
      <c r="E632">
        <f t="shared" si="72"/>
        <v>20000</v>
      </c>
      <c r="F632">
        <v>153</v>
      </c>
      <c r="G632">
        <f t="shared" si="73"/>
        <v>153</v>
      </c>
      <c r="H632" t="s">
        <v>8221</v>
      </c>
      <c r="I632" t="s">
        <v>8224</v>
      </c>
      <c r="J632" t="s">
        <v>8246</v>
      </c>
      <c r="K632">
        <v>1370470430</v>
      </c>
      <c r="L632">
        <v>1367878430</v>
      </c>
      <c r="M632" t="b">
        <v>0</v>
      </c>
      <c r="N632">
        <v>13</v>
      </c>
      <c r="O632" t="b">
        <v>0</v>
      </c>
      <c r="P632" t="s">
        <v>8270</v>
      </c>
      <c r="Q632">
        <f t="shared" si="74"/>
        <v>1</v>
      </c>
      <c r="R632">
        <f t="shared" si="79"/>
        <v>11.77</v>
      </c>
      <c r="S632" t="str">
        <f t="shared" si="75"/>
        <v>film &amp; video</v>
      </c>
      <c r="T632" t="str">
        <f t="shared" si="76"/>
        <v>animation</v>
      </c>
      <c r="U632" s="7">
        <f t="shared" si="77"/>
        <v>41400.92627314815</v>
      </c>
      <c r="V632" s="7">
        <f t="shared" si="78"/>
        <v>41430.92627314815</v>
      </c>
    </row>
    <row r="633" spans="1:22" ht="44.25" x14ac:dyDescent="0.75">
      <c r="A633">
        <v>250</v>
      </c>
      <c r="B633" s="2" t="s">
        <v>251</v>
      </c>
      <c r="C633" s="2" t="s">
        <v>4360</v>
      </c>
      <c r="D633">
        <v>30000</v>
      </c>
      <c r="E633">
        <f t="shared" si="72"/>
        <v>30000</v>
      </c>
      <c r="F633">
        <v>31675</v>
      </c>
      <c r="G633">
        <f t="shared" si="73"/>
        <v>31675</v>
      </c>
      <c r="H633" t="s">
        <v>8219</v>
      </c>
      <c r="I633" t="s">
        <v>8224</v>
      </c>
      <c r="J633" t="s">
        <v>8246</v>
      </c>
      <c r="K633">
        <v>1370525691</v>
      </c>
      <c r="L633">
        <v>1367933691</v>
      </c>
      <c r="M633" t="b">
        <v>1</v>
      </c>
      <c r="N633">
        <v>437</v>
      </c>
      <c r="O633" t="b">
        <v>1</v>
      </c>
      <c r="P633" t="s">
        <v>8269</v>
      </c>
      <c r="Q633">
        <f t="shared" si="74"/>
        <v>106</v>
      </c>
      <c r="R633">
        <f t="shared" si="79"/>
        <v>72.48</v>
      </c>
      <c r="S633" t="str">
        <f t="shared" si="75"/>
        <v>film &amp; video</v>
      </c>
      <c r="T633" t="str">
        <f t="shared" si="76"/>
        <v>documentary</v>
      </c>
      <c r="U633" s="7">
        <f t="shared" si="77"/>
        <v>41401.565868055557</v>
      </c>
      <c r="V633" s="7">
        <f t="shared" si="78"/>
        <v>41431.565868055557</v>
      </c>
    </row>
    <row r="634" spans="1:22" ht="29.5" x14ac:dyDescent="0.75">
      <c r="A634">
        <v>741</v>
      </c>
      <c r="B634" s="2" t="s">
        <v>742</v>
      </c>
      <c r="C634" s="2" t="s">
        <v>4851</v>
      </c>
      <c r="D634">
        <v>13000</v>
      </c>
      <c r="E634">
        <f t="shared" si="72"/>
        <v>13000</v>
      </c>
      <c r="F634">
        <v>13293.8</v>
      </c>
      <c r="G634">
        <f t="shared" si="73"/>
        <v>13293.8</v>
      </c>
      <c r="H634" t="s">
        <v>8219</v>
      </c>
      <c r="I634" t="s">
        <v>8224</v>
      </c>
      <c r="J634" t="s">
        <v>8246</v>
      </c>
      <c r="K634">
        <v>1370964806</v>
      </c>
      <c r="L634">
        <v>1367940806</v>
      </c>
      <c r="M634" t="b">
        <v>0</v>
      </c>
      <c r="N634">
        <v>94</v>
      </c>
      <c r="O634" t="b">
        <v>1</v>
      </c>
      <c r="P634" t="s">
        <v>8274</v>
      </c>
      <c r="Q634">
        <f t="shared" si="74"/>
        <v>102</v>
      </c>
      <c r="R634">
        <f t="shared" si="79"/>
        <v>141.41999999999999</v>
      </c>
      <c r="S634" t="str">
        <f t="shared" si="75"/>
        <v>publishing</v>
      </c>
      <c r="T634" t="str">
        <f t="shared" si="76"/>
        <v>nonfiction</v>
      </c>
      <c r="U634" s="7">
        <f t="shared" si="77"/>
        <v>41401.648217592592</v>
      </c>
      <c r="V634" s="7">
        <f t="shared" si="78"/>
        <v>41436.648217592592</v>
      </c>
    </row>
    <row r="635" spans="1:22" ht="29.5" x14ac:dyDescent="0.75">
      <c r="A635">
        <v>1930</v>
      </c>
      <c r="B635" s="2" t="s">
        <v>1931</v>
      </c>
      <c r="C635" s="2" t="s">
        <v>6040</v>
      </c>
      <c r="D635">
        <v>1000</v>
      </c>
      <c r="E635">
        <f t="shared" si="72"/>
        <v>1000</v>
      </c>
      <c r="F635">
        <v>1270</v>
      </c>
      <c r="G635">
        <f t="shared" si="73"/>
        <v>1270</v>
      </c>
      <c r="H635" t="s">
        <v>8219</v>
      </c>
      <c r="I635" t="s">
        <v>8224</v>
      </c>
      <c r="J635" t="s">
        <v>8246</v>
      </c>
      <c r="K635">
        <v>1373203482</v>
      </c>
      <c r="L635">
        <v>1368019482</v>
      </c>
      <c r="M635" t="b">
        <v>0</v>
      </c>
      <c r="N635">
        <v>26</v>
      </c>
      <c r="O635" t="b">
        <v>1</v>
      </c>
      <c r="P635" t="s">
        <v>8279</v>
      </c>
      <c r="Q635">
        <f t="shared" si="74"/>
        <v>127</v>
      </c>
      <c r="R635">
        <f t="shared" si="79"/>
        <v>48.85</v>
      </c>
      <c r="S635" t="str">
        <f t="shared" si="75"/>
        <v>music</v>
      </c>
      <c r="T635" t="str">
        <f t="shared" si="76"/>
        <v>indie rock</v>
      </c>
      <c r="U635" s="7">
        <f t="shared" si="77"/>
        <v>41402.558819444443</v>
      </c>
      <c r="V635" s="7">
        <f t="shared" si="78"/>
        <v>41462.558819444443</v>
      </c>
    </row>
    <row r="636" spans="1:22" ht="44.25" x14ac:dyDescent="0.75">
      <c r="A636">
        <v>89</v>
      </c>
      <c r="B636" s="2" t="s">
        <v>91</v>
      </c>
      <c r="C636" s="2" t="s">
        <v>4200</v>
      </c>
      <c r="D636">
        <v>6000</v>
      </c>
      <c r="E636">
        <f t="shared" si="72"/>
        <v>6000</v>
      </c>
      <c r="F636">
        <v>6904</v>
      </c>
      <c r="G636">
        <f t="shared" si="73"/>
        <v>6904</v>
      </c>
      <c r="H636" t="s">
        <v>8219</v>
      </c>
      <c r="I636" t="s">
        <v>8224</v>
      </c>
      <c r="J636" t="s">
        <v>8246</v>
      </c>
      <c r="K636">
        <v>1370196192</v>
      </c>
      <c r="L636">
        <v>1368036192</v>
      </c>
      <c r="M636" t="b">
        <v>0</v>
      </c>
      <c r="N636">
        <v>56</v>
      </c>
      <c r="O636" t="b">
        <v>1</v>
      </c>
      <c r="P636" t="s">
        <v>8266</v>
      </c>
      <c r="Q636">
        <f t="shared" si="74"/>
        <v>115</v>
      </c>
      <c r="R636">
        <f t="shared" si="79"/>
        <v>123.29</v>
      </c>
      <c r="S636" t="str">
        <f t="shared" si="75"/>
        <v>film &amp; video</v>
      </c>
      <c r="T636" t="str">
        <f t="shared" si="76"/>
        <v>shorts</v>
      </c>
      <c r="U636" s="7">
        <f t="shared" si="77"/>
        <v>41402.752222222225</v>
      </c>
      <c r="V636" s="7">
        <f t="shared" si="78"/>
        <v>41427.752222222225</v>
      </c>
    </row>
    <row r="637" spans="1:22" ht="44.25" x14ac:dyDescent="0.75">
      <c r="A637">
        <v>781</v>
      </c>
      <c r="B637" s="2" t="s">
        <v>782</v>
      </c>
      <c r="C637" s="2" t="s">
        <v>4891</v>
      </c>
      <c r="D637">
        <v>800</v>
      </c>
      <c r="E637">
        <f t="shared" si="72"/>
        <v>800</v>
      </c>
      <c r="F637">
        <v>1065.23</v>
      </c>
      <c r="G637">
        <f t="shared" si="73"/>
        <v>1065.23</v>
      </c>
      <c r="H637" t="s">
        <v>8219</v>
      </c>
      <c r="I637" t="s">
        <v>8224</v>
      </c>
      <c r="J637" t="s">
        <v>8246</v>
      </c>
      <c r="K637">
        <v>1370649674</v>
      </c>
      <c r="L637">
        <v>1368057674</v>
      </c>
      <c r="M637" t="b">
        <v>0</v>
      </c>
      <c r="N637">
        <v>25</v>
      </c>
      <c r="O637" t="b">
        <v>1</v>
      </c>
      <c r="P637" t="s">
        <v>8276</v>
      </c>
      <c r="Q637">
        <f t="shared" si="74"/>
        <v>133</v>
      </c>
      <c r="R637">
        <f t="shared" si="79"/>
        <v>42.61</v>
      </c>
      <c r="S637" t="str">
        <f t="shared" si="75"/>
        <v>music</v>
      </c>
      <c r="T637" t="str">
        <f t="shared" si="76"/>
        <v>rock</v>
      </c>
      <c r="U637" s="7">
        <f t="shared" si="77"/>
        <v>41403.000856481485</v>
      </c>
      <c r="V637" s="7">
        <f t="shared" si="78"/>
        <v>41433.000856481485</v>
      </c>
    </row>
    <row r="638" spans="1:22" ht="44.25" x14ac:dyDescent="0.75">
      <c r="A638">
        <v>461</v>
      </c>
      <c r="B638" s="2" t="s">
        <v>462</v>
      </c>
      <c r="C638" s="2" t="s">
        <v>4571</v>
      </c>
      <c r="D638">
        <v>550</v>
      </c>
      <c r="E638">
        <f t="shared" si="72"/>
        <v>720.5</v>
      </c>
      <c r="F638">
        <v>0</v>
      </c>
      <c r="G638">
        <f t="shared" si="73"/>
        <v>0</v>
      </c>
      <c r="H638" t="s">
        <v>8221</v>
      </c>
      <c r="I638" t="s">
        <v>8225</v>
      </c>
      <c r="J638" t="s">
        <v>8247</v>
      </c>
      <c r="K638">
        <v>1370204367</v>
      </c>
      <c r="L638">
        <v>1368476367</v>
      </c>
      <c r="M638" t="b">
        <v>0</v>
      </c>
      <c r="N638">
        <v>0</v>
      </c>
      <c r="O638" t="b">
        <v>0</v>
      </c>
      <c r="P638" t="s">
        <v>8270</v>
      </c>
      <c r="Q638">
        <f t="shared" si="74"/>
        <v>0</v>
      </c>
      <c r="R638" t="e">
        <f t="shared" si="79"/>
        <v>#DIV/0!</v>
      </c>
      <c r="S638" t="str">
        <f t="shared" si="75"/>
        <v>film &amp; video</v>
      </c>
      <c r="T638" t="str">
        <f t="shared" si="76"/>
        <v>animation</v>
      </c>
      <c r="U638" s="7">
        <f t="shared" si="77"/>
        <v>41407.84684027778</v>
      </c>
      <c r="V638" s="7">
        <f t="shared" si="78"/>
        <v>41427.84684027778</v>
      </c>
    </row>
    <row r="639" spans="1:22" x14ac:dyDescent="0.75">
      <c r="A639">
        <v>1611</v>
      </c>
      <c r="B639" s="2" t="s">
        <v>1612</v>
      </c>
      <c r="C639" s="2" t="s">
        <v>5721</v>
      </c>
      <c r="D639">
        <v>800</v>
      </c>
      <c r="E639">
        <f t="shared" si="72"/>
        <v>800</v>
      </c>
      <c r="F639">
        <v>1001</v>
      </c>
      <c r="G639">
        <f t="shared" si="73"/>
        <v>1001</v>
      </c>
      <c r="H639" t="s">
        <v>8219</v>
      </c>
      <c r="I639" t="s">
        <v>8224</v>
      </c>
      <c r="J639" t="s">
        <v>8246</v>
      </c>
      <c r="K639">
        <v>1370390432</v>
      </c>
      <c r="L639">
        <v>1368576032</v>
      </c>
      <c r="M639" t="b">
        <v>0</v>
      </c>
      <c r="N639">
        <v>27</v>
      </c>
      <c r="O639" t="b">
        <v>1</v>
      </c>
      <c r="P639" t="s">
        <v>8276</v>
      </c>
      <c r="Q639">
        <f t="shared" si="74"/>
        <v>125</v>
      </c>
      <c r="R639">
        <f t="shared" si="79"/>
        <v>37.07</v>
      </c>
      <c r="S639" t="str">
        <f t="shared" si="75"/>
        <v>music</v>
      </c>
      <c r="T639" t="str">
        <f t="shared" si="76"/>
        <v>rock</v>
      </c>
      <c r="U639" s="7">
        <f t="shared" si="77"/>
        <v>41409.00037037037</v>
      </c>
      <c r="V639" s="7">
        <f t="shared" si="78"/>
        <v>41430.00037037037</v>
      </c>
    </row>
    <row r="640" spans="1:22" ht="44.25" x14ac:dyDescent="0.75">
      <c r="A640">
        <v>1240</v>
      </c>
      <c r="B640" s="2" t="s">
        <v>1241</v>
      </c>
      <c r="C640" s="2" t="s">
        <v>5350</v>
      </c>
      <c r="D640">
        <v>8000</v>
      </c>
      <c r="E640">
        <f t="shared" si="72"/>
        <v>8000</v>
      </c>
      <c r="F640">
        <v>241</v>
      </c>
      <c r="G640">
        <f t="shared" si="73"/>
        <v>241</v>
      </c>
      <c r="H640" t="s">
        <v>8220</v>
      </c>
      <c r="I640" t="s">
        <v>8224</v>
      </c>
      <c r="J640" t="s">
        <v>8246</v>
      </c>
      <c r="K640">
        <v>1373665860</v>
      </c>
      <c r="L640">
        <v>1368579457</v>
      </c>
      <c r="M640" t="b">
        <v>0</v>
      </c>
      <c r="N640">
        <v>8</v>
      </c>
      <c r="O640" t="b">
        <v>0</v>
      </c>
      <c r="P640" t="s">
        <v>8286</v>
      </c>
      <c r="Q640">
        <f t="shared" si="74"/>
        <v>3</v>
      </c>
      <c r="R640">
        <f t="shared" si="79"/>
        <v>30.13</v>
      </c>
      <c r="S640" t="str">
        <f t="shared" si="75"/>
        <v>music</v>
      </c>
      <c r="T640" t="str">
        <f t="shared" si="76"/>
        <v>world music</v>
      </c>
      <c r="U640" s="7">
        <f t="shared" si="77"/>
        <v>41409.040011574078</v>
      </c>
      <c r="V640" s="7">
        <f t="shared" si="78"/>
        <v>41467.910416666666</v>
      </c>
    </row>
    <row r="641" spans="1:22" ht="44.25" x14ac:dyDescent="0.75">
      <c r="A641">
        <v>61</v>
      </c>
      <c r="B641" s="2" t="s">
        <v>63</v>
      </c>
      <c r="C641" s="2" t="s">
        <v>4172</v>
      </c>
      <c r="D641">
        <v>5000</v>
      </c>
      <c r="E641">
        <f t="shared" si="72"/>
        <v>5000</v>
      </c>
      <c r="F641">
        <v>7415</v>
      </c>
      <c r="G641">
        <f t="shared" si="73"/>
        <v>7415</v>
      </c>
      <c r="H641" t="s">
        <v>8219</v>
      </c>
      <c r="I641" t="s">
        <v>8224</v>
      </c>
      <c r="J641" t="s">
        <v>8246</v>
      </c>
      <c r="K641">
        <v>1370547157</v>
      </c>
      <c r="L641">
        <v>1368646357</v>
      </c>
      <c r="M641" t="b">
        <v>0</v>
      </c>
      <c r="N641">
        <v>23</v>
      </c>
      <c r="O641" t="b">
        <v>1</v>
      </c>
      <c r="P641" t="s">
        <v>8266</v>
      </c>
      <c r="Q641">
        <f t="shared" si="74"/>
        <v>148</v>
      </c>
      <c r="R641">
        <f t="shared" si="79"/>
        <v>322.39</v>
      </c>
      <c r="S641" t="str">
        <f t="shared" si="75"/>
        <v>film &amp; video</v>
      </c>
      <c r="T641" t="str">
        <f t="shared" si="76"/>
        <v>shorts</v>
      </c>
      <c r="U641" s="7">
        <f t="shared" si="77"/>
        <v>41409.814317129632</v>
      </c>
      <c r="V641" s="7">
        <f t="shared" si="78"/>
        <v>41431.814317129632</v>
      </c>
    </row>
    <row r="642" spans="1:22" ht="59" x14ac:dyDescent="0.75">
      <c r="A642">
        <v>1122</v>
      </c>
      <c r="B642" s="2" t="s">
        <v>1123</v>
      </c>
      <c r="C642" s="2" t="s">
        <v>5232</v>
      </c>
      <c r="D642">
        <v>3200</v>
      </c>
      <c r="E642">
        <f t="shared" ref="E642:E705" si="80">INDEX(convert,MATCH($J642,money,0),2)*D642</f>
        <v>4192</v>
      </c>
      <c r="F642">
        <v>0</v>
      </c>
      <c r="G642">
        <f t="shared" ref="G642:G705" si="81">INDEX(convert,MATCH($J642,money,0),2)*F642</f>
        <v>0</v>
      </c>
      <c r="H642" t="s">
        <v>8221</v>
      </c>
      <c r="I642" t="s">
        <v>8225</v>
      </c>
      <c r="J642" t="s">
        <v>8247</v>
      </c>
      <c r="K642">
        <v>1369932825</v>
      </c>
      <c r="L642">
        <v>1368723225</v>
      </c>
      <c r="M642" t="b">
        <v>0</v>
      </c>
      <c r="N642">
        <v>0</v>
      </c>
      <c r="O642" t="b">
        <v>0</v>
      </c>
      <c r="P642" t="s">
        <v>8282</v>
      </c>
      <c r="Q642">
        <f t="shared" ref="Q642:Q705" si="82">ROUND(F642/D642*100,0)</f>
        <v>0</v>
      </c>
      <c r="R642" t="e">
        <f t="shared" si="79"/>
        <v>#DIV/0!</v>
      </c>
      <c r="S642" t="str">
        <f t="shared" ref="S642:S705" si="83">LEFT($P642,FIND("/",$P642)-1)</f>
        <v>games</v>
      </c>
      <c r="T642" t="str">
        <f t="shared" ref="T642:T705" si="84">MID($P642,FIND("/",$P642)+1,30)</f>
        <v>video games</v>
      </c>
      <c r="U642" s="7">
        <f t="shared" ref="U642:U705" si="85">DATE(1970,1,1)+(((L642/60)/60)/24)</f>
        <v>41410.703993055555</v>
      </c>
      <c r="V642" s="7">
        <f t="shared" ref="V642:V705" si="86">DATE(1970,1,1)+(((K642/60)/60)/24)</f>
        <v>41424.703993055555</v>
      </c>
    </row>
    <row r="643" spans="1:22" ht="29.5" x14ac:dyDescent="0.75">
      <c r="A643">
        <v>1493</v>
      </c>
      <c r="B643" s="2" t="s">
        <v>1494</v>
      </c>
      <c r="C643" s="2" t="s">
        <v>5603</v>
      </c>
      <c r="D643">
        <v>2400</v>
      </c>
      <c r="E643">
        <f t="shared" si="80"/>
        <v>2400</v>
      </c>
      <c r="F643">
        <v>0</v>
      </c>
      <c r="G643">
        <f t="shared" si="81"/>
        <v>0</v>
      </c>
      <c r="H643" t="s">
        <v>8221</v>
      </c>
      <c r="I643" t="s">
        <v>8224</v>
      </c>
      <c r="J643" t="s">
        <v>8246</v>
      </c>
      <c r="K643">
        <v>1371415675</v>
      </c>
      <c r="L643">
        <v>1368823675</v>
      </c>
      <c r="M643" t="b">
        <v>0</v>
      </c>
      <c r="N643">
        <v>0</v>
      </c>
      <c r="O643" t="b">
        <v>0</v>
      </c>
      <c r="P643" t="s">
        <v>8275</v>
      </c>
      <c r="Q643">
        <f t="shared" si="82"/>
        <v>0</v>
      </c>
      <c r="R643" t="e">
        <f t="shared" ref="R643:R706" si="87">ROUND(G643/N643,2)</f>
        <v>#DIV/0!</v>
      </c>
      <c r="S643" t="str">
        <f t="shared" si="83"/>
        <v>publishing</v>
      </c>
      <c r="T643" t="str">
        <f t="shared" si="84"/>
        <v>fiction</v>
      </c>
      <c r="U643" s="7">
        <f t="shared" si="85"/>
        <v>41411.866608796299</v>
      </c>
      <c r="V643" s="7">
        <f t="shared" si="86"/>
        <v>41441.866608796299</v>
      </c>
    </row>
    <row r="644" spans="1:22" ht="44.25" x14ac:dyDescent="0.75">
      <c r="A644">
        <v>2760</v>
      </c>
      <c r="B644" s="2" t="s">
        <v>2760</v>
      </c>
      <c r="C644" s="2" t="s">
        <v>6870</v>
      </c>
      <c r="D644">
        <v>5000</v>
      </c>
      <c r="E644">
        <f t="shared" si="80"/>
        <v>6550</v>
      </c>
      <c r="F644">
        <v>0</v>
      </c>
      <c r="G644">
        <f t="shared" si="81"/>
        <v>0</v>
      </c>
      <c r="H644" t="s">
        <v>8221</v>
      </c>
      <c r="I644" t="s">
        <v>8225</v>
      </c>
      <c r="J644" t="s">
        <v>8247</v>
      </c>
      <c r="K644">
        <v>1371726258</v>
      </c>
      <c r="L644">
        <v>1369134258</v>
      </c>
      <c r="M644" t="b">
        <v>0</v>
      </c>
      <c r="N644">
        <v>0</v>
      </c>
      <c r="O644" t="b">
        <v>0</v>
      </c>
      <c r="P644" t="s">
        <v>8304</v>
      </c>
      <c r="Q644">
        <f t="shared" si="82"/>
        <v>0</v>
      </c>
      <c r="R644" t="e">
        <f t="shared" si="87"/>
        <v>#DIV/0!</v>
      </c>
      <c r="S644" t="str">
        <f t="shared" si="83"/>
        <v>publishing</v>
      </c>
      <c r="T644" t="str">
        <f t="shared" si="84"/>
        <v>children's books</v>
      </c>
      <c r="U644" s="7">
        <f t="shared" si="85"/>
        <v>41415.461319444446</v>
      </c>
      <c r="V644" s="7">
        <f t="shared" si="86"/>
        <v>41445.461319444446</v>
      </c>
    </row>
    <row r="645" spans="1:22" ht="29.5" x14ac:dyDescent="0.75">
      <c r="A645">
        <v>2301</v>
      </c>
      <c r="B645" s="2" t="s">
        <v>2302</v>
      </c>
      <c r="C645" s="2" t="s">
        <v>6411</v>
      </c>
      <c r="D645">
        <v>5000</v>
      </c>
      <c r="E645">
        <f t="shared" si="80"/>
        <v>5000</v>
      </c>
      <c r="F645">
        <v>6680.22</v>
      </c>
      <c r="G645">
        <f t="shared" si="81"/>
        <v>6680.22</v>
      </c>
      <c r="H645" t="s">
        <v>8219</v>
      </c>
      <c r="I645" t="s">
        <v>8224</v>
      </c>
      <c r="J645" t="s">
        <v>8246</v>
      </c>
      <c r="K645">
        <v>1371785496</v>
      </c>
      <c r="L645">
        <v>1369193496</v>
      </c>
      <c r="M645" t="b">
        <v>1</v>
      </c>
      <c r="N645">
        <v>211</v>
      </c>
      <c r="O645" t="b">
        <v>1</v>
      </c>
      <c r="P645" t="s">
        <v>8279</v>
      </c>
      <c r="Q645">
        <f t="shared" si="82"/>
        <v>134</v>
      </c>
      <c r="R645">
        <f t="shared" si="87"/>
        <v>31.66</v>
      </c>
      <c r="S645" t="str">
        <f t="shared" si="83"/>
        <v>music</v>
      </c>
      <c r="T645" t="str">
        <f t="shared" si="84"/>
        <v>indie rock</v>
      </c>
      <c r="U645" s="7">
        <f t="shared" si="85"/>
        <v>41416.146944444445</v>
      </c>
      <c r="V645" s="7">
        <f t="shared" si="86"/>
        <v>41446.146944444445</v>
      </c>
    </row>
    <row r="646" spans="1:22" ht="44.25" x14ac:dyDescent="0.75">
      <c r="A646">
        <v>939</v>
      </c>
      <c r="B646" s="2" t="s">
        <v>940</v>
      </c>
      <c r="C646" s="2" t="s">
        <v>5049</v>
      </c>
      <c r="D646">
        <v>2750</v>
      </c>
      <c r="E646">
        <f t="shared" si="80"/>
        <v>2750</v>
      </c>
      <c r="F646">
        <v>40</v>
      </c>
      <c r="G646">
        <f t="shared" si="81"/>
        <v>40</v>
      </c>
      <c r="H646" t="s">
        <v>8221</v>
      </c>
      <c r="I646" t="s">
        <v>8224</v>
      </c>
      <c r="J646" t="s">
        <v>8246</v>
      </c>
      <c r="K646">
        <v>1372622280</v>
      </c>
      <c r="L646">
        <v>1369246738</v>
      </c>
      <c r="M646" t="b">
        <v>0</v>
      </c>
      <c r="N646">
        <v>2</v>
      </c>
      <c r="O646" t="b">
        <v>0</v>
      </c>
      <c r="P646" t="s">
        <v>8278</v>
      </c>
      <c r="Q646">
        <f t="shared" si="82"/>
        <v>1</v>
      </c>
      <c r="R646">
        <f t="shared" si="87"/>
        <v>20</v>
      </c>
      <c r="S646" t="str">
        <f t="shared" si="83"/>
        <v>music</v>
      </c>
      <c r="T646" t="str">
        <f t="shared" si="84"/>
        <v>jazz</v>
      </c>
      <c r="U646" s="7">
        <f t="shared" si="85"/>
        <v>41416.763171296298</v>
      </c>
      <c r="V646" s="7">
        <f t="shared" si="86"/>
        <v>41455.831944444442</v>
      </c>
    </row>
    <row r="647" spans="1:22" ht="44.25" x14ac:dyDescent="0.75">
      <c r="A647">
        <v>1064</v>
      </c>
      <c r="B647" s="2" t="s">
        <v>1065</v>
      </c>
      <c r="C647" s="2" t="s">
        <v>5174</v>
      </c>
      <c r="D647">
        <v>90000</v>
      </c>
      <c r="E647">
        <f t="shared" si="80"/>
        <v>90000</v>
      </c>
      <c r="F647">
        <v>8077</v>
      </c>
      <c r="G647">
        <f t="shared" si="81"/>
        <v>8077</v>
      </c>
      <c r="H647" t="s">
        <v>8221</v>
      </c>
      <c r="I647" t="s">
        <v>8224</v>
      </c>
      <c r="J647" t="s">
        <v>8246</v>
      </c>
      <c r="K647">
        <v>1373174903</v>
      </c>
      <c r="L647">
        <v>1369286903</v>
      </c>
      <c r="M647" t="b">
        <v>0</v>
      </c>
      <c r="N647">
        <v>123</v>
      </c>
      <c r="O647" t="b">
        <v>0</v>
      </c>
      <c r="P647" t="s">
        <v>8282</v>
      </c>
      <c r="Q647">
        <f t="shared" si="82"/>
        <v>9</v>
      </c>
      <c r="R647">
        <f t="shared" si="87"/>
        <v>65.67</v>
      </c>
      <c r="S647" t="str">
        <f t="shared" si="83"/>
        <v>games</v>
      </c>
      <c r="T647" t="str">
        <f t="shared" si="84"/>
        <v>video games</v>
      </c>
      <c r="U647" s="7">
        <f t="shared" si="85"/>
        <v>41417.228043981479</v>
      </c>
      <c r="V647" s="7">
        <f t="shared" si="86"/>
        <v>41462.228043981479</v>
      </c>
    </row>
    <row r="648" spans="1:22" ht="44.25" x14ac:dyDescent="0.75">
      <c r="A648">
        <v>1346</v>
      </c>
      <c r="B648" s="2" t="s">
        <v>1347</v>
      </c>
      <c r="C648" s="2" t="s">
        <v>5456</v>
      </c>
      <c r="D648">
        <v>4900</v>
      </c>
      <c r="E648">
        <f t="shared" si="80"/>
        <v>4900</v>
      </c>
      <c r="F648">
        <v>7219</v>
      </c>
      <c r="G648">
        <f t="shared" si="81"/>
        <v>7219</v>
      </c>
      <c r="H648" t="s">
        <v>8219</v>
      </c>
      <c r="I648" t="s">
        <v>8224</v>
      </c>
      <c r="J648" t="s">
        <v>8246</v>
      </c>
      <c r="K648">
        <v>1372297751</v>
      </c>
      <c r="L648">
        <v>1369705751</v>
      </c>
      <c r="M648" t="b">
        <v>0</v>
      </c>
      <c r="N648">
        <v>149</v>
      </c>
      <c r="O648" t="b">
        <v>1</v>
      </c>
      <c r="P648" t="s">
        <v>8274</v>
      </c>
      <c r="Q648">
        <f t="shared" si="82"/>
        <v>147</v>
      </c>
      <c r="R648">
        <f t="shared" si="87"/>
        <v>48.45</v>
      </c>
      <c r="S648" t="str">
        <f t="shared" si="83"/>
        <v>publishing</v>
      </c>
      <c r="T648" t="str">
        <f t="shared" si="84"/>
        <v>nonfiction</v>
      </c>
      <c r="U648" s="7">
        <f t="shared" si="85"/>
        <v>41422.075821759259</v>
      </c>
      <c r="V648" s="7">
        <f t="shared" si="86"/>
        <v>41452.075821759259</v>
      </c>
    </row>
    <row r="649" spans="1:22" ht="59" x14ac:dyDescent="0.75">
      <c r="A649">
        <v>834</v>
      </c>
      <c r="B649" s="2" t="s">
        <v>835</v>
      </c>
      <c r="C649" s="2" t="s">
        <v>4944</v>
      </c>
      <c r="D649">
        <v>5500</v>
      </c>
      <c r="E649">
        <f t="shared" si="80"/>
        <v>5500</v>
      </c>
      <c r="F649">
        <v>7206</v>
      </c>
      <c r="G649">
        <f t="shared" si="81"/>
        <v>7206</v>
      </c>
      <c r="H649" t="s">
        <v>8219</v>
      </c>
      <c r="I649" t="s">
        <v>8224</v>
      </c>
      <c r="J649" t="s">
        <v>8246</v>
      </c>
      <c r="K649">
        <v>1372651140</v>
      </c>
      <c r="L649">
        <v>1369770292</v>
      </c>
      <c r="M649" t="b">
        <v>0</v>
      </c>
      <c r="N649">
        <v>75</v>
      </c>
      <c r="O649" t="b">
        <v>1</v>
      </c>
      <c r="P649" t="s">
        <v>8276</v>
      </c>
      <c r="Q649">
        <f t="shared" si="82"/>
        <v>131</v>
      </c>
      <c r="R649">
        <f t="shared" si="87"/>
        <v>96.08</v>
      </c>
      <c r="S649" t="str">
        <f t="shared" si="83"/>
        <v>music</v>
      </c>
      <c r="T649" t="str">
        <f t="shared" si="84"/>
        <v>rock</v>
      </c>
      <c r="U649" s="7">
        <f t="shared" si="85"/>
        <v>41422.822824074072</v>
      </c>
      <c r="V649" s="7">
        <f t="shared" si="86"/>
        <v>41456.165972222225</v>
      </c>
    </row>
    <row r="650" spans="1:22" ht="44.25" x14ac:dyDescent="0.75">
      <c r="A650">
        <v>2231</v>
      </c>
      <c r="B650" s="2" t="s">
        <v>2232</v>
      </c>
      <c r="C650" s="2" t="s">
        <v>6341</v>
      </c>
      <c r="D650">
        <v>2500</v>
      </c>
      <c r="E650">
        <f t="shared" si="80"/>
        <v>2500</v>
      </c>
      <c r="F650">
        <v>30303.24</v>
      </c>
      <c r="G650">
        <f t="shared" si="81"/>
        <v>30303.24</v>
      </c>
      <c r="H650" t="s">
        <v>8219</v>
      </c>
      <c r="I650" t="s">
        <v>8224</v>
      </c>
      <c r="J650" t="s">
        <v>8246</v>
      </c>
      <c r="K650">
        <v>1372136400</v>
      </c>
      <c r="L650">
        <v>1369864301</v>
      </c>
      <c r="M650" t="b">
        <v>0</v>
      </c>
      <c r="N650">
        <v>1113</v>
      </c>
      <c r="O650" t="b">
        <v>1</v>
      </c>
      <c r="P650" t="s">
        <v>8297</v>
      </c>
      <c r="Q650">
        <f t="shared" si="82"/>
        <v>1212</v>
      </c>
      <c r="R650">
        <f t="shared" si="87"/>
        <v>27.23</v>
      </c>
      <c r="S650" t="str">
        <f t="shared" si="83"/>
        <v>games</v>
      </c>
      <c r="T650" t="str">
        <f t="shared" si="84"/>
        <v>tabletop games</v>
      </c>
      <c r="U650" s="7">
        <f t="shared" si="85"/>
        <v>41423.910891203705</v>
      </c>
      <c r="V650" s="7">
        <f t="shared" si="86"/>
        <v>41450.208333333336</v>
      </c>
    </row>
    <row r="651" spans="1:22" ht="44.25" x14ac:dyDescent="0.75">
      <c r="A651">
        <v>2038</v>
      </c>
      <c r="B651" s="2" t="s">
        <v>2039</v>
      </c>
      <c r="C651" s="2" t="s">
        <v>6148</v>
      </c>
      <c r="D651">
        <v>8000</v>
      </c>
      <c r="E651">
        <f t="shared" si="80"/>
        <v>10480</v>
      </c>
      <c r="F651">
        <v>33641</v>
      </c>
      <c r="G651">
        <f t="shared" si="81"/>
        <v>44069.71</v>
      </c>
      <c r="H651" t="s">
        <v>8219</v>
      </c>
      <c r="I651" t="s">
        <v>8225</v>
      </c>
      <c r="J651" t="s">
        <v>8247</v>
      </c>
      <c r="K651">
        <v>1372701600</v>
      </c>
      <c r="L651">
        <v>1369895421</v>
      </c>
      <c r="M651" t="b">
        <v>1</v>
      </c>
      <c r="N651">
        <v>204</v>
      </c>
      <c r="O651" t="b">
        <v>1</v>
      </c>
      <c r="P651" t="s">
        <v>8295</v>
      </c>
      <c r="Q651">
        <f t="shared" si="82"/>
        <v>421</v>
      </c>
      <c r="R651">
        <f t="shared" si="87"/>
        <v>216.03</v>
      </c>
      <c r="S651" t="str">
        <f t="shared" si="83"/>
        <v>technology</v>
      </c>
      <c r="T651" t="str">
        <f t="shared" si="84"/>
        <v>hardware</v>
      </c>
      <c r="U651" s="7">
        <f t="shared" si="85"/>
        <v>41424.27107638889</v>
      </c>
      <c r="V651" s="7">
        <f t="shared" si="86"/>
        <v>41456.75</v>
      </c>
    </row>
    <row r="652" spans="1:22" ht="44.25" x14ac:dyDescent="0.75">
      <c r="A652">
        <v>1938</v>
      </c>
      <c r="B652" s="2" t="s">
        <v>1939</v>
      </c>
      <c r="C652" s="2" t="s">
        <v>6048</v>
      </c>
      <c r="D652">
        <v>15000</v>
      </c>
      <c r="E652">
        <f t="shared" si="80"/>
        <v>15000</v>
      </c>
      <c r="F652">
        <v>17390</v>
      </c>
      <c r="G652">
        <f t="shared" si="81"/>
        <v>17390</v>
      </c>
      <c r="H652" t="s">
        <v>8219</v>
      </c>
      <c r="I652" t="s">
        <v>8224</v>
      </c>
      <c r="J652" t="s">
        <v>8246</v>
      </c>
      <c r="K652">
        <v>1372741200</v>
      </c>
      <c r="L652">
        <v>1370067231</v>
      </c>
      <c r="M652" t="b">
        <v>0</v>
      </c>
      <c r="N652">
        <v>114</v>
      </c>
      <c r="O652" t="b">
        <v>1</v>
      </c>
      <c r="P652" t="s">
        <v>8279</v>
      </c>
      <c r="Q652">
        <f t="shared" si="82"/>
        <v>116</v>
      </c>
      <c r="R652">
        <f t="shared" si="87"/>
        <v>152.54</v>
      </c>
      <c r="S652" t="str">
        <f t="shared" si="83"/>
        <v>music</v>
      </c>
      <c r="T652" t="str">
        <f t="shared" si="84"/>
        <v>indie rock</v>
      </c>
      <c r="U652" s="7">
        <f t="shared" si="85"/>
        <v>41426.259618055556</v>
      </c>
      <c r="V652" s="7">
        <f t="shared" si="86"/>
        <v>41457.208333333336</v>
      </c>
    </row>
    <row r="653" spans="1:22" ht="44.25" x14ac:dyDescent="0.75">
      <c r="A653">
        <v>1356</v>
      </c>
      <c r="B653" s="2" t="s">
        <v>1357</v>
      </c>
      <c r="C653" s="2" t="s">
        <v>5466</v>
      </c>
      <c r="D653">
        <v>3400</v>
      </c>
      <c r="E653">
        <f t="shared" si="80"/>
        <v>3400</v>
      </c>
      <c r="F653">
        <v>6215.56</v>
      </c>
      <c r="G653">
        <f t="shared" si="81"/>
        <v>6215.56</v>
      </c>
      <c r="H653" t="s">
        <v>8219</v>
      </c>
      <c r="I653" t="s">
        <v>8224</v>
      </c>
      <c r="J653" t="s">
        <v>8246</v>
      </c>
      <c r="K653">
        <v>1372985760</v>
      </c>
      <c r="L653">
        <v>1370393760</v>
      </c>
      <c r="M653" t="b">
        <v>0</v>
      </c>
      <c r="N653">
        <v>87</v>
      </c>
      <c r="O653" t="b">
        <v>1</v>
      </c>
      <c r="P653" t="s">
        <v>8274</v>
      </c>
      <c r="Q653">
        <f t="shared" si="82"/>
        <v>183</v>
      </c>
      <c r="R653">
        <f t="shared" si="87"/>
        <v>71.44</v>
      </c>
      <c r="S653" t="str">
        <f t="shared" si="83"/>
        <v>publishing</v>
      </c>
      <c r="T653" t="str">
        <f t="shared" si="84"/>
        <v>nonfiction</v>
      </c>
      <c r="U653" s="7">
        <f t="shared" si="85"/>
        <v>41430.038888888892</v>
      </c>
      <c r="V653" s="7">
        <f t="shared" si="86"/>
        <v>41460.038888888892</v>
      </c>
    </row>
    <row r="654" spans="1:22" ht="44.25" x14ac:dyDescent="0.75">
      <c r="A654">
        <v>2712</v>
      </c>
      <c r="B654" s="2" t="s">
        <v>2712</v>
      </c>
      <c r="C654" s="2" t="s">
        <v>6822</v>
      </c>
      <c r="D654">
        <v>5500</v>
      </c>
      <c r="E654">
        <f t="shared" si="80"/>
        <v>5500</v>
      </c>
      <c r="F654">
        <v>7226</v>
      </c>
      <c r="G654">
        <f t="shared" si="81"/>
        <v>7226</v>
      </c>
      <c r="H654" t="s">
        <v>8219</v>
      </c>
      <c r="I654" t="s">
        <v>8224</v>
      </c>
      <c r="J654" t="s">
        <v>8246</v>
      </c>
      <c r="K654">
        <v>1373738400</v>
      </c>
      <c r="L654">
        <v>1370568560</v>
      </c>
      <c r="M654" t="b">
        <v>1</v>
      </c>
      <c r="N654">
        <v>143</v>
      </c>
      <c r="O654" t="b">
        <v>1</v>
      </c>
      <c r="P654" t="s">
        <v>8303</v>
      </c>
      <c r="Q654">
        <f t="shared" si="82"/>
        <v>131</v>
      </c>
      <c r="R654">
        <f t="shared" si="87"/>
        <v>50.53</v>
      </c>
      <c r="S654" t="str">
        <f t="shared" si="83"/>
        <v>theater</v>
      </c>
      <c r="T654" t="str">
        <f t="shared" si="84"/>
        <v>spaces</v>
      </c>
      <c r="U654" s="7">
        <f t="shared" si="85"/>
        <v>41432.062037037038</v>
      </c>
      <c r="V654" s="7">
        <f t="shared" si="86"/>
        <v>41468.75</v>
      </c>
    </row>
    <row r="655" spans="1:22" ht="44.25" x14ac:dyDescent="0.75">
      <c r="A655">
        <v>64</v>
      </c>
      <c r="B655" s="2" t="s">
        <v>66</v>
      </c>
      <c r="C655" s="2" t="s">
        <v>4175</v>
      </c>
      <c r="D655">
        <v>1200</v>
      </c>
      <c r="E655">
        <f t="shared" si="80"/>
        <v>1200</v>
      </c>
      <c r="F655">
        <v>2080</v>
      </c>
      <c r="G655">
        <f t="shared" si="81"/>
        <v>2080</v>
      </c>
      <c r="H655" t="s">
        <v>8219</v>
      </c>
      <c r="I655" t="s">
        <v>8224</v>
      </c>
      <c r="J655" t="s">
        <v>8246</v>
      </c>
      <c r="K655">
        <v>1373243181</v>
      </c>
      <c r="L655">
        <v>1370651181</v>
      </c>
      <c r="M655" t="b">
        <v>0</v>
      </c>
      <c r="N655">
        <v>24</v>
      </c>
      <c r="O655" t="b">
        <v>1</v>
      </c>
      <c r="P655" t="s">
        <v>8266</v>
      </c>
      <c r="Q655">
        <f t="shared" si="82"/>
        <v>173</v>
      </c>
      <c r="R655">
        <f t="shared" si="87"/>
        <v>86.67</v>
      </c>
      <c r="S655" t="str">
        <f t="shared" si="83"/>
        <v>film &amp; video</v>
      </c>
      <c r="T655" t="str">
        <f t="shared" si="84"/>
        <v>shorts</v>
      </c>
      <c r="U655" s="7">
        <f t="shared" si="85"/>
        <v>41433.01829861111</v>
      </c>
      <c r="V655" s="7">
        <f t="shared" si="86"/>
        <v>41463.01829861111</v>
      </c>
    </row>
    <row r="656" spans="1:22" ht="29.5" x14ac:dyDescent="0.75">
      <c r="A656">
        <v>1976</v>
      </c>
      <c r="B656" s="2" t="s">
        <v>1977</v>
      </c>
      <c r="C656" s="2" t="s">
        <v>6086</v>
      </c>
      <c r="D656">
        <v>4000</v>
      </c>
      <c r="E656">
        <f t="shared" si="80"/>
        <v>5240</v>
      </c>
      <c r="F656">
        <v>13864</v>
      </c>
      <c r="G656">
        <f t="shared" si="81"/>
        <v>18161.84</v>
      </c>
      <c r="H656" t="s">
        <v>8219</v>
      </c>
      <c r="I656" t="s">
        <v>8225</v>
      </c>
      <c r="J656" t="s">
        <v>8247</v>
      </c>
      <c r="K656">
        <v>1373751325</v>
      </c>
      <c r="L656">
        <v>1371159325</v>
      </c>
      <c r="M656" t="b">
        <v>1</v>
      </c>
      <c r="N656">
        <v>473</v>
      </c>
      <c r="O656" t="b">
        <v>1</v>
      </c>
      <c r="P656" t="s">
        <v>8295</v>
      </c>
      <c r="Q656">
        <f t="shared" si="82"/>
        <v>347</v>
      </c>
      <c r="R656">
        <f t="shared" si="87"/>
        <v>38.4</v>
      </c>
      <c r="S656" t="str">
        <f t="shared" si="83"/>
        <v>technology</v>
      </c>
      <c r="T656" t="str">
        <f t="shared" si="84"/>
        <v>hardware</v>
      </c>
      <c r="U656" s="7">
        <f t="shared" si="85"/>
        <v>41438.899594907409</v>
      </c>
      <c r="V656" s="7">
        <f t="shared" si="86"/>
        <v>41468.899594907409</v>
      </c>
    </row>
    <row r="657" spans="1:22" ht="44.25" x14ac:dyDescent="0.75">
      <c r="A657">
        <v>793</v>
      </c>
      <c r="B657" s="2" t="s">
        <v>794</v>
      </c>
      <c r="C657" s="2" t="s">
        <v>4903</v>
      </c>
      <c r="D657">
        <v>2750</v>
      </c>
      <c r="E657">
        <f t="shared" si="80"/>
        <v>2750</v>
      </c>
      <c r="F657">
        <v>2826.43</v>
      </c>
      <c r="G657">
        <f t="shared" si="81"/>
        <v>2826.43</v>
      </c>
      <c r="H657" t="s">
        <v>8219</v>
      </c>
      <c r="I657" t="s">
        <v>8224</v>
      </c>
      <c r="J657" t="s">
        <v>8246</v>
      </c>
      <c r="K657">
        <v>1372827540</v>
      </c>
      <c r="L657">
        <v>1371491244</v>
      </c>
      <c r="M657" t="b">
        <v>0</v>
      </c>
      <c r="N657">
        <v>32</v>
      </c>
      <c r="O657" t="b">
        <v>1</v>
      </c>
      <c r="P657" t="s">
        <v>8276</v>
      </c>
      <c r="Q657">
        <f t="shared" si="82"/>
        <v>103</v>
      </c>
      <c r="R657">
        <f t="shared" si="87"/>
        <v>88.33</v>
      </c>
      <c r="S657" t="str">
        <f t="shared" si="83"/>
        <v>music</v>
      </c>
      <c r="T657" t="str">
        <f t="shared" si="84"/>
        <v>rock</v>
      </c>
      <c r="U657" s="7">
        <f t="shared" si="85"/>
        <v>41442.741249999999</v>
      </c>
      <c r="V657" s="7">
        <f t="shared" si="86"/>
        <v>41458.207638888889</v>
      </c>
    </row>
    <row r="658" spans="1:22" ht="29.5" x14ac:dyDescent="0.75">
      <c r="A658">
        <v>811</v>
      </c>
      <c r="B658" s="2" t="s">
        <v>812</v>
      </c>
      <c r="C658" s="2" t="s">
        <v>4921</v>
      </c>
      <c r="D658">
        <v>1000</v>
      </c>
      <c r="E658">
        <f t="shared" si="80"/>
        <v>1000</v>
      </c>
      <c r="F658">
        <v>1040</v>
      </c>
      <c r="G658">
        <f t="shared" si="81"/>
        <v>1040</v>
      </c>
      <c r="H658" t="s">
        <v>8219</v>
      </c>
      <c r="I658" t="s">
        <v>8224</v>
      </c>
      <c r="J658" t="s">
        <v>8246</v>
      </c>
      <c r="K658">
        <v>1373475120</v>
      </c>
      <c r="L658">
        <v>1371569202</v>
      </c>
      <c r="M658" t="b">
        <v>0</v>
      </c>
      <c r="N658">
        <v>12</v>
      </c>
      <c r="O658" t="b">
        <v>1</v>
      </c>
      <c r="P658" t="s">
        <v>8276</v>
      </c>
      <c r="Q658">
        <f t="shared" si="82"/>
        <v>104</v>
      </c>
      <c r="R658">
        <f t="shared" si="87"/>
        <v>86.67</v>
      </c>
      <c r="S658" t="str">
        <f t="shared" si="83"/>
        <v>music</v>
      </c>
      <c r="T658" t="str">
        <f t="shared" si="84"/>
        <v>rock</v>
      </c>
      <c r="U658" s="7">
        <f t="shared" si="85"/>
        <v>41443.643541666665</v>
      </c>
      <c r="V658" s="7">
        <f t="shared" si="86"/>
        <v>41465.702777777777</v>
      </c>
    </row>
    <row r="659" spans="1:22" ht="44.25" x14ac:dyDescent="0.75">
      <c r="A659">
        <v>1825</v>
      </c>
      <c r="B659" s="2" t="s">
        <v>1826</v>
      </c>
      <c r="C659" s="2" t="s">
        <v>5935</v>
      </c>
      <c r="D659">
        <v>2000</v>
      </c>
      <c r="E659">
        <f t="shared" si="80"/>
        <v>2000</v>
      </c>
      <c r="F659">
        <v>2101</v>
      </c>
      <c r="G659">
        <f t="shared" si="81"/>
        <v>2101</v>
      </c>
      <c r="H659" t="s">
        <v>8219</v>
      </c>
      <c r="I659" t="s">
        <v>8224</v>
      </c>
      <c r="J659" t="s">
        <v>8246</v>
      </c>
      <c r="K659">
        <v>1373572903</v>
      </c>
      <c r="L659">
        <v>1371585703</v>
      </c>
      <c r="M659" t="b">
        <v>0</v>
      </c>
      <c r="N659">
        <v>50</v>
      </c>
      <c r="O659" t="b">
        <v>1</v>
      </c>
      <c r="P659" t="s">
        <v>8276</v>
      </c>
      <c r="Q659">
        <f t="shared" si="82"/>
        <v>105</v>
      </c>
      <c r="R659">
        <f t="shared" si="87"/>
        <v>42.02</v>
      </c>
      <c r="S659" t="str">
        <f t="shared" si="83"/>
        <v>music</v>
      </c>
      <c r="T659" t="str">
        <f t="shared" si="84"/>
        <v>rock</v>
      </c>
      <c r="U659" s="7">
        <f t="shared" si="85"/>
        <v>41443.83452546296</v>
      </c>
      <c r="V659" s="7">
        <f t="shared" si="86"/>
        <v>41466.83452546296</v>
      </c>
    </row>
    <row r="660" spans="1:22" ht="44.25" x14ac:dyDescent="0.75">
      <c r="A660">
        <v>1497</v>
      </c>
      <c r="B660" s="2" t="s">
        <v>1498</v>
      </c>
      <c r="C660" s="2" t="s">
        <v>5607</v>
      </c>
      <c r="D660">
        <v>15000</v>
      </c>
      <c r="E660">
        <f t="shared" si="80"/>
        <v>15000</v>
      </c>
      <c r="F660">
        <v>1</v>
      </c>
      <c r="G660">
        <f t="shared" si="81"/>
        <v>1</v>
      </c>
      <c r="H660" t="s">
        <v>8221</v>
      </c>
      <c r="I660" t="s">
        <v>8224</v>
      </c>
      <c r="J660" t="s">
        <v>8246</v>
      </c>
      <c r="K660">
        <v>1375299780</v>
      </c>
      <c r="L660">
        <v>1371655522</v>
      </c>
      <c r="M660" t="b">
        <v>0</v>
      </c>
      <c r="N660">
        <v>1</v>
      </c>
      <c r="O660" t="b">
        <v>0</v>
      </c>
      <c r="P660" t="s">
        <v>8275</v>
      </c>
      <c r="Q660">
        <f t="shared" si="82"/>
        <v>0</v>
      </c>
      <c r="R660">
        <f t="shared" si="87"/>
        <v>1</v>
      </c>
      <c r="S660" t="str">
        <f t="shared" si="83"/>
        <v>publishing</v>
      </c>
      <c r="T660" t="str">
        <f t="shared" si="84"/>
        <v>fiction</v>
      </c>
      <c r="U660" s="7">
        <f t="shared" si="85"/>
        <v>41444.64261574074</v>
      </c>
      <c r="V660" s="7">
        <f t="shared" si="86"/>
        <v>41486.821527777778</v>
      </c>
    </row>
    <row r="661" spans="1:22" ht="44.25" x14ac:dyDescent="0.75">
      <c r="A661">
        <v>1974</v>
      </c>
      <c r="B661" s="2" t="s">
        <v>1975</v>
      </c>
      <c r="C661" s="2" t="s">
        <v>6084</v>
      </c>
      <c r="D661">
        <v>20000</v>
      </c>
      <c r="E661">
        <f t="shared" si="80"/>
        <v>26200</v>
      </c>
      <c r="F661">
        <v>75099.199999999997</v>
      </c>
      <c r="G661">
        <f t="shared" si="81"/>
        <v>98379.952000000005</v>
      </c>
      <c r="H661" t="s">
        <v>8219</v>
      </c>
      <c r="I661" t="s">
        <v>8225</v>
      </c>
      <c r="J661" t="s">
        <v>8247</v>
      </c>
      <c r="K661">
        <v>1376899269</v>
      </c>
      <c r="L661">
        <v>1371715269</v>
      </c>
      <c r="M661" t="b">
        <v>1</v>
      </c>
      <c r="N661">
        <v>402</v>
      </c>
      <c r="O661" t="b">
        <v>1</v>
      </c>
      <c r="P661" t="s">
        <v>8295</v>
      </c>
      <c r="Q661">
        <f t="shared" si="82"/>
        <v>375</v>
      </c>
      <c r="R661">
        <f t="shared" si="87"/>
        <v>244.73</v>
      </c>
      <c r="S661" t="str">
        <f t="shared" si="83"/>
        <v>technology</v>
      </c>
      <c r="T661" t="str">
        <f t="shared" si="84"/>
        <v>hardware</v>
      </c>
      <c r="U661" s="7">
        <f t="shared" si="85"/>
        <v>41445.334131944444</v>
      </c>
      <c r="V661" s="7">
        <f t="shared" si="86"/>
        <v>41505.334131944444</v>
      </c>
    </row>
    <row r="662" spans="1:22" ht="44.25" x14ac:dyDescent="0.75">
      <c r="A662">
        <v>1066</v>
      </c>
      <c r="B662" s="2" t="s">
        <v>1067</v>
      </c>
      <c r="C662" s="2" t="s">
        <v>5176</v>
      </c>
      <c r="D662">
        <v>150000</v>
      </c>
      <c r="E662">
        <f t="shared" si="80"/>
        <v>150000</v>
      </c>
      <c r="F662">
        <v>5051</v>
      </c>
      <c r="G662">
        <f t="shared" si="81"/>
        <v>5051</v>
      </c>
      <c r="H662" t="s">
        <v>8221</v>
      </c>
      <c r="I662" t="s">
        <v>8224</v>
      </c>
      <c r="J662" t="s">
        <v>8246</v>
      </c>
      <c r="K662">
        <v>1375657582</v>
      </c>
      <c r="L662">
        <v>1371769582</v>
      </c>
      <c r="M662" t="b">
        <v>0</v>
      </c>
      <c r="N662">
        <v>148</v>
      </c>
      <c r="O662" t="b">
        <v>0</v>
      </c>
      <c r="P662" t="s">
        <v>8282</v>
      </c>
      <c r="Q662">
        <f t="shared" si="82"/>
        <v>3</v>
      </c>
      <c r="R662">
        <f t="shared" si="87"/>
        <v>34.130000000000003</v>
      </c>
      <c r="S662" t="str">
        <f t="shared" si="83"/>
        <v>games</v>
      </c>
      <c r="T662" t="str">
        <f t="shared" si="84"/>
        <v>video games</v>
      </c>
      <c r="U662" s="7">
        <f t="shared" si="85"/>
        <v>41445.962754629632</v>
      </c>
      <c r="V662" s="7">
        <f t="shared" si="86"/>
        <v>41490.962754629632</v>
      </c>
    </row>
    <row r="663" spans="1:22" ht="29.5" x14ac:dyDescent="0.75">
      <c r="A663">
        <v>3158</v>
      </c>
      <c r="B663" s="2" t="s">
        <v>3158</v>
      </c>
      <c r="C663" s="2" t="s">
        <v>7268</v>
      </c>
      <c r="D663">
        <v>5000</v>
      </c>
      <c r="E663">
        <f t="shared" si="80"/>
        <v>5000</v>
      </c>
      <c r="F663">
        <v>5700</v>
      </c>
      <c r="G663">
        <f t="shared" si="81"/>
        <v>5700</v>
      </c>
      <c r="H663" t="s">
        <v>8219</v>
      </c>
      <c r="I663" t="s">
        <v>8224</v>
      </c>
      <c r="J663" t="s">
        <v>8246</v>
      </c>
      <c r="K663">
        <v>1374523752</v>
      </c>
      <c r="L663">
        <v>1371931752</v>
      </c>
      <c r="M663" t="b">
        <v>1</v>
      </c>
      <c r="N663">
        <v>69</v>
      </c>
      <c r="O663" t="b">
        <v>1</v>
      </c>
      <c r="P663" t="s">
        <v>8271</v>
      </c>
      <c r="Q663">
        <f t="shared" si="82"/>
        <v>114</v>
      </c>
      <c r="R663">
        <f t="shared" si="87"/>
        <v>82.61</v>
      </c>
      <c r="S663" t="str">
        <f t="shared" si="83"/>
        <v>theater</v>
      </c>
      <c r="T663" t="str">
        <f t="shared" si="84"/>
        <v>plays</v>
      </c>
      <c r="U663" s="7">
        <f t="shared" si="85"/>
        <v>41447.839722222219</v>
      </c>
      <c r="V663" s="7">
        <f t="shared" si="86"/>
        <v>41477.839722222219</v>
      </c>
    </row>
    <row r="664" spans="1:22" ht="44.25" x14ac:dyDescent="0.75">
      <c r="A664">
        <v>1267</v>
      </c>
      <c r="B664" s="2" t="s">
        <v>1268</v>
      </c>
      <c r="C664" s="2" t="s">
        <v>5377</v>
      </c>
      <c r="D664">
        <v>22000</v>
      </c>
      <c r="E664">
        <f t="shared" si="80"/>
        <v>22000</v>
      </c>
      <c r="F664">
        <v>22396</v>
      </c>
      <c r="G664">
        <f t="shared" si="81"/>
        <v>22396</v>
      </c>
      <c r="H664" t="s">
        <v>8219</v>
      </c>
      <c r="I664" t="s">
        <v>8224</v>
      </c>
      <c r="J664" t="s">
        <v>8246</v>
      </c>
      <c r="K664">
        <v>1374674558</v>
      </c>
      <c r="L664">
        <v>1372082558</v>
      </c>
      <c r="M664" t="b">
        <v>1</v>
      </c>
      <c r="N664">
        <v>159</v>
      </c>
      <c r="O664" t="b">
        <v>1</v>
      </c>
      <c r="P664" t="s">
        <v>8276</v>
      </c>
      <c r="Q664">
        <f t="shared" si="82"/>
        <v>102</v>
      </c>
      <c r="R664">
        <f t="shared" si="87"/>
        <v>140.86000000000001</v>
      </c>
      <c r="S664" t="str">
        <f t="shared" si="83"/>
        <v>music</v>
      </c>
      <c r="T664" t="str">
        <f t="shared" si="84"/>
        <v>rock</v>
      </c>
      <c r="U664" s="7">
        <f t="shared" si="85"/>
        <v>41449.585162037038</v>
      </c>
      <c r="V664" s="7">
        <f t="shared" si="86"/>
        <v>41479.585162037038</v>
      </c>
    </row>
    <row r="665" spans="1:22" ht="44.25" x14ac:dyDescent="0.75">
      <c r="A665">
        <v>2075</v>
      </c>
      <c r="B665" s="2" t="s">
        <v>2076</v>
      </c>
      <c r="C665" s="2" t="s">
        <v>6185</v>
      </c>
      <c r="D665">
        <v>9999</v>
      </c>
      <c r="E665">
        <f t="shared" si="80"/>
        <v>9999</v>
      </c>
      <c r="F665">
        <v>167820.6</v>
      </c>
      <c r="G665">
        <f t="shared" si="81"/>
        <v>167820.6</v>
      </c>
      <c r="H665" t="s">
        <v>8219</v>
      </c>
      <c r="I665" t="s">
        <v>8224</v>
      </c>
      <c r="J665" t="s">
        <v>8246</v>
      </c>
      <c r="K665">
        <v>1374769288</v>
      </c>
      <c r="L665">
        <v>1372177288</v>
      </c>
      <c r="M665" t="b">
        <v>0</v>
      </c>
      <c r="N665">
        <v>8200</v>
      </c>
      <c r="O665" t="b">
        <v>1</v>
      </c>
      <c r="P665" t="s">
        <v>8295</v>
      </c>
      <c r="Q665">
        <f t="shared" si="82"/>
        <v>1678</v>
      </c>
      <c r="R665">
        <f t="shared" si="87"/>
        <v>20.47</v>
      </c>
      <c r="S665" t="str">
        <f t="shared" si="83"/>
        <v>technology</v>
      </c>
      <c r="T665" t="str">
        <f t="shared" si="84"/>
        <v>hardware</v>
      </c>
      <c r="U665" s="7">
        <f t="shared" si="85"/>
        <v>41450.681574074071</v>
      </c>
      <c r="V665" s="7">
        <f t="shared" si="86"/>
        <v>41480.681574074071</v>
      </c>
    </row>
    <row r="666" spans="1:22" ht="44.25" x14ac:dyDescent="0.75">
      <c r="A666">
        <v>1403</v>
      </c>
      <c r="B666" s="2" t="s">
        <v>1404</v>
      </c>
      <c r="C666" s="2" t="s">
        <v>5513</v>
      </c>
      <c r="D666">
        <v>4000</v>
      </c>
      <c r="E666">
        <f t="shared" si="80"/>
        <v>4000</v>
      </c>
      <c r="F666">
        <v>4103</v>
      </c>
      <c r="G666">
        <f t="shared" si="81"/>
        <v>4103</v>
      </c>
      <c r="H666" t="s">
        <v>8219</v>
      </c>
      <c r="I666" t="s">
        <v>8224</v>
      </c>
      <c r="J666" t="s">
        <v>8246</v>
      </c>
      <c r="K666">
        <v>1374802235</v>
      </c>
      <c r="L666">
        <v>1372210235</v>
      </c>
      <c r="M666" t="b">
        <v>0</v>
      </c>
      <c r="N666">
        <v>66</v>
      </c>
      <c r="O666" t="b">
        <v>1</v>
      </c>
      <c r="P666" t="s">
        <v>8276</v>
      </c>
      <c r="Q666">
        <f t="shared" si="82"/>
        <v>103</v>
      </c>
      <c r="R666">
        <f t="shared" si="87"/>
        <v>62.17</v>
      </c>
      <c r="S666" t="str">
        <f t="shared" si="83"/>
        <v>music</v>
      </c>
      <c r="T666" t="str">
        <f t="shared" si="84"/>
        <v>rock</v>
      </c>
      <c r="U666" s="7">
        <f t="shared" si="85"/>
        <v>41451.062905092593</v>
      </c>
      <c r="V666" s="7">
        <f t="shared" si="86"/>
        <v>41481.062905092593</v>
      </c>
    </row>
    <row r="667" spans="1:22" ht="44.25" x14ac:dyDescent="0.75">
      <c r="A667">
        <v>2220</v>
      </c>
      <c r="B667" s="2" t="s">
        <v>2221</v>
      </c>
      <c r="C667" s="2" t="s">
        <v>6330</v>
      </c>
      <c r="D667">
        <v>3500</v>
      </c>
      <c r="E667">
        <f t="shared" si="80"/>
        <v>3500</v>
      </c>
      <c r="F667">
        <v>3540</v>
      </c>
      <c r="G667">
        <f t="shared" si="81"/>
        <v>3540</v>
      </c>
      <c r="H667" t="s">
        <v>8219</v>
      </c>
      <c r="I667" t="s">
        <v>8224</v>
      </c>
      <c r="J667" t="s">
        <v>8246</v>
      </c>
      <c r="K667">
        <v>1374888436</v>
      </c>
      <c r="L667">
        <v>1372296436</v>
      </c>
      <c r="M667" t="b">
        <v>0</v>
      </c>
      <c r="N667">
        <v>69</v>
      </c>
      <c r="O667" t="b">
        <v>1</v>
      </c>
      <c r="P667" t="s">
        <v>8280</v>
      </c>
      <c r="Q667">
        <f t="shared" si="82"/>
        <v>101</v>
      </c>
      <c r="R667">
        <f t="shared" si="87"/>
        <v>51.3</v>
      </c>
      <c r="S667" t="str">
        <f t="shared" si="83"/>
        <v>music</v>
      </c>
      <c r="T667" t="str">
        <f t="shared" si="84"/>
        <v>electronic music</v>
      </c>
      <c r="U667" s="7">
        <f t="shared" si="85"/>
        <v>41452.060601851852</v>
      </c>
      <c r="V667" s="7">
        <f t="shared" si="86"/>
        <v>41482.060601851852</v>
      </c>
    </row>
    <row r="668" spans="1:22" ht="29.5" x14ac:dyDescent="0.75">
      <c r="A668">
        <v>2089</v>
      </c>
      <c r="B668" s="2" t="s">
        <v>2090</v>
      </c>
      <c r="C668" s="2" t="s">
        <v>6199</v>
      </c>
      <c r="D668">
        <v>2500</v>
      </c>
      <c r="E668">
        <f t="shared" si="80"/>
        <v>2500</v>
      </c>
      <c r="F668">
        <v>3010.01</v>
      </c>
      <c r="G668">
        <f t="shared" si="81"/>
        <v>3010.01</v>
      </c>
      <c r="H668" t="s">
        <v>8219</v>
      </c>
      <c r="I668" t="s">
        <v>8224</v>
      </c>
      <c r="J668" t="s">
        <v>8246</v>
      </c>
      <c r="K668">
        <v>1375408194</v>
      </c>
      <c r="L668">
        <v>1372384194</v>
      </c>
      <c r="M668" t="b">
        <v>0</v>
      </c>
      <c r="N668">
        <v>62</v>
      </c>
      <c r="O668" t="b">
        <v>1</v>
      </c>
      <c r="P668" t="s">
        <v>8279</v>
      </c>
      <c r="Q668">
        <f t="shared" si="82"/>
        <v>120</v>
      </c>
      <c r="R668">
        <f t="shared" si="87"/>
        <v>48.55</v>
      </c>
      <c r="S668" t="str">
        <f t="shared" si="83"/>
        <v>music</v>
      </c>
      <c r="T668" t="str">
        <f t="shared" si="84"/>
        <v>indie rock</v>
      </c>
      <c r="U668" s="7">
        <f t="shared" si="85"/>
        <v>41453.076319444444</v>
      </c>
      <c r="V668" s="7">
        <f t="shared" si="86"/>
        <v>41488.076319444444</v>
      </c>
    </row>
    <row r="669" spans="1:22" ht="44.25" x14ac:dyDescent="0.75">
      <c r="A669">
        <v>1623</v>
      </c>
      <c r="B669" s="2" t="s">
        <v>1624</v>
      </c>
      <c r="C669" s="2" t="s">
        <v>5733</v>
      </c>
      <c r="D669">
        <v>750</v>
      </c>
      <c r="E669">
        <f t="shared" si="80"/>
        <v>982.5</v>
      </c>
      <c r="F669">
        <v>758</v>
      </c>
      <c r="G669">
        <f t="shared" si="81"/>
        <v>992.98</v>
      </c>
      <c r="H669" t="s">
        <v>8219</v>
      </c>
      <c r="I669" t="s">
        <v>8225</v>
      </c>
      <c r="J669" t="s">
        <v>8247</v>
      </c>
      <c r="K669">
        <v>1377621089</v>
      </c>
      <c r="L669">
        <v>1372437089</v>
      </c>
      <c r="M669" t="b">
        <v>0</v>
      </c>
      <c r="N669">
        <v>18</v>
      </c>
      <c r="O669" t="b">
        <v>1</v>
      </c>
      <c r="P669" t="s">
        <v>8276</v>
      </c>
      <c r="Q669">
        <f t="shared" si="82"/>
        <v>101</v>
      </c>
      <c r="R669">
        <f t="shared" si="87"/>
        <v>55.17</v>
      </c>
      <c r="S669" t="str">
        <f t="shared" si="83"/>
        <v>music</v>
      </c>
      <c r="T669" t="str">
        <f t="shared" si="84"/>
        <v>rock</v>
      </c>
      <c r="U669" s="7">
        <f t="shared" si="85"/>
        <v>41453.688530092593</v>
      </c>
      <c r="V669" s="7">
        <f t="shared" si="86"/>
        <v>41513.688530092593</v>
      </c>
    </row>
    <row r="670" spans="1:22" ht="44.25" x14ac:dyDescent="0.75">
      <c r="A670">
        <v>436</v>
      </c>
      <c r="B670" s="2" t="s">
        <v>437</v>
      </c>
      <c r="C670" s="2" t="s">
        <v>4546</v>
      </c>
      <c r="D670">
        <v>1000</v>
      </c>
      <c r="E670">
        <f t="shared" si="80"/>
        <v>1000</v>
      </c>
      <c r="F670">
        <v>0</v>
      </c>
      <c r="G670">
        <f t="shared" si="81"/>
        <v>0</v>
      </c>
      <c r="H670" t="s">
        <v>8221</v>
      </c>
      <c r="I670" t="s">
        <v>8224</v>
      </c>
      <c r="J670" t="s">
        <v>8246</v>
      </c>
      <c r="K670">
        <v>1375260113</v>
      </c>
      <c r="L670">
        <v>1372668113</v>
      </c>
      <c r="M670" t="b">
        <v>0</v>
      </c>
      <c r="N670">
        <v>0</v>
      </c>
      <c r="O670" t="b">
        <v>0</v>
      </c>
      <c r="P670" t="s">
        <v>8270</v>
      </c>
      <c r="Q670">
        <f t="shared" si="82"/>
        <v>0</v>
      </c>
      <c r="R670" t="e">
        <f t="shared" si="87"/>
        <v>#DIV/0!</v>
      </c>
      <c r="S670" t="str">
        <f t="shared" si="83"/>
        <v>film &amp; video</v>
      </c>
      <c r="T670" t="str">
        <f t="shared" si="84"/>
        <v>animation</v>
      </c>
      <c r="U670" s="7">
        <f t="shared" si="85"/>
        <v>41456.36241898148</v>
      </c>
      <c r="V670" s="7">
        <f t="shared" si="86"/>
        <v>41486.36241898148</v>
      </c>
    </row>
    <row r="671" spans="1:22" ht="59" x14ac:dyDescent="0.75">
      <c r="A671">
        <v>777</v>
      </c>
      <c r="B671" s="2" t="s">
        <v>778</v>
      </c>
      <c r="C671" s="2" t="s">
        <v>4887</v>
      </c>
      <c r="D671">
        <v>3000</v>
      </c>
      <c r="E671">
        <f t="shared" si="80"/>
        <v>3000</v>
      </c>
      <c r="F671">
        <v>21</v>
      </c>
      <c r="G671">
        <f t="shared" si="81"/>
        <v>21</v>
      </c>
      <c r="H671" t="s">
        <v>8221</v>
      </c>
      <c r="I671" t="s">
        <v>8224</v>
      </c>
      <c r="J671" t="s">
        <v>8246</v>
      </c>
      <c r="K671">
        <v>1375313577</v>
      </c>
      <c r="L671">
        <v>1372721577</v>
      </c>
      <c r="M671" t="b">
        <v>0</v>
      </c>
      <c r="N671">
        <v>3</v>
      </c>
      <c r="O671" t="b">
        <v>0</v>
      </c>
      <c r="P671" t="s">
        <v>8275</v>
      </c>
      <c r="Q671">
        <f t="shared" si="82"/>
        <v>1</v>
      </c>
      <c r="R671">
        <f t="shared" si="87"/>
        <v>7</v>
      </c>
      <c r="S671" t="str">
        <f t="shared" si="83"/>
        <v>publishing</v>
      </c>
      <c r="T671" t="str">
        <f t="shared" si="84"/>
        <v>fiction</v>
      </c>
      <c r="U671" s="7">
        <f t="shared" si="85"/>
        <v>41456.981215277774</v>
      </c>
      <c r="V671" s="7">
        <f t="shared" si="86"/>
        <v>41486.981215277774</v>
      </c>
    </row>
    <row r="672" spans="1:22" ht="44.25" x14ac:dyDescent="0.75">
      <c r="A672">
        <v>1275</v>
      </c>
      <c r="B672" s="2" t="s">
        <v>1276</v>
      </c>
      <c r="C672" s="2" t="s">
        <v>5385</v>
      </c>
      <c r="D672">
        <v>15000</v>
      </c>
      <c r="E672">
        <f t="shared" si="80"/>
        <v>15000</v>
      </c>
      <c r="F672">
        <v>24321.1</v>
      </c>
      <c r="G672">
        <f t="shared" si="81"/>
        <v>24321.1</v>
      </c>
      <c r="H672" t="s">
        <v>8219</v>
      </c>
      <c r="I672" t="s">
        <v>8224</v>
      </c>
      <c r="J672" t="s">
        <v>8246</v>
      </c>
      <c r="K672">
        <v>1375908587</v>
      </c>
      <c r="L672">
        <v>1372884587</v>
      </c>
      <c r="M672" t="b">
        <v>1</v>
      </c>
      <c r="N672">
        <v>389</v>
      </c>
      <c r="O672" t="b">
        <v>1</v>
      </c>
      <c r="P672" t="s">
        <v>8276</v>
      </c>
      <c r="Q672">
        <f t="shared" si="82"/>
        <v>162</v>
      </c>
      <c r="R672">
        <f t="shared" si="87"/>
        <v>62.52</v>
      </c>
      <c r="S672" t="str">
        <f t="shared" si="83"/>
        <v>music</v>
      </c>
      <c r="T672" t="str">
        <f t="shared" si="84"/>
        <v>rock</v>
      </c>
      <c r="U672" s="7">
        <f t="shared" si="85"/>
        <v>41458.867905092593</v>
      </c>
      <c r="V672" s="7">
        <f t="shared" si="86"/>
        <v>41493.867905092593</v>
      </c>
    </row>
    <row r="673" spans="1:22" ht="44.25" x14ac:dyDescent="0.75">
      <c r="A673">
        <v>1281</v>
      </c>
      <c r="B673" s="2" t="s">
        <v>1282</v>
      </c>
      <c r="C673" s="2" t="s">
        <v>5391</v>
      </c>
      <c r="D673">
        <v>7000</v>
      </c>
      <c r="E673">
        <f t="shared" si="80"/>
        <v>7000</v>
      </c>
      <c r="F673">
        <v>7750</v>
      </c>
      <c r="G673">
        <f t="shared" si="81"/>
        <v>7750</v>
      </c>
      <c r="H673" t="s">
        <v>8219</v>
      </c>
      <c r="I673" t="s">
        <v>8224</v>
      </c>
      <c r="J673" t="s">
        <v>8246</v>
      </c>
      <c r="K673">
        <v>1375033836</v>
      </c>
      <c r="L673">
        <v>1373305836</v>
      </c>
      <c r="M673" t="b">
        <v>1</v>
      </c>
      <c r="N673">
        <v>74</v>
      </c>
      <c r="O673" t="b">
        <v>1</v>
      </c>
      <c r="P673" t="s">
        <v>8276</v>
      </c>
      <c r="Q673">
        <f t="shared" si="82"/>
        <v>111</v>
      </c>
      <c r="R673">
        <f t="shared" si="87"/>
        <v>104.73</v>
      </c>
      <c r="S673" t="str">
        <f t="shared" si="83"/>
        <v>music</v>
      </c>
      <c r="T673" t="str">
        <f t="shared" si="84"/>
        <v>rock</v>
      </c>
      <c r="U673" s="7">
        <f t="shared" si="85"/>
        <v>41463.743472222224</v>
      </c>
      <c r="V673" s="7">
        <f t="shared" si="86"/>
        <v>41483.743472222224</v>
      </c>
    </row>
    <row r="674" spans="1:22" ht="44.25" x14ac:dyDescent="0.75">
      <c r="A674">
        <v>2536</v>
      </c>
      <c r="B674" s="2" t="s">
        <v>2536</v>
      </c>
      <c r="C674" s="2" t="s">
        <v>6646</v>
      </c>
      <c r="D674">
        <v>25</v>
      </c>
      <c r="E674">
        <f t="shared" si="80"/>
        <v>25</v>
      </c>
      <c r="F674">
        <v>29</v>
      </c>
      <c r="G674">
        <f t="shared" si="81"/>
        <v>29</v>
      </c>
      <c r="H674" t="s">
        <v>8219</v>
      </c>
      <c r="I674" t="s">
        <v>8224</v>
      </c>
      <c r="J674" t="s">
        <v>8246</v>
      </c>
      <c r="K674">
        <v>1375151566</v>
      </c>
      <c r="L674">
        <v>1373337166</v>
      </c>
      <c r="M674" t="b">
        <v>0</v>
      </c>
      <c r="N674">
        <v>4</v>
      </c>
      <c r="O674" t="b">
        <v>1</v>
      </c>
      <c r="P674" t="s">
        <v>8300</v>
      </c>
      <c r="Q674">
        <f t="shared" si="82"/>
        <v>116</v>
      </c>
      <c r="R674">
        <f t="shared" si="87"/>
        <v>7.25</v>
      </c>
      <c r="S674" t="str">
        <f t="shared" si="83"/>
        <v>music</v>
      </c>
      <c r="T674" t="str">
        <f t="shared" si="84"/>
        <v>classical music</v>
      </c>
      <c r="U674" s="7">
        <f t="shared" si="85"/>
        <v>41464.106087962966</v>
      </c>
      <c r="V674" s="7">
        <f t="shared" si="86"/>
        <v>41485.106087962966</v>
      </c>
    </row>
    <row r="675" spans="1:22" ht="44.25" x14ac:dyDescent="0.75">
      <c r="A675">
        <v>1480</v>
      </c>
      <c r="B675" s="2" t="s">
        <v>1481</v>
      </c>
      <c r="C675" s="2" t="s">
        <v>5590</v>
      </c>
      <c r="D675">
        <v>50000</v>
      </c>
      <c r="E675">
        <f t="shared" si="80"/>
        <v>50000</v>
      </c>
      <c r="F675">
        <v>58520.2</v>
      </c>
      <c r="G675">
        <f t="shared" si="81"/>
        <v>58520.2</v>
      </c>
      <c r="H675" t="s">
        <v>8219</v>
      </c>
      <c r="I675" t="s">
        <v>8224</v>
      </c>
      <c r="J675" t="s">
        <v>8246</v>
      </c>
      <c r="K675">
        <v>1374858000</v>
      </c>
      <c r="L675">
        <v>1373408699</v>
      </c>
      <c r="M675" t="b">
        <v>1</v>
      </c>
      <c r="N675">
        <v>635</v>
      </c>
      <c r="O675" t="b">
        <v>1</v>
      </c>
      <c r="P675" t="s">
        <v>8288</v>
      </c>
      <c r="Q675">
        <f t="shared" si="82"/>
        <v>117</v>
      </c>
      <c r="R675">
        <f t="shared" si="87"/>
        <v>92.16</v>
      </c>
      <c r="S675" t="str">
        <f t="shared" si="83"/>
        <v>publishing</v>
      </c>
      <c r="T675" t="str">
        <f t="shared" si="84"/>
        <v>radio &amp; podcasts</v>
      </c>
      <c r="U675" s="7">
        <f t="shared" si="85"/>
        <v>41464.934016203704</v>
      </c>
      <c r="V675" s="7">
        <f t="shared" si="86"/>
        <v>41481.708333333336</v>
      </c>
    </row>
    <row r="676" spans="1:22" ht="44.25" x14ac:dyDescent="0.75">
      <c r="A676">
        <v>1362</v>
      </c>
      <c r="B676" s="2" t="s">
        <v>1363</v>
      </c>
      <c r="C676" s="2" t="s">
        <v>5472</v>
      </c>
      <c r="D676">
        <v>1000</v>
      </c>
      <c r="E676">
        <f t="shared" si="80"/>
        <v>1000</v>
      </c>
      <c r="F676">
        <v>1091</v>
      </c>
      <c r="G676">
        <f t="shared" si="81"/>
        <v>1091</v>
      </c>
      <c r="H676" t="s">
        <v>8219</v>
      </c>
      <c r="I676" t="s">
        <v>8224</v>
      </c>
      <c r="J676" t="s">
        <v>8246</v>
      </c>
      <c r="K676">
        <v>1378592731</v>
      </c>
      <c r="L676">
        <v>1373408731</v>
      </c>
      <c r="M676" t="b">
        <v>0</v>
      </c>
      <c r="N676">
        <v>25</v>
      </c>
      <c r="O676" t="b">
        <v>1</v>
      </c>
      <c r="P676" t="s">
        <v>8274</v>
      </c>
      <c r="Q676">
        <f t="shared" si="82"/>
        <v>109</v>
      </c>
      <c r="R676">
        <f t="shared" si="87"/>
        <v>43.64</v>
      </c>
      <c r="S676" t="str">
        <f t="shared" si="83"/>
        <v>publishing</v>
      </c>
      <c r="T676" t="str">
        <f t="shared" si="84"/>
        <v>nonfiction</v>
      </c>
      <c r="U676" s="7">
        <f t="shared" si="85"/>
        <v>41464.934386574074</v>
      </c>
      <c r="V676" s="7">
        <f t="shared" si="86"/>
        <v>41524.934386574074</v>
      </c>
    </row>
    <row r="677" spans="1:22" ht="44.25" x14ac:dyDescent="0.75">
      <c r="A677">
        <v>480</v>
      </c>
      <c r="B677" s="2" t="s">
        <v>481</v>
      </c>
      <c r="C677" s="2" t="s">
        <v>4590</v>
      </c>
      <c r="D677">
        <v>40000</v>
      </c>
      <c r="E677">
        <f t="shared" si="80"/>
        <v>40000</v>
      </c>
      <c r="F677">
        <v>7764</v>
      </c>
      <c r="G677">
        <f t="shared" si="81"/>
        <v>7764</v>
      </c>
      <c r="H677" t="s">
        <v>8221</v>
      </c>
      <c r="I677" t="s">
        <v>8224</v>
      </c>
      <c r="J677" t="s">
        <v>8246</v>
      </c>
      <c r="K677">
        <v>1376049615</v>
      </c>
      <c r="L677">
        <v>1373457615</v>
      </c>
      <c r="M677" t="b">
        <v>0</v>
      </c>
      <c r="N677">
        <v>140</v>
      </c>
      <c r="O677" t="b">
        <v>0</v>
      </c>
      <c r="P677" t="s">
        <v>8270</v>
      </c>
      <c r="Q677">
        <f t="shared" si="82"/>
        <v>19</v>
      </c>
      <c r="R677">
        <f t="shared" si="87"/>
        <v>55.46</v>
      </c>
      <c r="S677" t="str">
        <f t="shared" si="83"/>
        <v>film &amp; video</v>
      </c>
      <c r="T677" t="str">
        <f t="shared" si="84"/>
        <v>animation</v>
      </c>
      <c r="U677" s="7">
        <f t="shared" si="85"/>
        <v>41465.500173611108</v>
      </c>
      <c r="V677" s="7">
        <f t="shared" si="86"/>
        <v>41495.500173611108</v>
      </c>
    </row>
    <row r="678" spans="1:22" ht="44.25" x14ac:dyDescent="0.75">
      <c r="A678">
        <v>506</v>
      </c>
      <c r="B678" s="2" t="s">
        <v>507</v>
      </c>
      <c r="C678" s="2" t="s">
        <v>4616</v>
      </c>
      <c r="D678">
        <v>200000</v>
      </c>
      <c r="E678">
        <f t="shared" si="80"/>
        <v>200000</v>
      </c>
      <c r="F678">
        <v>250</v>
      </c>
      <c r="G678">
        <f t="shared" si="81"/>
        <v>250</v>
      </c>
      <c r="H678" t="s">
        <v>8221</v>
      </c>
      <c r="I678" t="s">
        <v>8224</v>
      </c>
      <c r="J678" t="s">
        <v>8246</v>
      </c>
      <c r="K678">
        <v>1376140520</v>
      </c>
      <c r="L678">
        <v>1373548520</v>
      </c>
      <c r="M678" t="b">
        <v>0</v>
      </c>
      <c r="N678">
        <v>1</v>
      </c>
      <c r="O678" t="b">
        <v>0</v>
      </c>
      <c r="P678" t="s">
        <v>8270</v>
      </c>
      <c r="Q678">
        <f t="shared" si="82"/>
        <v>0</v>
      </c>
      <c r="R678">
        <f t="shared" si="87"/>
        <v>250</v>
      </c>
      <c r="S678" t="str">
        <f t="shared" si="83"/>
        <v>film &amp; video</v>
      </c>
      <c r="T678" t="str">
        <f t="shared" si="84"/>
        <v>animation</v>
      </c>
      <c r="U678" s="7">
        <f t="shared" si="85"/>
        <v>41466.552314814813</v>
      </c>
      <c r="V678" s="7">
        <f t="shared" si="86"/>
        <v>41496.552314814813</v>
      </c>
    </row>
    <row r="679" spans="1:22" ht="44.25" x14ac:dyDescent="0.75">
      <c r="A679">
        <v>3036</v>
      </c>
      <c r="B679" s="2" t="s">
        <v>3036</v>
      </c>
      <c r="C679" s="2" t="s">
        <v>7146</v>
      </c>
      <c r="D679">
        <v>25000</v>
      </c>
      <c r="E679">
        <f t="shared" si="80"/>
        <v>25000</v>
      </c>
      <c r="F679">
        <v>31683</v>
      </c>
      <c r="G679">
        <f t="shared" si="81"/>
        <v>31683</v>
      </c>
      <c r="H679" t="s">
        <v>8219</v>
      </c>
      <c r="I679" t="s">
        <v>8224</v>
      </c>
      <c r="J679" t="s">
        <v>8246</v>
      </c>
      <c r="K679">
        <v>1376654340</v>
      </c>
      <c r="L679">
        <v>1373568644</v>
      </c>
      <c r="M679" t="b">
        <v>0</v>
      </c>
      <c r="N679">
        <v>329</v>
      </c>
      <c r="O679" t="b">
        <v>1</v>
      </c>
      <c r="P679" t="s">
        <v>8303</v>
      </c>
      <c r="Q679">
        <f t="shared" si="82"/>
        <v>127</v>
      </c>
      <c r="R679">
        <f t="shared" si="87"/>
        <v>96.3</v>
      </c>
      <c r="S679" t="str">
        <f t="shared" si="83"/>
        <v>theater</v>
      </c>
      <c r="T679" t="str">
        <f t="shared" si="84"/>
        <v>spaces</v>
      </c>
      <c r="U679" s="7">
        <f t="shared" si="85"/>
        <v>41466.785231481481</v>
      </c>
      <c r="V679" s="7">
        <f t="shared" si="86"/>
        <v>41502.499305555553</v>
      </c>
    </row>
    <row r="680" spans="1:22" ht="44.25" x14ac:dyDescent="0.75">
      <c r="A680">
        <v>763</v>
      </c>
      <c r="B680" s="2" t="s">
        <v>764</v>
      </c>
      <c r="C680" s="2" t="s">
        <v>4873</v>
      </c>
      <c r="D680">
        <v>4290</v>
      </c>
      <c r="E680">
        <f t="shared" si="80"/>
        <v>5619.9000000000005</v>
      </c>
      <c r="F680">
        <v>5</v>
      </c>
      <c r="G680">
        <f t="shared" si="81"/>
        <v>6.5500000000000007</v>
      </c>
      <c r="H680" t="s">
        <v>8221</v>
      </c>
      <c r="I680" t="s">
        <v>8225</v>
      </c>
      <c r="J680" t="s">
        <v>8247</v>
      </c>
      <c r="K680">
        <v>1376563408</v>
      </c>
      <c r="L680">
        <v>1373971408</v>
      </c>
      <c r="M680" t="b">
        <v>0</v>
      </c>
      <c r="N680">
        <v>1</v>
      </c>
      <c r="O680" t="b">
        <v>0</v>
      </c>
      <c r="P680" t="s">
        <v>8275</v>
      </c>
      <c r="Q680">
        <f t="shared" si="82"/>
        <v>0</v>
      </c>
      <c r="R680">
        <f t="shared" si="87"/>
        <v>6.55</v>
      </c>
      <c r="S680" t="str">
        <f t="shared" si="83"/>
        <v>publishing</v>
      </c>
      <c r="T680" t="str">
        <f t="shared" si="84"/>
        <v>fiction</v>
      </c>
      <c r="U680" s="7">
        <f t="shared" si="85"/>
        <v>41471.446851851848</v>
      </c>
      <c r="V680" s="7">
        <f t="shared" si="86"/>
        <v>41501.446851851848</v>
      </c>
    </row>
    <row r="681" spans="1:22" ht="59" x14ac:dyDescent="0.75">
      <c r="A681">
        <v>3176</v>
      </c>
      <c r="B681" s="2" t="s">
        <v>3176</v>
      </c>
      <c r="C681" s="2" t="s">
        <v>7286</v>
      </c>
      <c r="D681">
        <v>1900</v>
      </c>
      <c r="E681">
        <f t="shared" si="80"/>
        <v>1900</v>
      </c>
      <c r="F681">
        <v>2182</v>
      </c>
      <c r="G681">
        <f t="shared" si="81"/>
        <v>2182</v>
      </c>
      <c r="H681" t="s">
        <v>8219</v>
      </c>
      <c r="I681" t="s">
        <v>8224</v>
      </c>
      <c r="J681" t="s">
        <v>8246</v>
      </c>
      <c r="K681">
        <v>1376838000</v>
      </c>
      <c r="L681">
        <v>1374531631</v>
      </c>
      <c r="M681" t="b">
        <v>1</v>
      </c>
      <c r="N681">
        <v>55</v>
      </c>
      <c r="O681" t="b">
        <v>1</v>
      </c>
      <c r="P681" t="s">
        <v>8271</v>
      </c>
      <c r="Q681">
        <f t="shared" si="82"/>
        <v>115</v>
      </c>
      <c r="R681">
        <f t="shared" si="87"/>
        <v>39.67</v>
      </c>
      <c r="S681" t="str">
        <f t="shared" si="83"/>
        <v>theater</v>
      </c>
      <c r="T681" t="str">
        <f t="shared" si="84"/>
        <v>plays</v>
      </c>
      <c r="U681" s="7">
        <f t="shared" si="85"/>
        <v>41477.930914351848</v>
      </c>
      <c r="V681" s="7">
        <f t="shared" si="86"/>
        <v>41504.625</v>
      </c>
    </row>
    <row r="682" spans="1:22" ht="29.5" x14ac:dyDescent="0.75">
      <c r="A682">
        <v>1579</v>
      </c>
      <c r="B682" s="2" t="s">
        <v>1580</v>
      </c>
      <c r="C682" s="2" t="s">
        <v>5689</v>
      </c>
      <c r="D682">
        <v>3333</v>
      </c>
      <c r="E682">
        <f t="shared" si="80"/>
        <v>3333</v>
      </c>
      <c r="F682">
        <v>28</v>
      </c>
      <c r="G682">
        <f t="shared" si="81"/>
        <v>28</v>
      </c>
      <c r="H682" t="s">
        <v>8220</v>
      </c>
      <c r="I682" t="s">
        <v>8224</v>
      </c>
      <c r="J682" t="s">
        <v>8246</v>
      </c>
      <c r="K682">
        <v>1377734091</v>
      </c>
      <c r="L682">
        <v>1374882891</v>
      </c>
      <c r="M682" t="b">
        <v>0</v>
      </c>
      <c r="N682">
        <v>2</v>
      </c>
      <c r="O682" t="b">
        <v>0</v>
      </c>
      <c r="P682" t="s">
        <v>8290</v>
      </c>
      <c r="Q682">
        <f t="shared" si="82"/>
        <v>1</v>
      </c>
      <c r="R682">
        <f t="shared" si="87"/>
        <v>14</v>
      </c>
      <c r="S682" t="str">
        <f t="shared" si="83"/>
        <v>publishing</v>
      </c>
      <c r="T682" t="str">
        <f t="shared" si="84"/>
        <v>art books</v>
      </c>
      <c r="U682" s="7">
        <f t="shared" si="85"/>
        <v>41481.996423611112</v>
      </c>
      <c r="V682" s="7">
        <f t="shared" si="86"/>
        <v>41514.996423611112</v>
      </c>
    </row>
    <row r="683" spans="1:22" ht="59" x14ac:dyDescent="0.75">
      <c r="A683">
        <v>2541</v>
      </c>
      <c r="B683" s="2" t="s">
        <v>2541</v>
      </c>
      <c r="C683" s="2" t="s">
        <v>6651</v>
      </c>
      <c r="D683">
        <v>3500</v>
      </c>
      <c r="E683">
        <f t="shared" si="80"/>
        <v>4585</v>
      </c>
      <c r="F683">
        <v>3746</v>
      </c>
      <c r="G683">
        <f t="shared" si="81"/>
        <v>4907.26</v>
      </c>
      <c r="H683" t="s">
        <v>8219</v>
      </c>
      <c r="I683" t="s">
        <v>8225</v>
      </c>
      <c r="J683" t="s">
        <v>8247</v>
      </c>
      <c r="K683">
        <v>1380192418</v>
      </c>
      <c r="L683">
        <v>1375008418</v>
      </c>
      <c r="M683" t="b">
        <v>0</v>
      </c>
      <c r="N683">
        <v>63</v>
      </c>
      <c r="O683" t="b">
        <v>1</v>
      </c>
      <c r="P683" t="s">
        <v>8300</v>
      </c>
      <c r="Q683">
        <f t="shared" si="82"/>
        <v>107</v>
      </c>
      <c r="R683">
        <f t="shared" si="87"/>
        <v>77.89</v>
      </c>
      <c r="S683" t="str">
        <f t="shared" si="83"/>
        <v>music</v>
      </c>
      <c r="T683" t="str">
        <f t="shared" si="84"/>
        <v>classical music</v>
      </c>
      <c r="U683" s="7">
        <f t="shared" si="85"/>
        <v>41483.449282407404</v>
      </c>
      <c r="V683" s="7">
        <f t="shared" si="86"/>
        <v>41543.449282407404</v>
      </c>
    </row>
    <row r="684" spans="1:22" ht="59" x14ac:dyDescent="0.75">
      <c r="A684">
        <v>2229</v>
      </c>
      <c r="B684" s="2" t="s">
        <v>2230</v>
      </c>
      <c r="C684" s="2" t="s">
        <v>6339</v>
      </c>
      <c r="D684">
        <v>8012</v>
      </c>
      <c r="E684">
        <f t="shared" si="80"/>
        <v>8012</v>
      </c>
      <c r="F684">
        <v>13704.33</v>
      </c>
      <c r="G684">
        <f t="shared" si="81"/>
        <v>13704.33</v>
      </c>
      <c r="H684" t="s">
        <v>8219</v>
      </c>
      <c r="I684" t="s">
        <v>8224</v>
      </c>
      <c r="J684" t="s">
        <v>8246</v>
      </c>
      <c r="K684">
        <v>1378180800</v>
      </c>
      <c r="L684">
        <v>1375113391</v>
      </c>
      <c r="M684" t="b">
        <v>0</v>
      </c>
      <c r="N684">
        <v>539</v>
      </c>
      <c r="O684" t="b">
        <v>1</v>
      </c>
      <c r="P684" t="s">
        <v>8297</v>
      </c>
      <c r="Q684">
        <f t="shared" si="82"/>
        <v>171</v>
      </c>
      <c r="R684">
        <f t="shared" si="87"/>
        <v>25.43</v>
      </c>
      <c r="S684" t="str">
        <f t="shared" si="83"/>
        <v>games</v>
      </c>
      <c r="T684" t="str">
        <f t="shared" si="84"/>
        <v>tabletop games</v>
      </c>
      <c r="U684" s="7">
        <f t="shared" si="85"/>
        <v>41484.664247685185</v>
      </c>
      <c r="V684" s="7">
        <f t="shared" si="86"/>
        <v>41520.166666666664</v>
      </c>
    </row>
    <row r="685" spans="1:22" ht="44.25" x14ac:dyDescent="0.75">
      <c r="A685">
        <v>732</v>
      </c>
      <c r="B685" s="2" t="s">
        <v>733</v>
      </c>
      <c r="C685" s="2" t="s">
        <v>4842</v>
      </c>
      <c r="D685">
        <v>40</v>
      </c>
      <c r="E685">
        <f t="shared" si="80"/>
        <v>52.400000000000006</v>
      </c>
      <c r="F685">
        <v>64</v>
      </c>
      <c r="G685">
        <f t="shared" si="81"/>
        <v>83.84</v>
      </c>
      <c r="H685" t="s">
        <v>8219</v>
      </c>
      <c r="I685" t="s">
        <v>8225</v>
      </c>
      <c r="J685" t="s">
        <v>8247</v>
      </c>
      <c r="K685">
        <v>1380449461</v>
      </c>
      <c r="L685">
        <v>1375265461</v>
      </c>
      <c r="M685" t="b">
        <v>0</v>
      </c>
      <c r="N685">
        <v>13</v>
      </c>
      <c r="O685" t="b">
        <v>1</v>
      </c>
      <c r="P685" t="s">
        <v>8274</v>
      </c>
      <c r="Q685">
        <f t="shared" si="82"/>
        <v>160</v>
      </c>
      <c r="R685">
        <f t="shared" si="87"/>
        <v>6.45</v>
      </c>
      <c r="S685" t="str">
        <f t="shared" si="83"/>
        <v>publishing</v>
      </c>
      <c r="T685" t="str">
        <f t="shared" si="84"/>
        <v>nonfiction</v>
      </c>
      <c r="U685" s="7">
        <f t="shared" si="85"/>
        <v>41486.424317129626</v>
      </c>
      <c r="V685" s="7">
        <f t="shared" si="86"/>
        <v>41546.424317129626</v>
      </c>
    </row>
    <row r="686" spans="1:22" ht="44.25" x14ac:dyDescent="0.75">
      <c r="A686">
        <v>1095</v>
      </c>
      <c r="B686" s="2" t="s">
        <v>1096</v>
      </c>
      <c r="C686" s="2" t="s">
        <v>5205</v>
      </c>
      <c r="D686">
        <v>500000</v>
      </c>
      <c r="E686">
        <f t="shared" si="80"/>
        <v>500000</v>
      </c>
      <c r="F686">
        <v>25174</v>
      </c>
      <c r="G686">
        <f t="shared" si="81"/>
        <v>25174</v>
      </c>
      <c r="H686" t="s">
        <v>8221</v>
      </c>
      <c r="I686" t="s">
        <v>8224</v>
      </c>
      <c r="J686" t="s">
        <v>8246</v>
      </c>
      <c r="K686">
        <v>1377867220</v>
      </c>
      <c r="L686">
        <v>1375275220</v>
      </c>
      <c r="M686" t="b">
        <v>0</v>
      </c>
      <c r="N686">
        <v>94</v>
      </c>
      <c r="O686" t="b">
        <v>0</v>
      </c>
      <c r="P686" t="s">
        <v>8282</v>
      </c>
      <c r="Q686">
        <f t="shared" si="82"/>
        <v>5</v>
      </c>
      <c r="R686">
        <f t="shared" si="87"/>
        <v>267.81</v>
      </c>
      <c r="S686" t="str">
        <f t="shared" si="83"/>
        <v>games</v>
      </c>
      <c r="T686" t="str">
        <f t="shared" si="84"/>
        <v>video games</v>
      </c>
      <c r="U686" s="7">
        <f t="shared" si="85"/>
        <v>41486.537268518521</v>
      </c>
      <c r="V686" s="7">
        <f t="shared" si="86"/>
        <v>41516.537268518521</v>
      </c>
    </row>
    <row r="687" spans="1:22" ht="44.25" x14ac:dyDescent="0.75">
      <c r="A687">
        <v>1258</v>
      </c>
      <c r="B687" s="2" t="s">
        <v>1259</v>
      </c>
      <c r="C687" s="2" t="s">
        <v>5368</v>
      </c>
      <c r="D687">
        <v>12000</v>
      </c>
      <c r="E687">
        <f t="shared" si="80"/>
        <v>12000</v>
      </c>
      <c r="F687">
        <v>25577.56</v>
      </c>
      <c r="G687">
        <f t="shared" si="81"/>
        <v>25577.56</v>
      </c>
      <c r="H687" t="s">
        <v>8219</v>
      </c>
      <c r="I687" t="s">
        <v>8224</v>
      </c>
      <c r="J687" t="s">
        <v>8246</v>
      </c>
      <c r="K687">
        <v>1377960012</v>
      </c>
      <c r="L687">
        <v>1375368012</v>
      </c>
      <c r="M687" t="b">
        <v>1</v>
      </c>
      <c r="N687">
        <v>670</v>
      </c>
      <c r="O687" t="b">
        <v>1</v>
      </c>
      <c r="P687" t="s">
        <v>8276</v>
      </c>
      <c r="Q687">
        <f t="shared" si="82"/>
        <v>213</v>
      </c>
      <c r="R687">
        <f t="shared" si="87"/>
        <v>38.18</v>
      </c>
      <c r="S687" t="str">
        <f t="shared" si="83"/>
        <v>music</v>
      </c>
      <c r="T687" t="str">
        <f t="shared" si="84"/>
        <v>rock</v>
      </c>
      <c r="U687" s="7">
        <f t="shared" si="85"/>
        <v>41487.611250000002</v>
      </c>
      <c r="V687" s="7">
        <f t="shared" si="86"/>
        <v>41517.611250000002</v>
      </c>
    </row>
    <row r="688" spans="1:22" ht="44.25" x14ac:dyDescent="0.75">
      <c r="A688">
        <v>870</v>
      </c>
      <c r="B688" s="2" t="s">
        <v>871</v>
      </c>
      <c r="C688" s="2" t="s">
        <v>4980</v>
      </c>
      <c r="D688">
        <v>20000</v>
      </c>
      <c r="E688">
        <f t="shared" si="80"/>
        <v>26200</v>
      </c>
      <c r="F688">
        <v>62</v>
      </c>
      <c r="G688">
        <f t="shared" si="81"/>
        <v>81.22</v>
      </c>
      <c r="H688" t="s">
        <v>8221</v>
      </c>
      <c r="I688" t="s">
        <v>8225</v>
      </c>
      <c r="J688" t="s">
        <v>8247</v>
      </c>
      <c r="K688">
        <v>1377995523</v>
      </c>
      <c r="L688">
        <v>1375403523</v>
      </c>
      <c r="M688" t="b">
        <v>0</v>
      </c>
      <c r="N688">
        <v>5</v>
      </c>
      <c r="O688" t="b">
        <v>0</v>
      </c>
      <c r="P688" t="s">
        <v>8278</v>
      </c>
      <c r="Q688">
        <f t="shared" si="82"/>
        <v>0</v>
      </c>
      <c r="R688">
        <f t="shared" si="87"/>
        <v>16.239999999999998</v>
      </c>
      <c r="S688" t="str">
        <f t="shared" si="83"/>
        <v>music</v>
      </c>
      <c r="T688" t="str">
        <f t="shared" si="84"/>
        <v>jazz</v>
      </c>
      <c r="U688" s="7">
        <f t="shared" si="85"/>
        <v>41488.022256944445</v>
      </c>
      <c r="V688" s="7">
        <f t="shared" si="86"/>
        <v>41518.022256944445</v>
      </c>
    </row>
    <row r="689" spans="1:22" ht="44.25" x14ac:dyDescent="0.75">
      <c r="A689">
        <v>2156</v>
      </c>
      <c r="B689" s="2" t="s">
        <v>2157</v>
      </c>
      <c r="C689" s="2" t="s">
        <v>6266</v>
      </c>
      <c r="D689">
        <v>56000</v>
      </c>
      <c r="E689">
        <f t="shared" si="80"/>
        <v>56000</v>
      </c>
      <c r="F689">
        <v>1493</v>
      </c>
      <c r="G689">
        <f t="shared" si="81"/>
        <v>1493</v>
      </c>
      <c r="H689" t="s">
        <v>8221</v>
      </c>
      <c r="I689" t="s">
        <v>8224</v>
      </c>
      <c r="J689" t="s">
        <v>8246</v>
      </c>
      <c r="K689">
        <v>1379363406</v>
      </c>
      <c r="L689">
        <v>1375475406</v>
      </c>
      <c r="M689" t="b">
        <v>0</v>
      </c>
      <c r="N689">
        <v>83</v>
      </c>
      <c r="O689" t="b">
        <v>0</v>
      </c>
      <c r="P689" t="s">
        <v>8282</v>
      </c>
      <c r="Q689">
        <f t="shared" si="82"/>
        <v>3</v>
      </c>
      <c r="R689">
        <f t="shared" si="87"/>
        <v>17.989999999999998</v>
      </c>
      <c r="S689" t="str">
        <f t="shared" si="83"/>
        <v>games</v>
      </c>
      <c r="T689" t="str">
        <f t="shared" si="84"/>
        <v>video games</v>
      </c>
      <c r="U689" s="7">
        <f t="shared" si="85"/>
        <v>41488.85423611111</v>
      </c>
      <c r="V689" s="7">
        <f t="shared" si="86"/>
        <v>41533.85423611111</v>
      </c>
    </row>
    <row r="690" spans="1:22" ht="44.25" x14ac:dyDescent="0.75">
      <c r="A690">
        <v>3183</v>
      </c>
      <c r="B690" s="2" t="s">
        <v>3183</v>
      </c>
      <c r="C690" s="2" t="s">
        <v>7293</v>
      </c>
      <c r="D690">
        <v>2500</v>
      </c>
      <c r="E690">
        <f t="shared" si="80"/>
        <v>2500</v>
      </c>
      <c r="F690">
        <v>2725</v>
      </c>
      <c r="G690">
        <f t="shared" si="81"/>
        <v>2725</v>
      </c>
      <c r="H690" t="s">
        <v>8219</v>
      </c>
      <c r="I690" t="s">
        <v>8224</v>
      </c>
      <c r="J690" t="s">
        <v>8246</v>
      </c>
      <c r="K690">
        <v>1377284669</v>
      </c>
      <c r="L690">
        <v>1375729469</v>
      </c>
      <c r="M690" t="b">
        <v>1</v>
      </c>
      <c r="N690">
        <v>68</v>
      </c>
      <c r="O690" t="b">
        <v>1</v>
      </c>
      <c r="P690" t="s">
        <v>8271</v>
      </c>
      <c r="Q690">
        <f t="shared" si="82"/>
        <v>109</v>
      </c>
      <c r="R690">
        <f t="shared" si="87"/>
        <v>40.07</v>
      </c>
      <c r="S690" t="str">
        <f t="shared" si="83"/>
        <v>theater</v>
      </c>
      <c r="T690" t="str">
        <f t="shared" si="84"/>
        <v>plays</v>
      </c>
      <c r="U690" s="7">
        <f t="shared" si="85"/>
        <v>41491.79478009259</v>
      </c>
      <c r="V690" s="7">
        <f t="shared" si="86"/>
        <v>41509.79478009259</v>
      </c>
    </row>
    <row r="691" spans="1:22" ht="44.25" x14ac:dyDescent="0.75">
      <c r="A691">
        <v>2721</v>
      </c>
      <c r="B691" s="2" t="s">
        <v>2721</v>
      </c>
      <c r="C691" s="2" t="s">
        <v>6831</v>
      </c>
      <c r="D691">
        <v>750</v>
      </c>
      <c r="E691">
        <f t="shared" si="80"/>
        <v>982.5</v>
      </c>
      <c r="F691">
        <v>10965</v>
      </c>
      <c r="G691">
        <f t="shared" si="81"/>
        <v>14364.150000000001</v>
      </c>
      <c r="H691" t="s">
        <v>8219</v>
      </c>
      <c r="I691" t="s">
        <v>8225</v>
      </c>
      <c r="J691" t="s">
        <v>8247</v>
      </c>
      <c r="K691">
        <v>1378494000</v>
      </c>
      <c r="L691">
        <v>1375880598</v>
      </c>
      <c r="M691" t="b">
        <v>0</v>
      </c>
      <c r="N691">
        <v>269</v>
      </c>
      <c r="O691" t="b">
        <v>1</v>
      </c>
      <c r="P691" t="s">
        <v>8295</v>
      </c>
      <c r="Q691">
        <f t="shared" si="82"/>
        <v>1462</v>
      </c>
      <c r="R691">
        <f t="shared" si="87"/>
        <v>53.4</v>
      </c>
      <c r="S691" t="str">
        <f t="shared" si="83"/>
        <v>technology</v>
      </c>
      <c r="T691" t="str">
        <f t="shared" si="84"/>
        <v>hardware</v>
      </c>
      <c r="U691" s="7">
        <f t="shared" si="85"/>
        <v>41493.543958333335</v>
      </c>
      <c r="V691" s="7">
        <f t="shared" si="86"/>
        <v>41523.791666666664</v>
      </c>
    </row>
    <row r="692" spans="1:22" ht="44.25" x14ac:dyDescent="0.75">
      <c r="A692">
        <v>2286</v>
      </c>
      <c r="B692" s="2" t="s">
        <v>2287</v>
      </c>
      <c r="C692" s="2" t="s">
        <v>6396</v>
      </c>
      <c r="D692">
        <v>1500</v>
      </c>
      <c r="E692">
        <f t="shared" si="80"/>
        <v>1500</v>
      </c>
      <c r="F692">
        <v>1501</v>
      </c>
      <c r="G692">
        <f t="shared" si="81"/>
        <v>1501</v>
      </c>
      <c r="H692" t="s">
        <v>8219</v>
      </c>
      <c r="I692" t="s">
        <v>8224</v>
      </c>
      <c r="J692" t="s">
        <v>8246</v>
      </c>
      <c r="K692">
        <v>1378439940</v>
      </c>
      <c r="L692">
        <v>1376003254</v>
      </c>
      <c r="M692" t="b">
        <v>0</v>
      </c>
      <c r="N692">
        <v>14</v>
      </c>
      <c r="O692" t="b">
        <v>1</v>
      </c>
      <c r="P692" t="s">
        <v>8276</v>
      </c>
      <c r="Q692">
        <f t="shared" si="82"/>
        <v>100</v>
      </c>
      <c r="R692">
        <f t="shared" si="87"/>
        <v>107.21</v>
      </c>
      <c r="S692" t="str">
        <f t="shared" si="83"/>
        <v>music</v>
      </c>
      <c r="T692" t="str">
        <f t="shared" si="84"/>
        <v>rock</v>
      </c>
      <c r="U692" s="7">
        <f t="shared" si="85"/>
        <v>41494.963587962964</v>
      </c>
      <c r="V692" s="7">
        <f t="shared" si="86"/>
        <v>41523.165972222225</v>
      </c>
    </row>
    <row r="693" spans="1:22" ht="44.25" x14ac:dyDescent="0.75">
      <c r="A693">
        <v>2173</v>
      </c>
      <c r="B693" s="2" t="s">
        <v>2174</v>
      </c>
      <c r="C693" s="2" t="s">
        <v>6283</v>
      </c>
      <c r="D693">
        <v>4200</v>
      </c>
      <c r="E693">
        <f t="shared" si="80"/>
        <v>4200</v>
      </c>
      <c r="F693">
        <v>5331</v>
      </c>
      <c r="G693">
        <f t="shared" si="81"/>
        <v>5331</v>
      </c>
      <c r="H693" t="s">
        <v>8219</v>
      </c>
      <c r="I693" t="s">
        <v>8224</v>
      </c>
      <c r="J693" t="s">
        <v>8246</v>
      </c>
      <c r="K693">
        <v>1378785540</v>
      </c>
      <c r="L693">
        <v>1376066243</v>
      </c>
      <c r="M693" t="b">
        <v>0</v>
      </c>
      <c r="N693">
        <v>90</v>
      </c>
      <c r="O693" t="b">
        <v>1</v>
      </c>
      <c r="P693" t="s">
        <v>8276</v>
      </c>
      <c r="Q693">
        <f t="shared" si="82"/>
        <v>127</v>
      </c>
      <c r="R693">
        <f t="shared" si="87"/>
        <v>59.23</v>
      </c>
      <c r="S693" t="str">
        <f t="shared" si="83"/>
        <v>music</v>
      </c>
      <c r="T693" t="str">
        <f t="shared" si="84"/>
        <v>rock</v>
      </c>
      <c r="U693" s="7">
        <f t="shared" si="85"/>
        <v>41495.692627314813</v>
      </c>
      <c r="V693" s="7">
        <f t="shared" si="86"/>
        <v>41527.165972222225</v>
      </c>
    </row>
    <row r="694" spans="1:22" ht="44.25" x14ac:dyDescent="0.75">
      <c r="A694">
        <v>2144</v>
      </c>
      <c r="B694" s="2" t="s">
        <v>2145</v>
      </c>
      <c r="C694" s="2" t="s">
        <v>6254</v>
      </c>
      <c r="D694">
        <v>35500</v>
      </c>
      <c r="E694">
        <f t="shared" si="80"/>
        <v>35500</v>
      </c>
      <c r="F694">
        <v>607</v>
      </c>
      <c r="G694">
        <f t="shared" si="81"/>
        <v>607</v>
      </c>
      <c r="H694" t="s">
        <v>8221</v>
      </c>
      <c r="I694" t="s">
        <v>8224</v>
      </c>
      <c r="J694" t="s">
        <v>8246</v>
      </c>
      <c r="K694">
        <v>1379164040</v>
      </c>
      <c r="L694">
        <v>1376399240</v>
      </c>
      <c r="M694" t="b">
        <v>0</v>
      </c>
      <c r="N694">
        <v>24</v>
      </c>
      <c r="O694" t="b">
        <v>0</v>
      </c>
      <c r="P694" t="s">
        <v>8282</v>
      </c>
      <c r="Q694">
        <f t="shared" si="82"/>
        <v>2</v>
      </c>
      <c r="R694">
        <f t="shared" si="87"/>
        <v>25.29</v>
      </c>
      <c r="S694" t="str">
        <f t="shared" si="83"/>
        <v>games</v>
      </c>
      <c r="T694" t="str">
        <f t="shared" si="84"/>
        <v>video games</v>
      </c>
      <c r="U694" s="7">
        <f t="shared" si="85"/>
        <v>41499.546759259261</v>
      </c>
      <c r="V694" s="7">
        <f t="shared" si="86"/>
        <v>41531.546759259261</v>
      </c>
    </row>
    <row r="695" spans="1:22" ht="44.25" x14ac:dyDescent="0.75">
      <c r="A695">
        <v>1474</v>
      </c>
      <c r="B695" s="2" t="s">
        <v>1475</v>
      </c>
      <c r="C695" s="2" t="s">
        <v>5584</v>
      </c>
      <c r="D695">
        <v>3000</v>
      </c>
      <c r="E695">
        <f t="shared" si="80"/>
        <v>3000</v>
      </c>
      <c r="F695">
        <v>3368</v>
      </c>
      <c r="G695">
        <f t="shared" si="81"/>
        <v>3368</v>
      </c>
      <c r="H695" t="s">
        <v>8219</v>
      </c>
      <c r="I695" t="s">
        <v>8224</v>
      </c>
      <c r="J695" t="s">
        <v>8246</v>
      </c>
      <c r="K695">
        <v>1379093292</v>
      </c>
      <c r="L695">
        <v>1376501292</v>
      </c>
      <c r="M695" t="b">
        <v>1</v>
      </c>
      <c r="N695">
        <v>76</v>
      </c>
      <c r="O695" t="b">
        <v>1</v>
      </c>
      <c r="P695" t="s">
        <v>8288</v>
      </c>
      <c r="Q695">
        <f t="shared" si="82"/>
        <v>112</v>
      </c>
      <c r="R695">
        <f t="shared" si="87"/>
        <v>44.32</v>
      </c>
      <c r="S695" t="str">
        <f t="shared" si="83"/>
        <v>publishing</v>
      </c>
      <c r="T695" t="str">
        <f t="shared" si="84"/>
        <v>radio &amp; podcasts</v>
      </c>
      <c r="U695" s="7">
        <f t="shared" si="85"/>
        <v>41500.727916666663</v>
      </c>
      <c r="V695" s="7">
        <f t="shared" si="86"/>
        <v>41530.727916666663</v>
      </c>
    </row>
    <row r="696" spans="1:22" ht="59" x14ac:dyDescent="0.75">
      <c r="A696">
        <v>435</v>
      </c>
      <c r="B696" s="2" t="s">
        <v>436</v>
      </c>
      <c r="C696" s="2" t="s">
        <v>4545</v>
      </c>
      <c r="D696">
        <v>110000</v>
      </c>
      <c r="E696">
        <f t="shared" si="80"/>
        <v>110000</v>
      </c>
      <c r="F696">
        <v>3</v>
      </c>
      <c r="G696">
        <f t="shared" si="81"/>
        <v>3</v>
      </c>
      <c r="H696" t="s">
        <v>8221</v>
      </c>
      <c r="I696" t="s">
        <v>8224</v>
      </c>
      <c r="J696" t="s">
        <v>8246</v>
      </c>
      <c r="K696">
        <v>1379094980</v>
      </c>
      <c r="L696">
        <v>1376502980</v>
      </c>
      <c r="M696" t="b">
        <v>0</v>
      </c>
      <c r="N696">
        <v>3</v>
      </c>
      <c r="O696" t="b">
        <v>0</v>
      </c>
      <c r="P696" t="s">
        <v>8270</v>
      </c>
      <c r="Q696">
        <f t="shared" si="82"/>
        <v>0</v>
      </c>
      <c r="R696">
        <f t="shared" si="87"/>
        <v>1</v>
      </c>
      <c r="S696" t="str">
        <f t="shared" si="83"/>
        <v>film &amp; video</v>
      </c>
      <c r="T696" t="str">
        <f t="shared" si="84"/>
        <v>animation</v>
      </c>
      <c r="U696" s="7">
        <f t="shared" si="85"/>
        <v>41500.747453703705</v>
      </c>
      <c r="V696" s="7">
        <f t="shared" si="86"/>
        <v>41530.747453703705</v>
      </c>
    </row>
    <row r="697" spans="1:22" ht="59" x14ac:dyDescent="0.75">
      <c r="A697">
        <v>796</v>
      </c>
      <c r="B697" s="2" t="s">
        <v>797</v>
      </c>
      <c r="C697" s="2" t="s">
        <v>4906</v>
      </c>
      <c r="D697">
        <v>10000</v>
      </c>
      <c r="E697">
        <f t="shared" si="80"/>
        <v>10000</v>
      </c>
      <c r="F697">
        <v>10135</v>
      </c>
      <c r="G697">
        <f t="shared" si="81"/>
        <v>10135</v>
      </c>
      <c r="H697" t="s">
        <v>8219</v>
      </c>
      <c r="I697" t="s">
        <v>8224</v>
      </c>
      <c r="J697" t="s">
        <v>8246</v>
      </c>
      <c r="K697">
        <v>1379279400</v>
      </c>
      <c r="L697">
        <v>1376687485</v>
      </c>
      <c r="M697" t="b">
        <v>0</v>
      </c>
      <c r="N697">
        <v>90</v>
      </c>
      <c r="O697" t="b">
        <v>1</v>
      </c>
      <c r="P697" t="s">
        <v>8276</v>
      </c>
      <c r="Q697">
        <f t="shared" si="82"/>
        <v>101</v>
      </c>
      <c r="R697">
        <f t="shared" si="87"/>
        <v>112.61</v>
      </c>
      <c r="S697" t="str">
        <f t="shared" si="83"/>
        <v>music</v>
      </c>
      <c r="T697" t="str">
        <f t="shared" si="84"/>
        <v>rock</v>
      </c>
      <c r="U697" s="7">
        <f t="shared" si="85"/>
        <v>41502.882928240739</v>
      </c>
      <c r="V697" s="7">
        <f t="shared" si="86"/>
        <v>41532.881944444445</v>
      </c>
    </row>
    <row r="698" spans="1:22" ht="44.25" x14ac:dyDescent="0.75">
      <c r="A698">
        <v>285</v>
      </c>
      <c r="B698" s="2" t="s">
        <v>286</v>
      </c>
      <c r="C698" s="2" t="s">
        <v>4395</v>
      </c>
      <c r="D698">
        <v>14000</v>
      </c>
      <c r="E698">
        <f t="shared" si="80"/>
        <v>14000</v>
      </c>
      <c r="F698">
        <v>32035.51</v>
      </c>
      <c r="G698">
        <f t="shared" si="81"/>
        <v>32035.51</v>
      </c>
      <c r="H698" t="s">
        <v>8219</v>
      </c>
      <c r="I698" t="s">
        <v>8224</v>
      </c>
      <c r="J698" t="s">
        <v>8246</v>
      </c>
      <c r="K698">
        <v>1379614128</v>
      </c>
      <c r="L698">
        <v>1377022128</v>
      </c>
      <c r="M698" t="b">
        <v>1</v>
      </c>
      <c r="N698">
        <v>563</v>
      </c>
      <c r="O698" t="b">
        <v>1</v>
      </c>
      <c r="P698" t="s">
        <v>8269</v>
      </c>
      <c r="Q698">
        <f t="shared" si="82"/>
        <v>229</v>
      </c>
      <c r="R698">
        <f t="shared" si="87"/>
        <v>56.9</v>
      </c>
      <c r="S698" t="str">
        <f t="shared" si="83"/>
        <v>film &amp; video</v>
      </c>
      <c r="T698" t="str">
        <f t="shared" si="84"/>
        <v>documentary</v>
      </c>
      <c r="U698" s="7">
        <f t="shared" si="85"/>
        <v>41506.756111111114</v>
      </c>
      <c r="V698" s="7">
        <f t="shared" si="86"/>
        <v>41536.756111111114</v>
      </c>
    </row>
    <row r="699" spans="1:22" ht="44.25" x14ac:dyDescent="0.75">
      <c r="A699">
        <v>1232</v>
      </c>
      <c r="B699" s="2" t="s">
        <v>1233</v>
      </c>
      <c r="C699" s="2" t="s">
        <v>5342</v>
      </c>
      <c r="D699">
        <v>5000</v>
      </c>
      <c r="E699">
        <f t="shared" si="80"/>
        <v>5000</v>
      </c>
      <c r="F699">
        <v>40</v>
      </c>
      <c r="G699">
        <f t="shared" si="81"/>
        <v>40</v>
      </c>
      <c r="H699" t="s">
        <v>8220</v>
      </c>
      <c r="I699" t="s">
        <v>8224</v>
      </c>
      <c r="J699" t="s">
        <v>8246</v>
      </c>
      <c r="K699">
        <v>1381090870</v>
      </c>
      <c r="L699">
        <v>1377030070</v>
      </c>
      <c r="M699" t="b">
        <v>0</v>
      </c>
      <c r="N699">
        <v>1</v>
      </c>
      <c r="O699" t="b">
        <v>0</v>
      </c>
      <c r="P699" t="s">
        <v>8286</v>
      </c>
      <c r="Q699">
        <f t="shared" si="82"/>
        <v>1</v>
      </c>
      <c r="R699">
        <f t="shared" si="87"/>
        <v>40</v>
      </c>
      <c r="S699" t="str">
        <f t="shared" si="83"/>
        <v>music</v>
      </c>
      <c r="T699" t="str">
        <f t="shared" si="84"/>
        <v>world music</v>
      </c>
      <c r="U699" s="7">
        <f t="shared" si="85"/>
        <v>41506.848032407412</v>
      </c>
      <c r="V699" s="7">
        <f t="shared" si="86"/>
        <v>41553.848032407412</v>
      </c>
    </row>
    <row r="700" spans="1:22" ht="29.5" x14ac:dyDescent="0.75">
      <c r="A700">
        <v>1268</v>
      </c>
      <c r="B700" s="2" t="s">
        <v>1269</v>
      </c>
      <c r="C700" s="2" t="s">
        <v>5378</v>
      </c>
      <c r="D700">
        <v>12000</v>
      </c>
      <c r="E700">
        <f t="shared" si="80"/>
        <v>12000</v>
      </c>
      <c r="F700">
        <v>14000</v>
      </c>
      <c r="G700">
        <f t="shared" si="81"/>
        <v>14000</v>
      </c>
      <c r="H700" t="s">
        <v>8219</v>
      </c>
      <c r="I700" t="s">
        <v>8224</v>
      </c>
      <c r="J700" t="s">
        <v>8246</v>
      </c>
      <c r="K700">
        <v>1379708247</v>
      </c>
      <c r="L700">
        <v>1377116247</v>
      </c>
      <c r="M700" t="b">
        <v>1</v>
      </c>
      <c r="N700">
        <v>182</v>
      </c>
      <c r="O700" t="b">
        <v>1</v>
      </c>
      <c r="P700" t="s">
        <v>8276</v>
      </c>
      <c r="Q700">
        <f t="shared" si="82"/>
        <v>117</v>
      </c>
      <c r="R700">
        <f t="shared" si="87"/>
        <v>76.92</v>
      </c>
      <c r="S700" t="str">
        <f t="shared" si="83"/>
        <v>music</v>
      </c>
      <c r="T700" t="str">
        <f t="shared" si="84"/>
        <v>rock</v>
      </c>
      <c r="U700" s="7">
        <f t="shared" si="85"/>
        <v>41507.845451388886</v>
      </c>
      <c r="V700" s="7">
        <f t="shared" si="86"/>
        <v>41537.845451388886</v>
      </c>
    </row>
    <row r="701" spans="1:22" ht="44.25" x14ac:dyDescent="0.75">
      <c r="A701">
        <v>2542</v>
      </c>
      <c r="B701" s="2" t="s">
        <v>2542</v>
      </c>
      <c r="C701" s="2" t="s">
        <v>6652</v>
      </c>
      <c r="D701">
        <v>700</v>
      </c>
      <c r="E701">
        <f t="shared" si="80"/>
        <v>700</v>
      </c>
      <c r="F701">
        <v>725</v>
      </c>
      <c r="G701">
        <f t="shared" si="81"/>
        <v>725</v>
      </c>
      <c r="H701" t="s">
        <v>8219</v>
      </c>
      <c r="I701" t="s">
        <v>8224</v>
      </c>
      <c r="J701" t="s">
        <v>8246</v>
      </c>
      <c r="K701">
        <v>1380599940</v>
      </c>
      <c r="L701">
        <v>1377252857</v>
      </c>
      <c r="M701" t="b">
        <v>0</v>
      </c>
      <c r="N701">
        <v>13</v>
      </c>
      <c r="O701" t="b">
        <v>1</v>
      </c>
      <c r="P701" t="s">
        <v>8300</v>
      </c>
      <c r="Q701">
        <f t="shared" si="82"/>
        <v>104</v>
      </c>
      <c r="R701">
        <f t="shared" si="87"/>
        <v>55.77</v>
      </c>
      <c r="S701" t="str">
        <f t="shared" si="83"/>
        <v>music</v>
      </c>
      <c r="T701" t="str">
        <f t="shared" si="84"/>
        <v>classical music</v>
      </c>
      <c r="U701" s="7">
        <f t="shared" si="85"/>
        <v>41509.426585648151</v>
      </c>
      <c r="V701" s="7">
        <f t="shared" si="86"/>
        <v>41548.165972222225</v>
      </c>
    </row>
    <row r="702" spans="1:22" ht="44.25" x14ac:dyDescent="0.75">
      <c r="A702">
        <v>1225</v>
      </c>
      <c r="B702" s="2" t="s">
        <v>1226</v>
      </c>
      <c r="C702" s="2" t="s">
        <v>5335</v>
      </c>
      <c r="D702">
        <v>3000</v>
      </c>
      <c r="E702">
        <f t="shared" si="80"/>
        <v>3000</v>
      </c>
      <c r="F702">
        <v>132</v>
      </c>
      <c r="G702">
        <f t="shared" si="81"/>
        <v>132</v>
      </c>
      <c r="H702" t="s">
        <v>8220</v>
      </c>
      <c r="I702" t="s">
        <v>8224</v>
      </c>
      <c r="J702" t="s">
        <v>8246</v>
      </c>
      <c r="K702">
        <v>1382478278</v>
      </c>
      <c r="L702">
        <v>1377294278</v>
      </c>
      <c r="M702" t="b">
        <v>0</v>
      </c>
      <c r="N702">
        <v>3</v>
      </c>
      <c r="O702" t="b">
        <v>0</v>
      </c>
      <c r="P702" t="s">
        <v>8286</v>
      </c>
      <c r="Q702">
        <f t="shared" si="82"/>
        <v>4</v>
      </c>
      <c r="R702">
        <f t="shared" si="87"/>
        <v>44</v>
      </c>
      <c r="S702" t="str">
        <f t="shared" si="83"/>
        <v>music</v>
      </c>
      <c r="T702" t="str">
        <f t="shared" si="84"/>
        <v>world music</v>
      </c>
      <c r="U702" s="7">
        <f t="shared" si="85"/>
        <v>41509.905995370369</v>
      </c>
      <c r="V702" s="7">
        <f t="shared" si="86"/>
        <v>41569.905995370369</v>
      </c>
    </row>
    <row r="703" spans="1:22" ht="44.25" x14ac:dyDescent="0.75">
      <c r="A703">
        <v>430</v>
      </c>
      <c r="B703" s="2" t="s">
        <v>431</v>
      </c>
      <c r="C703" s="2" t="s">
        <v>4540</v>
      </c>
      <c r="D703">
        <v>1000</v>
      </c>
      <c r="E703">
        <f t="shared" si="80"/>
        <v>1000</v>
      </c>
      <c r="F703">
        <v>24</v>
      </c>
      <c r="G703">
        <f t="shared" si="81"/>
        <v>24</v>
      </c>
      <c r="H703" t="s">
        <v>8221</v>
      </c>
      <c r="I703" t="s">
        <v>8224</v>
      </c>
      <c r="J703" t="s">
        <v>8246</v>
      </c>
      <c r="K703">
        <v>1378866867</v>
      </c>
      <c r="L703">
        <v>1377570867</v>
      </c>
      <c r="M703" t="b">
        <v>0</v>
      </c>
      <c r="N703">
        <v>5</v>
      </c>
      <c r="O703" t="b">
        <v>0</v>
      </c>
      <c r="P703" t="s">
        <v>8270</v>
      </c>
      <c r="Q703">
        <f t="shared" si="82"/>
        <v>2</v>
      </c>
      <c r="R703">
        <f t="shared" si="87"/>
        <v>4.8</v>
      </c>
      <c r="S703" t="str">
        <f t="shared" si="83"/>
        <v>film &amp; video</v>
      </c>
      <c r="T703" t="str">
        <f t="shared" si="84"/>
        <v>animation</v>
      </c>
      <c r="U703" s="7">
        <f t="shared" si="85"/>
        <v>41513.107256944444</v>
      </c>
      <c r="V703" s="7">
        <f t="shared" si="86"/>
        <v>41528.107256944444</v>
      </c>
    </row>
    <row r="704" spans="1:22" ht="44.25" x14ac:dyDescent="0.75">
      <c r="A704">
        <v>295</v>
      </c>
      <c r="B704" s="2" t="s">
        <v>296</v>
      </c>
      <c r="C704" s="2" t="s">
        <v>4405</v>
      </c>
      <c r="D704">
        <v>50000</v>
      </c>
      <c r="E704">
        <f t="shared" si="80"/>
        <v>50000</v>
      </c>
      <c r="F704">
        <v>66554.559999999998</v>
      </c>
      <c r="G704">
        <f t="shared" si="81"/>
        <v>66554.559999999998</v>
      </c>
      <c r="H704" t="s">
        <v>8219</v>
      </c>
      <c r="I704" t="s">
        <v>8224</v>
      </c>
      <c r="J704" t="s">
        <v>8246</v>
      </c>
      <c r="K704">
        <v>1383264000</v>
      </c>
      <c r="L704">
        <v>1378080409</v>
      </c>
      <c r="M704" t="b">
        <v>1</v>
      </c>
      <c r="N704">
        <v>665</v>
      </c>
      <c r="O704" t="b">
        <v>1</v>
      </c>
      <c r="P704" t="s">
        <v>8269</v>
      </c>
      <c r="Q704">
        <f t="shared" si="82"/>
        <v>133</v>
      </c>
      <c r="R704">
        <f t="shared" si="87"/>
        <v>100.08</v>
      </c>
      <c r="S704" t="str">
        <f t="shared" si="83"/>
        <v>film &amp; video</v>
      </c>
      <c r="T704" t="str">
        <f t="shared" si="84"/>
        <v>documentary</v>
      </c>
      <c r="U704" s="7">
        <f t="shared" si="85"/>
        <v>41519.004733796297</v>
      </c>
      <c r="V704" s="7">
        <f t="shared" si="86"/>
        <v>41579</v>
      </c>
    </row>
    <row r="705" spans="1:22" ht="44.25" x14ac:dyDescent="0.75">
      <c r="A705">
        <v>1490</v>
      </c>
      <c r="B705" s="2" t="s">
        <v>1491</v>
      </c>
      <c r="C705" s="2" t="s">
        <v>5600</v>
      </c>
      <c r="D705">
        <v>2900</v>
      </c>
      <c r="E705">
        <f t="shared" si="80"/>
        <v>2900</v>
      </c>
      <c r="F705">
        <v>895</v>
      </c>
      <c r="G705">
        <f t="shared" si="81"/>
        <v>895</v>
      </c>
      <c r="H705" t="s">
        <v>8221</v>
      </c>
      <c r="I705" t="s">
        <v>8224</v>
      </c>
      <c r="J705" t="s">
        <v>8246</v>
      </c>
      <c r="K705">
        <v>1380720474</v>
      </c>
      <c r="L705">
        <v>1378214874</v>
      </c>
      <c r="M705" t="b">
        <v>0</v>
      </c>
      <c r="N705">
        <v>19</v>
      </c>
      <c r="O705" t="b">
        <v>0</v>
      </c>
      <c r="P705" t="s">
        <v>8275</v>
      </c>
      <c r="Q705">
        <f t="shared" si="82"/>
        <v>31</v>
      </c>
      <c r="R705">
        <f t="shared" si="87"/>
        <v>47.11</v>
      </c>
      <c r="S705" t="str">
        <f t="shared" si="83"/>
        <v>publishing</v>
      </c>
      <c r="T705" t="str">
        <f t="shared" si="84"/>
        <v>fiction</v>
      </c>
      <c r="U705" s="7">
        <f t="shared" si="85"/>
        <v>41520.561041666668</v>
      </c>
      <c r="V705" s="7">
        <f t="shared" si="86"/>
        <v>41549.561041666668</v>
      </c>
    </row>
    <row r="706" spans="1:22" ht="44.25" x14ac:dyDescent="0.75">
      <c r="A706">
        <v>1645</v>
      </c>
      <c r="B706" s="2" t="s">
        <v>1646</v>
      </c>
      <c r="C706" s="2" t="s">
        <v>5755</v>
      </c>
      <c r="D706">
        <v>5000</v>
      </c>
      <c r="E706">
        <f t="shared" ref="E706:E769" si="88">INDEX(convert,MATCH($J706,money,0),2)*D706</f>
        <v>5000</v>
      </c>
      <c r="F706">
        <v>5540</v>
      </c>
      <c r="G706">
        <f t="shared" ref="G706:G769" si="89">INDEX(convert,MATCH($J706,money,0),2)*F706</f>
        <v>5540</v>
      </c>
      <c r="H706" t="s">
        <v>8219</v>
      </c>
      <c r="I706" t="s">
        <v>8224</v>
      </c>
      <c r="J706" t="s">
        <v>8246</v>
      </c>
      <c r="K706">
        <v>1379515740</v>
      </c>
      <c r="L706">
        <v>1378306140</v>
      </c>
      <c r="M706" t="b">
        <v>0</v>
      </c>
      <c r="N706">
        <v>10</v>
      </c>
      <c r="O706" t="b">
        <v>1</v>
      </c>
      <c r="P706" t="s">
        <v>8292</v>
      </c>
      <c r="Q706">
        <f t="shared" ref="Q706:Q769" si="90">ROUND(F706/D706*100,0)</f>
        <v>111</v>
      </c>
      <c r="R706">
        <f t="shared" si="87"/>
        <v>554</v>
      </c>
      <c r="S706" t="str">
        <f t="shared" ref="S706:S769" si="91">LEFT($P706,FIND("/",$P706)-1)</f>
        <v>music</v>
      </c>
      <c r="T706" t="str">
        <f t="shared" ref="T706:T769" si="92">MID($P706,FIND("/",$P706)+1,30)</f>
        <v>pop</v>
      </c>
      <c r="U706" s="7">
        <f t="shared" ref="U706:U769" si="93">DATE(1970,1,1)+(((L706/60)/60)/24)</f>
        <v>41521.617361111108</v>
      </c>
      <c r="V706" s="7">
        <f t="shared" ref="V706:V769" si="94">DATE(1970,1,1)+(((K706/60)/60)/24)</f>
        <v>41535.617361111108</v>
      </c>
    </row>
    <row r="707" spans="1:22" x14ac:dyDescent="0.75">
      <c r="A707">
        <v>836</v>
      </c>
      <c r="B707" s="2" t="s">
        <v>837</v>
      </c>
      <c r="C707" s="2" t="s">
        <v>4946</v>
      </c>
      <c r="D707">
        <v>5000</v>
      </c>
      <c r="E707">
        <f t="shared" si="88"/>
        <v>5000</v>
      </c>
      <c r="F707">
        <v>5046.5200000000004</v>
      </c>
      <c r="G707">
        <f t="shared" si="89"/>
        <v>5046.5200000000004</v>
      </c>
      <c r="H707" t="s">
        <v>8219</v>
      </c>
      <c r="I707" t="s">
        <v>8224</v>
      </c>
      <c r="J707" t="s">
        <v>8246</v>
      </c>
      <c r="K707">
        <v>1381108918</v>
      </c>
      <c r="L707">
        <v>1378516918</v>
      </c>
      <c r="M707" t="b">
        <v>0</v>
      </c>
      <c r="N707">
        <v>46</v>
      </c>
      <c r="O707" t="b">
        <v>1</v>
      </c>
      <c r="P707" t="s">
        <v>8276</v>
      </c>
      <c r="Q707">
        <f t="shared" si="90"/>
        <v>101</v>
      </c>
      <c r="R707">
        <f t="shared" ref="R707:R770" si="95">ROUND(G707/N707,2)</f>
        <v>109.71</v>
      </c>
      <c r="S707" t="str">
        <f t="shared" si="91"/>
        <v>music</v>
      </c>
      <c r="T707" t="str">
        <f t="shared" si="92"/>
        <v>rock</v>
      </c>
      <c r="U707" s="7">
        <f t="shared" si="93"/>
        <v>41524.056921296295</v>
      </c>
      <c r="V707" s="7">
        <f t="shared" si="94"/>
        <v>41554.056921296295</v>
      </c>
    </row>
    <row r="708" spans="1:22" ht="44.25" x14ac:dyDescent="0.75">
      <c r="A708">
        <v>2546</v>
      </c>
      <c r="B708" s="2" t="s">
        <v>2546</v>
      </c>
      <c r="C708" s="2" t="s">
        <v>6656</v>
      </c>
      <c r="D708">
        <v>3500</v>
      </c>
      <c r="E708">
        <f t="shared" si="88"/>
        <v>3500</v>
      </c>
      <c r="F708">
        <v>3910</v>
      </c>
      <c r="G708">
        <f t="shared" si="89"/>
        <v>3910</v>
      </c>
      <c r="H708" t="s">
        <v>8219</v>
      </c>
      <c r="I708" t="s">
        <v>8224</v>
      </c>
      <c r="J708" t="s">
        <v>8246</v>
      </c>
      <c r="K708">
        <v>1380949200</v>
      </c>
      <c r="L708">
        <v>1378586179</v>
      </c>
      <c r="M708" t="b">
        <v>0</v>
      </c>
      <c r="N708">
        <v>65</v>
      </c>
      <c r="O708" t="b">
        <v>1</v>
      </c>
      <c r="P708" t="s">
        <v>8300</v>
      </c>
      <c r="Q708">
        <f t="shared" si="90"/>
        <v>112</v>
      </c>
      <c r="R708">
        <f t="shared" si="95"/>
        <v>60.15</v>
      </c>
      <c r="S708" t="str">
        <f t="shared" si="91"/>
        <v>music</v>
      </c>
      <c r="T708" t="str">
        <f t="shared" si="92"/>
        <v>classical music</v>
      </c>
      <c r="U708" s="7">
        <f t="shared" si="93"/>
        <v>41524.858553240738</v>
      </c>
      <c r="V708" s="7">
        <f t="shared" si="94"/>
        <v>41552.208333333336</v>
      </c>
    </row>
    <row r="709" spans="1:22" ht="44.25" x14ac:dyDescent="0.75">
      <c r="A709">
        <v>1114</v>
      </c>
      <c r="B709" s="2" t="s">
        <v>1115</v>
      </c>
      <c r="C709" s="2" t="s">
        <v>5224</v>
      </c>
      <c r="D709">
        <v>6000</v>
      </c>
      <c r="E709">
        <f t="shared" si="88"/>
        <v>7860</v>
      </c>
      <c r="F709">
        <v>10</v>
      </c>
      <c r="G709">
        <f t="shared" si="89"/>
        <v>13.100000000000001</v>
      </c>
      <c r="H709" t="s">
        <v>8221</v>
      </c>
      <c r="I709" t="s">
        <v>8225</v>
      </c>
      <c r="J709" t="s">
        <v>8247</v>
      </c>
      <c r="K709">
        <v>1381306687</v>
      </c>
      <c r="L709">
        <v>1378714687</v>
      </c>
      <c r="M709" t="b">
        <v>0</v>
      </c>
      <c r="N709">
        <v>3</v>
      </c>
      <c r="O709" t="b">
        <v>0</v>
      </c>
      <c r="P709" t="s">
        <v>8282</v>
      </c>
      <c r="Q709">
        <f t="shared" si="90"/>
        <v>0</v>
      </c>
      <c r="R709">
        <f t="shared" si="95"/>
        <v>4.37</v>
      </c>
      <c r="S709" t="str">
        <f t="shared" si="91"/>
        <v>games</v>
      </c>
      <c r="T709" t="str">
        <f t="shared" si="92"/>
        <v>video games</v>
      </c>
      <c r="U709" s="7">
        <f t="shared" si="93"/>
        <v>41526.345914351856</v>
      </c>
      <c r="V709" s="7">
        <f t="shared" si="94"/>
        <v>41556.345914351856</v>
      </c>
    </row>
    <row r="710" spans="1:22" ht="44.25" x14ac:dyDescent="0.75">
      <c r="A710">
        <v>1650</v>
      </c>
      <c r="B710" s="2" t="s">
        <v>1651</v>
      </c>
      <c r="C710" s="2" t="s">
        <v>5760</v>
      </c>
      <c r="D710">
        <v>2000</v>
      </c>
      <c r="E710">
        <f t="shared" si="88"/>
        <v>2000</v>
      </c>
      <c r="F710">
        <v>2831</v>
      </c>
      <c r="G710">
        <f t="shared" si="89"/>
        <v>2831</v>
      </c>
      <c r="H710" t="s">
        <v>8219</v>
      </c>
      <c r="I710" t="s">
        <v>8224</v>
      </c>
      <c r="J710" t="s">
        <v>8246</v>
      </c>
      <c r="K710">
        <v>1381314437</v>
      </c>
      <c r="L710">
        <v>1378722437</v>
      </c>
      <c r="M710" t="b">
        <v>0</v>
      </c>
      <c r="N710">
        <v>32</v>
      </c>
      <c r="O710" t="b">
        <v>1</v>
      </c>
      <c r="P710" t="s">
        <v>8292</v>
      </c>
      <c r="Q710">
        <f t="shared" si="90"/>
        <v>142</v>
      </c>
      <c r="R710">
        <f t="shared" si="95"/>
        <v>88.47</v>
      </c>
      <c r="S710" t="str">
        <f t="shared" si="91"/>
        <v>music</v>
      </c>
      <c r="T710" t="str">
        <f t="shared" si="92"/>
        <v>pop</v>
      </c>
      <c r="U710" s="7">
        <f t="shared" si="93"/>
        <v>41526.435613425929</v>
      </c>
      <c r="V710" s="7">
        <f t="shared" si="94"/>
        <v>41556.435613425929</v>
      </c>
    </row>
    <row r="711" spans="1:22" ht="44.25" x14ac:dyDescent="0.75">
      <c r="A711">
        <v>842</v>
      </c>
      <c r="B711" s="2" t="s">
        <v>843</v>
      </c>
      <c r="C711" s="2" t="s">
        <v>4952</v>
      </c>
      <c r="D711">
        <v>2500</v>
      </c>
      <c r="E711">
        <f t="shared" si="88"/>
        <v>1825</v>
      </c>
      <c r="F711">
        <v>2608</v>
      </c>
      <c r="G711">
        <f t="shared" si="89"/>
        <v>1903.84</v>
      </c>
      <c r="H711" t="s">
        <v>8219</v>
      </c>
      <c r="I711" t="s">
        <v>8229</v>
      </c>
      <c r="J711" t="s">
        <v>8251</v>
      </c>
      <c r="K711">
        <v>1381723140</v>
      </c>
      <c r="L711">
        <v>1378735983</v>
      </c>
      <c r="M711" t="b">
        <v>1</v>
      </c>
      <c r="N711">
        <v>39</v>
      </c>
      <c r="O711" t="b">
        <v>1</v>
      </c>
      <c r="P711" t="s">
        <v>8277</v>
      </c>
      <c r="Q711">
        <f t="shared" si="90"/>
        <v>104</v>
      </c>
      <c r="R711">
        <f t="shared" si="95"/>
        <v>48.82</v>
      </c>
      <c r="S711" t="str">
        <f t="shared" si="91"/>
        <v>music</v>
      </c>
      <c r="T711" t="str">
        <f t="shared" si="92"/>
        <v>metal</v>
      </c>
      <c r="U711" s="7">
        <f t="shared" si="93"/>
        <v>41526.592395833337</v>
      </c>
      <c r="V711" s="7">
        <f t="shared" si="94"/>
        <v>41561.165972222225</v>
      </c>
    </row>
    <row r="712" spans="1:22" ht="44.25" x14ac:dyDescent="0.75">
      <c r="A712">
        <v>1952</v>
      </c>
      <c r="B712" s="2" t="s">
        <v>1953</v>
      </c>
      <c r="C712" s="2" t="s">
        <v>6062</v>
      </c>
      <c r="D712">
        <v>35000</v>
      </c>
      <c r="E712">
        <f t="shared" si="88"/>
        <v>25550</v>
      </c>
      <c r="F712">
        <v>69465.33</v>
      </c>
      <c r="G712">
        <f t="shared" si="89"/>
        <v>50709.690900000001</v>
      </c>
      <c r="H712" t="s">
        <v>8219</v>
      </c>
      <c r="I712" t="s">
        <v>8229</v>
      </c>
      <c r="J712" t="s">
        <v>8251</v>
      </c>
      <c r="K712">
        <v>1381934015</v>
      </c>
      <c r="L712">
        <v>1378737215</v>
      </c>
      <c r="M712" t="b">
        <v>1</v>
      </c>
      <c r="N712">
        <v>682</v>
      </c>
      <c r="O712" t="b">
        <v>1</v>
      </c>
      <c r="P712" t="s">
        <v>8295</v>
      </c>
      <c r="Q712">
        <f t="shared" si="90"/>
        <v>198</v>
      </c>
      <c r="R712">
        <f t="shared" si="95"/>
        <v>74.349999999999994</v>
      </c>
      <c r="S712" t="str">
        <f t="shared" si="91"/>
        <v>technology</v>
      </c>
      <c r="T712" t="str">
        <f t="shared" si="92"/>
        <v>hardware</v>
      </c>
      <c r="U712" s="7">
        <f t="shared" si="93"/>
        <v>41526.60665509259</v>
      </c>
      <c r="V712" s="7">
        <f t="shared" si="94"/>
        <v>41563.60665509259</v>
      </c>
    </row>
    <row r="713" spans="1:22" ht="44.25" x14ac:dyDescent="0.75">
      <c r="A713">
        <v>393</v>
      </c>
      <c r="B713" s="2" t="s">
        <v>394</v>
      </c>
      <c r="C713" s="2" t="s">
        <v>4503</v>
      </c>
      <c r="D713">
        <v>50000</v>
      </c>
      <c r="E713">
        <f t="shared" si="88"/>
        <v>50000</v>
      </c>
      <c r="F713">
        <v>55223</v>
      </c>
      <c r="G713">
        <f t="shared" si="89"/>
        <v>55223</v>
      </c>
      <c r="H713" t="s">
        <v>8219</v>
      </c>
      <c r="I713" t="s">
        <v>8224</v>
      </c>
      <c r="J713" t="s">
        <v>8246</v>
      </c>
      <c r="K713">
        <v>1381424452</v>
      </c>
      <c r="L713">
        <v>1378746052</v>
      </c>
      <c r="M713" t="b">
        <v>0</v>
      </c>
      <c r="N713">
        <v>351</v>
      </c>
      <c r="O713" t="b">
        <v>1</v>
      </c>
      <c r="P713" t="s">
        <v>8269</v>
      </c>
      <c r="Q713">
        <f t="shared" si="90"/>
        <v>110</v>
      </c>
      <c r="R713">
        <f t="shared" si="95"/>
        <v>157.33000000000001</v>
      </c>
      <c r="S713" t="str">
        <f t="shared" si="91"/>
        <v>film &amp; video</v>
      </c>
      <c r="T713" t="str">
        <f t="shared" si="92"/>
        <v>documentary</v>
      </c>
      <c r="U713" s="7">
        <f t="shared" si="93"/>
        <v>41526.708935185183</v>
      </c>
      <c r="V713" s="7">
        <f t="shared" si="94"/>
        <v>41557.708935185183</v>
      </c>
    </row>
    <row r="714" spans="1:22" ht="44.25" x14ac:dyDescent="0.75">
      <c r="A714">
        <v>414</v>
      </c>
      <c r="B714" s="2" t="s">
        <v>415</v>
      </c>
      <c r="C714" s="2" t="s">
        <v>4524</v>
      </c>
      <c r="D714">
        <v>18500</v>
      </c>
      <c r="E714">
        <f t="shared" si="88"/>
        <v>18500</v>
      </c>
      <c r="F714">
        <v>19028</v>
      </c>
      <c r="G714">
        <f t="shared" si="89"/>
        <v>19028</v>
      </c>
      <c r="H714" t="s">
        <v>8219</v>
      </c>
      <c r="I714" t="s">
        <v>8224</v>
      </c>
      <c r="J714" t="s">
        <v>8246</v>
      </c>
      <c r="K714">
        <v>1381541465</v>
      </c>
      <c r="L714">
        <v>1378949465</v>
      </c>
      <c r="M714" t="b">
        <v>0</v>
      </c>
      <c r="N714">
        <v>208</v>
      </c>
      <c r="O714" t="b">
        <v>1</v>
      </c>
      <c r="P714" t="s">
        <v>8269</v>
      </c>
      <c r="Q714">
        <f t="shared" si="90"/>
        <v>103</v>
      </c>
      <c r="R714">
        <f t="shared" si="95"/>
        <v>91.48</v>
      </c>
      <c r="S714" t="str">
        <f t="shared" si="91"/>
        <v>film &amp; video</v>
      </c>
      <c r="T714" t="str">
        <f t="shared" si="92"/>
        <v>documentary</v>
      </c>
      <c r="U714" s="7">
        <f t="shared" si="93"/>
        <v>41529.063252314816</v>
      </c>
      <c r="V714" s="7">
        <f t="shared" si="94"/>
        <v>41559.063252314816</v>
      </c>
    </row>
    <row r="715" spans="1:22" ht="59" x14ac:dyDescent="0.75">
      <c r="A715">
        <v>1472</v>
      </c>
      <c r="B715" s="2" t="s">
        <v>1473</v>
      </c>
      <c r="C715" s="2" t="s">
        <v>5582</v>
      </c>
      <c r="D715">
        <v>25000</v>
      </c>
      <c r="E715">
        <f t="shared" si="88"/>
        <v>25000</v>
      </c>
      <c r="F715">
        <v>34676</v>
      </c>
      <c r="G715">
        <f t="shared" si="89"/>
        <v>34676</v>
      </c>
      <c r="H715" t="s">
        <v>8219</v>
      </c>
      <c r="I715" t="s">
        <v>8224</v>
      </c>
      <c r="J715" t="s">
        <v>8246</v>
      </c>
      <c r="K715">
        <v>1381928503</v>
      </c>
      <c r="L715">
        <v>1379336503</v>
      </c>
      <c r="M715" t="b">
        <v>1</v>
      </c>
      <c r="N715">
        <v>336</v>
      </c>
      <c r="O715" t="b">
        <v>1</v>
      </c>
      <c r="P715" t="s">
        <v>8288</v>
      </c>
      <c r="Q715">
        <f t="shared" si="90"/>
        <v>139</v>
      </c>
      <c r="R715">
        <f t="shared" si="95"/>
        <v>103.2</v>
      </c>
      <c r="S715" t="str">
        <f t="shared" si="91"/>
        <v>publishing</v>
      </c>
      <c r="T715" t="str">
        <f t="shared" si="92"/>
        <v>radio &amp; podcasts</v>
      </c>
      <c r="U715" s="7">
        <f t="shared" si="93"/>
        <v>41533.542858796296</v>
      </c>
      <c r="V715" s="7">
        <f t="shared" si="94"/>
        <v>41563.542858796296</v>
      </c>
    </row>
    <row r="716" spans="1:22" ht="44.25" x14ac:dyDescent="0.75">
      <c r="A716">
        <v>449</v>
      </c>
      <c r="B716" s="2" t="s">
        <v>450</v>
      </c>
      <c r="C716" s="2" t="s">
        <v>4559</v>
      </c>
      <c r="D716">
        <v>2000</v>
      </c>
      <c r="E716">
        <f t="shared" si="88"/>
        <v>2620</v>
      </c>
      <c r="F716">
        <v>45</v>
      </c>
      <c r="G716">
        <f t="shared" si="89"/>
        <v>58.95</v>
      </c>
      <c r="H716" t="s">
        <v>8221</v>
      </c>
      <c r="I716" t="s">
        <v>8225</v>
      </c>
      <c r="J716" t="s">
        <v>8247</v>
      </c>
      <c r="K716">
        <v>1382017085</v>
      </c>
      <c r="L716">
        <v>1379425085</v>
      </c>
      <c r="M716" t="b">
        <v>0</v>
      </c>
      <c r="N716">
        <v>5</v>
      </c>
      <c r="O716" t="b">
        <v>0</v>
      </c>
      <c r="P716" t="s">
        <v>8270</v>
      </c>
      <c r="Q716">
        <f t="shared" si="90"/>
        <v>2</v>
      </c>
      <c r="R716">
        <f t="shared" si="95"/>
        <v>11.79</v>
      </c>
      <c r="S716" t="str">
        <f t="shared" si="91"/>
        <v>film &amp; video</v>
      </c>
      <c r="T716" t="str">
        <f t="shared" si="92"/>
        <v>animation</v>
      </c>
      <c r="U716" s="7">
        <f t="shared" si="93"/>
        <v>41534.568113425928</v>
      </c>
      <c r="V716" s="7">
        <f t="shared" si="94"/>
        <v>41564.568113425928</v>
      </c>
    </row>
    <row r="717" spans="1:22" ht="44.25" x14ac:dyDescent="0.75">
      <c r="A717">
        <v>2005</v>
      </c>
      <c r="B717" s="2" t="s">
        <v>2006</v>
      </c>
      <c r="C717" s="2" t="s">
        <v>6115</v>
      </c>
      <c r="D717">
        <v>30000</v>
      </c>
      <c r="E717">
        <f t="shared" si="88"/>
        <v>30000</v>
      </c>
      <c r="F717">
        <v>37104.03</v>
      </c>
      <c r="G717">
        <f t="shared" si="89"/>
        <v>37104.03</v>
      </c>
      <c r="H717" t="s">
        <v>8219</v>
      </c>
      <c r="I717" t="s">
        <v>8224</v>
      </c>
      <c r="J717" t="s">
        <v>8246</v>
      </c>
      <c r="K717">
        <v>1381895940</v>
      </c>
      <c r="L717">
        <v>1379532618</v>
      </c>
      <c r="M717" t="b">
        <v>1</v>
      </c>
      <c r="N717">
        <v>191</v>
      </c>
      <c r="O717" t="b">
        <v>1</v>
      </c>
      <c r="P717" t="s">
        <v>8295</v>
      </c>
      <c r="Q717">
        <f t="shared" si="90"/>
        <v>124</v>
      </c>
      <c r="R717">
        <f t="shared" si="95"/>
        <v>194.26</v>
      </c>
      <c r="S717" t="str">
        <f t="shared" si="91"/>
        <v>technology</v>
      </c>
      <c r="T717" t="str">
        <f t="shared" si="92"/>
        <v>hardware</v>
      </c>
      <c r="U717" s="7">
        <f t="shared" si="93"/>
        <v>41535.812708333331</v>
      </c>
      <c r="V717" s="7">
        <f t="shared" si="94"/>
        <v>41563.165972222225</v>
      </c>
    </row>
    <row r="718" spans="1:22" ht="44.25" x14ac:dyDescent="0.75">
      <c r="A718">
        <v>1925</v>
      </c>
      <c r="B718" s="2" t="s">
        <v>1926</v>
      </c>
      <c r="C718" s="2" t="s">
        <v>6035</v>
      </c>
      <c r="D718">
        <v>1500</v>
      </c>
      <c r="E718">
        <f t="shared" si="88"/>
        <v>1500</v>
      </c>
      <c r="F718">
        <v>1655</v>
      </c>
      <c r="G718">
        <f t="shared" si="89"/>
        <v>1655</v>
      </c>
      <c r="H718" t="s">
        <v>8219</v>
      </c>
      <c r="I718" t="s">
        <v>8224</v>
      </c>
      <c r="J718" t="s">
        <v>8246</v>
      </c>
      <c r="K718">
        <v>1381449600</v>
      </c>
      <c r="L718">
        <v>1379540288</v>
      </c>
      <c r="M718" t="b">
        <v>0</v>
      </c>
      <c r="N718">
        <v>52</v>
      </c>
      <c r="O718" t="b">
        <v>1</v>
      </c>
      <c r="P718" t="s">
        <v>8279</v>
      </c>
      <c r="Q718">
        <f t="shared" si="90"/>
        <v>110</v>
      </c>
      <c r="R718">
        <f t="shared" si="95"/>
        <v>31.83</v>
      </c>
      <c r="S718" t="str">
        <f t="shared" si="91"/>
        <v>music</v>
      </c>
      <c r="T718" t="str">
        <f t="shared" si="92"/>
        <v>indie rock</v>
      </c>
      <c r="U718" s="7">
        <f t="shared" si="93"/>
        <v>41535.90148148148</v>
      </c>
      <c r="V718" s="7">
        <f t="shared" si="94"/>
        <v>41558</v>
      </c>
    </row>
    <row r="719" spans="1:22" ht="44.25" x14ac:dyDescent="0.75">
      <c r="A719">
        <v>2136</v>
      </c>
      <c r="B719" s="2" t="s">
        <v>2137</v>
      </c>
      <c r="C719" s="2" t="s">
        <v>6246</v>
      </c>
      <c r="D719">
        <v>80000</v>
      </c>
      <c r="E719">
        <f t="shared" si="88"/>
        <v>80000</v>
      </c>
      <c r="F719">
        <v>47.69</v>
      </c>
      <c r="G719">
        <f t="shared" si="89"/>
        <v>47.69</v>
      </c>
      <c r="H719" t="s">
        <v>8221</v>
      </c>
      <c r="I719" t="s">
        <v>8224</v>
      </c>
      <c r="J719" t="s">
        <v>8246</v>
      </c>
      <c r="K719">
        <v>1382184786</v>
      </c>
      <c r="L719">
        <v>1379592786</v>
      </c>
      <c r="M719" t="b">
        <v>0</v>
      </c>
      <c r="N719">
        <v>4</v>
      </c>
      <c r="O719" t="b">
        <v>0</v>
      </c>
      <c r="P719" t="s">
        <v>8282</v>
      </c>
      <c r="Q719">
        <f t="shared" si="90"/>
        <v>0</v>
      </c>
      <c r="R719">
        <f t="shared" si="95"/>
        <v>11.92</v>
      </c>
      <c r="S719" t="str">
        <f t="shared" si="91"/>
        <v>games</v>
      </c>
      <c r="T719" t="str">
        <f t="shared" si="92"/>
        <v>video games</v>
      </c>
      <c r="U719" s="7">
        <f t="shared" si="93"/>
        <v>41536.509097222224</v>
      </c>
      <c r="V719" s="7">
        <f t="shared" si="94"/>
        <v>41566.509097222224</v>
      </c>
    </row>
    <row r="720" spans="1:22" ht="44.25" x14ac:dyDescent="0.75">
      <c r="A720">
        <v>2772</v>
      </c>
      <c r="B720" s="2" t="s">
        <v>2772</v>
      </c>
      <c r="C720" s="2" t="s">
        <v>6882</v>
      </c>
      <c r="D720">
        <v>8000</v>
      </c>
      <c r="E720">
        <f t="shared" si="88"/>
        <v>8000</v>
      </c>
      <c r="F720">
        <v>0</v>
      </c>
      <c r="G720">
        <f t="shared" si="89"/>
        <v>0</v>
      </c>
      <c r="H720" t="s">
        <v>8221</v>
      </c>
      <c r="I720" t="s">
        <v>8224</v>
      </c>
      <c r="J720" t="s">
        <v>8246</v>
      </c>
      <c r="K720">
        <v>1381006294</v>
      </c>
      <c r="L720">
        <v>1379710294</v>
      </c>
      <c r="M720" t="b">
        <v>0</v>
      </c>
      <c r="N720">
        <v>0</v>
      </c>
      <c r="O720" t="b">
        <v>0</v>
      </c>
      <c r="P720" t="s">
        <v>8304</v>
      </c>
      <c r="Q720">
        <f t="shared" si="90"/>
        <v>0</v>
      </c>
      <c r="R720" t="e">
        <f t="shared" si="95"/>
        <v>#DIV/0!</v>
      </c>
      <c r="S720" t="str">
        <f t="shared" si="91"/>
        <v>publishing</v>
      </c>
      <c r="T720" t="str">
        <f t="shared" si="92"/>
        <v>children's books</v>
      </c>
      <c r="U720" s="7">
        <f t="shared" si="93"/>
        <v>41537.869143518517</v>
      </c>
      <c r="V720" s="7">
        <f t="shared" si="94"/>
        <v>41552.869143518517</v>
      </c>
    </row>
    <row r="721" spans="1:22" ht="44.25" x14ac:dyDescent="0.75">
      <c r="A721">
        <v>864</v>
      </c>
      <c r="B721" s="2" t="s">
        <v>865</v>
      </c>
      <c r="C721" s="2" t="s">
        <v>4974</v>
      </c>
      <c r="D721">
        <v>6500</v>
      </c>
      <c r="E721">
        <f t="shared" si="88"/>
        <v>6500</v>
      </c>
      <c r="F721">
        <v>2700</v>
      </c>
      <c r="G721">
        <f t="shared" si="89"/>
        <v>2700</v>
      </c>
      <c r="H721" t="s">
        <v>8221</v>
      </c>
      <c r="I721" t="s">
        <v>8224</v>
      </c>
      <c r="J721" t="s">
        <v>8246</v>
      </c>
      <c r="K721">
        <v>1381917540</v>
      </c>
      <c r="L721">
        <v>1379990038</v>
      </c>
      <c r="M721" t="b">
        <v>0</v>
      </c>
      <c r="N721">
        <v>79</v>
      </c>
      <c r="O721" t="b">
        <v>0</v>
      </c>
      <c r="P721" t="s">
        <v>8278</v>
      </c>
      <c r="Q721">
        <f t="shared" si="90"/>
        <v>42</v>
      </c>
      <c r="R721">
        <f t="shared" si="95"/>
        <v>34.18</v>
      </c>
      <c r="S721" t="str">
        <f t="shared" si="91"/>
        <v>music</v>
      </c>
      <c r="T721" t="str">
        <f t="shared" si="92"/>
        <v>jazz</v>
      </c>
      <c r="U721" s="7">
        <f t="shared" si="93"/>
        <v>41541.106921296298</v>
      </c>
      <c r="V721" s="7">
        <f t="shared" si="94"/>
        <v>41563.415972222225</v>
      </c>
    </row>
    <row r="722" spans="1:22" ht="44.25" x14ac:dyDescent="0.75">
      <c r="A722">
        <v>2661</v>
      </c>
      <c r="B722" s="2" t="s">
        <v>2661</v>
      </c>
      <c r="C722" s="2" t="s">
        <v>6771</v>
      </c>
      <c r="D722">
        <v>5000</v>
      </c>
      <c r="E722">
        <f t="shared" si="88"/>
        <v>5000</v>
      </c>
      <c r="F722">
        <v>5145</v>
      </c>
      <c r="G722">
        <f t="shared" si="89"/>
        <v>5145</v>
      </c>
      <c r="H722" t="s">
        <v>8219</v>
      </c>
      <c r="I722" t="s">
        <v>8224</v>
      </c>
      <c r="J722" t="s">
        <v>8246</v>
      </c>
      <c r="K722">
        <v>1382742010</v>
      </c>
      <c r="L722">
        <v>1380150010</v>
      </c>
      <c r="M722" t="b">
        <v>0</v>
      </c>
      <c r="N722">
        <v>60</v>
      </c>
      <c r="O722" t="b">
        <v>1</v>
      </c>
      <c r="P722" t="s">
        <v>8302</v>
      </c>
      <c r="Q722">
        <f t="shared" si="90"/>
        <v>103</v>
      </c>
      <c r="R722">
        <f t="shared" si="95"/>
        <v>85.75</v>
      </c>
      <c r="S722" t="str">
        <f t="shared" si="91"/>
        <v>technology</v>
      </c>
      <c r="T722" t="str">
        <f t="shared" si="92"/>
        <v>makerspaces</v>
      </c>
      <c r="U722" s="7">
        <f t="shared" si="93"/>
        <v>41542.958449074074</v>
      </c>
      <c r="V722" s="7">
        <f t="shared" si="94"/>
        <v>41572.958449074074</v>
      </c>
    </row>
    <row r="723" spans="1:22" ht="44.25" x14ac:dyDescent="0.75">
      <c r="A723">
        <v>408</v>
      </c>
      <c r="B723" s="2" t="s">
        <v>409</v>
      </c>
      <c r="C723" s="2" t="s">
        <v>4518</v>
      </c>
      <c r="D723">
        <v>6000</v>
      </c>
      <c r="E723">
        <f t="shared" si="88"/>
        <v>6000</v>
      </c>
      <c r="F723">
        <v>6086.26</v>
      </c>
      <c r="G723">
        <f t="shared" si="89"/>
        <v>6086.26</v>
      </c>
      <c r="H723" t="s">
        <v>8219</v>
      </c>
      <c r="I723" t="s">
        <v>8224</v>
      </c>
      <c r="J723" t="s">
        <v>8246</v>
      </c>
      <c r="K723">
        <v>1383676790</v>
      </c>
      <c r="L723">
        <v>1380217190</v>
      </c>
      <c r="M723" t="b">
        <v>0</v>
      </c>
      <c r="N723">
        <v>38</v>
      </c>
      <c r="O723" t="b">
        <v>1</v>
      </c>
      <c r="P723" t="s">
        <v>8269</v>
      </c>
      <c r="Q723">
        <f t="shared" si="90"/>
        <v>101</v>
      </c>
      <c r="R723">
        <f t="shared" si="95"/>
        <v>160.16</v>
      </c>
      <c r="S723" t="str">
        <f t="shared" si="91"/>
        <v>film &amp; video</v>
      </c>
      <c r="T723" t="str">
        <f t="shared" si="92"/>
        <v>documentary</v>
      </c>
      <c r="U723" s="7">
        <f t="shared" si="93"/>
        <v>41543.735995370371</v>
      </c>
      <c r="V723" s="7">
        <f t="shared" si="94"/>
        <v>41583.777662037035</v>
      </c>
    </row>
    <row r="724" spans="1:22" ht="44.25" x14ac:dyDescent="0.75">
      <c r="A724">
        <v>1252</v>
      </c>
      <c r="B724" s="2" t="s">
        <v>1253</v>
      </c>
      <c r="C724" s="2" t="s">
        <v>5362</v>
      </c>
      <c r="D724">
        <v>3500</v>
      </c>
      <c r="E724">
        <f t="shared" si="88"/>
        <v>3500</v>
      </c>
      <c r="F724">
        <v>4818</v>
      </c>
      <c r="G724">
        <f t="shared" si="89"/>
        <v>4818</v>
      </c>
      <c r="H724" t="s">
        <v>8219</v>
      </c>
      <c r="I724" t="s">
        <v>8224</v>
      </c>
      <c r="J724" t="s">
        <v>8246</v>
      </c>
      <c r="K724">
        <v>1382658169</v>
      </c>
      <c r="L724">
        <v>1380238969</v>
      </c>
      <c r="M724" t="b">
        <v>1</v>
      </c>
      <c r="N724">
        <v>141</v>
      </c>
      <c r="O724" t="b">
        <v>1</v>
      </c>
      <c r="P724" t="s">
        <v>8276</v>
      </c>
      <c r="Q724">
        <f t="shared" si="90"/>
        <v>138</v>
      </c>
      <c r="R724">
        <f t="shared" si="95"/>
        <v>34.17</v>
      </c>
      <c r="S724" t="str">
        <f t="shared" si="91"/>
        <v>music</v>
      </c>
      <c r="T724" t="str">
        <f t="shared" si="92"/>
        <v>rock</v>
      </c>
      <c r="U724" s="7">
        <f t="shared" si="93"/>
        <v>41543.988067129627</v>
      </c>
      <c r="V724" s="7">
        <f t="shared" si="94"/>
        <v>41571.988067129627</v>
      </c>
    </row>
    <row r="725" spans="1:22" ht="29.5" x14ac:dyDescent="0.75">
      <c r="A725">
        <v>1617</v>
      </c>
      <c r="B725" s="2" t="s">
        <v>1618</v>
      </c>
      <c r="C725" s="2" t="s">
        <v>5727</v>
      </c>
      <c r="D725">
        <v>7000</v>
      </c>
      <c r="E725">
        <f t="shared" si="88"/>
        <v>7000</v>
      </c>
      <c r="F725">
        <v>10210</v>
      </c>
      <c r="G725">
        <f t="shared" si="89"/>
        <v>10210</v>
      </c>
      <c r="H725" t="s">
        <v>8219</v>
      </c>
      <c r="I725" t="s">
        <v>8224</v>
      </c>
      <c r="J725" t="s">
        <v>8246</v>
      </c>
      <c r="K725">
        <v>1383332400</v>
      </c>
      <c r="L725">
        <v>1380470188</v>
      </c>
      <c r="M725" t="b">
        <v>0</v>
      </c>
      <c r="N725">
        <v>158</v>
      </c>
      <c r="O725" t="b">
        <v>1</v>
      </c>
      <c r="P725" t="s">
        <v>8276</v>
      </c>
      <c r="Q725">
        <f t="shared" si="90"/>
        <v>146</v>
      </c>
      <c r="R725">
        <f t="shared" si="95"/>
        <v>64.62</v>
      </c>
      <c r="S725" t="str">
        <f t="shared" si="91"/>
        <v>music</v>
      </c>
      <c r="T725" t="str">
        <f t="shared" si="92"/>
        <v>rock</v>
      </c>
      <c r="U725" s="7">
        <f t="shared" si="93"/>
        <v>41546.664212962962</v>
      </c>
      <c r="V725" s="7">
        <f t="shared" si="94"/>
        <v>41579.791666666664</v>
      </c>
    </row>
    <row r="726" spans="1:22" ht="44.25" x14ac:dyDescent="0.75">
      <c r="A726">
        <v>2527</v>
      </c>
      <c r="B726" s="2" t="s">
        <v>2527</v>
      </c>
      <c r="C726" s="2" t="s">
        <v>6637</v>
      </c>
      <c r="D726">
        <v>4000</v>
      </c>
      <c r="E726">
        <f t="shared" si="88"/>
        <v>4000</v>
      </c>
      <c r="F726">
        <v>4085</v>
      </c>
      <c r="G726">
        <f t="shared" si="89"/>
        <v>4085</v>
      </c>
      <c r="H726" t="s">
        <v>8219</v>
      </c>
      <c r="I726" t="s">
        <v>8224</v>
      </c>
      <c r="J726" t="s">
        <v>8246</v>
      </c>
      <c r="K726">
        <v>1382068740</v>
      </c>
      <c r="L726">
        <v>1380477691</v>
      </c>
      <c r="M726" t="b">
        <v>0</v>
      </c>
      <c r="N726">
        <v>71</v>
      </c>
      <c r="O726" t="b">
        <v>1</v>
      </c>
      <c r="P726" t="s">
        <v>8300</v>
      </c>
      <c r="Q726">
        <f t="shared" si="90"/>
        <v>102</v>
      </c>
      <c r="R726">
        <f t="shared" si="95"/>
        <v>57.54</v>
      </c>
      <c r="S726" t="str">
        <f t="shared" si="91"/>
        <v>music</v>
      </c>
      <c r="T726" t="str">
        <f t="shared" si="92"/>
        <v>classical music</v>
      </c>
      <c r="U726" s="7">
        <f t="shared" si="93"/>
        <v>41546.75105324074</v>
      </c>
      <c r="V726" s="7">
        <f t="shared" si="94"/>
        <v>41565.165972222225</v>
      </c>
    </row>
    <row r="727" spans="1:22" ht="44.25" x14ac:dyDescent="0.75">
      <c r="A727">
        <v>1264</v>
      </c>
      <c r="B727" s="2" t="s">
        <v>1265</v>
      </c>
      <c r="C727" s="2" t="s">
        <v>5374</v>
      </c>
      <c r="D727">
        <v>650</v>
      </c>
      <c r="E727">
        <f t="shared" si="88"/>
        <v>650</v>
      </c>
      <c r="F727">
        <v>1082</v>
      </c>
      <c r="G727">
        <f t="shared" si="89"/>
        <v>1082</v>
      </c>
      <c r="H727" t="s">
        <v>8219</v>
      </c>
      <c r="I727" t="s">
        <v>8224</v>
      </c>
      <c r="J727" t="s">
        <v>8246</v>
      </c>
      <c r="K727">
        <v>1383062083</v>
      </c>
      <c r="L727">
        <v>1380556483</v>
      </c>
      <c r="M727" t="b">
        <v>1</v>
      </c>
      <c r="N727">
        <v>34</v>
      </c>
      <c r="O727" t="b">
        <v>1</v>
      </c>
      <c r="P727" t="s">
        <v>8276</v>
      </c>
      <c r="Q727">
        <f t="shared" si="90"/>
        <v>166</v>
      </c>
      <c r="R727">
        <f t="shared" si="95"/>
        <v>31.82</v>
      </c>
      <c r="S727" t="str">
        <f t="shared" si="91"/>
        <v>music</v>
      </c>
      <c r="T727" t="str">
        <f t="shared" si="92"/>
        <v>rock</v>
      </c>
      <c r="U727" s="7">
        <f t="shared" si="93"/>
        <v>41547.662997685184</v>
      </c>
      <c r="V727" s="7">
        <f t="shared" si="94"/>
        <v>41576.662997685184</v>
      </c>
    </row>
    <row r="728" spans="1:22" ht="59" x14ac:dyDescent="0.75">
      <c r="A728">
        <v>456</v>
      </c>
      <c r="B728" s="2" t="s">
        <v>457</v>
      </c>
      <c r="C728" s="2" t="s">
        <v>4566</v>
      </c>
      <c r="D728">
        <v>8888</v>
      </c>
      <c r="E728">
        <f t="shared" si="88"/>
        <v>8888</v>
      </c>
      <c r="F728">
        <v>61</v>
      </c>
      <c r="G728">
        <f t="shared" si="89"/>
        <v>61</v>
      </c>
      <c r="H728" t="s">
        <v>8221</v>
      </c>
      <c r="I728" t="s">
        <v>8224</v>
      </c>
      <c r="J728" t="s">
        <v>8246</v>
      </c>
      <c r="K728">
        <v>1382414340</v>
      </c>
      <c r="L728">
        <v>1380559201</v>
      </c>
      <c r="M728" t="b">
        <v>0</v>
      </c>
      <c r="N728">
        <v>3</v>
      </c>
      <c r="O728" t="b">
        <v>0</v>
      </c>
      <c r="P728" t="s">
        <v>8270</v>
      </c>
      <c r="Q728">
        <f t="shared" si="90"/>
        <v>1</v>
      </c>
      <c r="R728">
        <f t="shared" si="95"/>
        <v>20.329999999999998</v>
      </c>
      <c r="S728" t="str">
        <f t="shared" si="91"/>
        <v>film &amp; video</v>
      </c>
      <c r="T728" t="str">
        <f t="shared" si="92"/>
        <v>animation</v>
      </c>
      <c r="U728" s="7">
        <f t="shared" si="93"/>
        <v>41547.694456018515</v>
      </c>
      <c r="V728" s="7">
        <f t="shared" si="94"/>
        <v>41569.165972222225</v>
      </c>
    </row>
    <row r="729" spans="1:22" ht="29.5" x14ac:dyDescent="0.75">
      <c r="A729">
        <v>1370</v>
      </c>
      <c r="B729" s="2" t="s">
        <v>1371</v>
      </c>
      <c r="C729" s="2" t="s">
        <v>5480</v>
      </c>
      <c r="D729">
        <v>1500</v>
      </c>
      <c r="E729">
        <f t="shared" si="88"/>
        <v>1500</v>
      </c>
      <c r="F729">
        <v>1555</v>
      </c>
      <c r="G729">
        <f t="shared" si="89"/>
        <v>1555</v>
      </c>
      <c r="H729" t="s">
        <v>8219</v>
      </c>
      <c r="I729" t="s">
        <v>8224</v>
      </c>
      <c r="J729" t="s">
        <v>8246</v>
      </c>
      <c r="K729">
        <v>1381881890</v>
      </c>
      <c r="L729">
        <v>1380585890</v>
      </c>
      <c r="M729" t="b">
        <v>0</v>
      </c>
      <c r="N729">
        <v>20</v>
      </c>
      <c r="O729" t="b">
        <v>1</v>
      </c>
      <c r="P729" t="s">
        <v>8276</v>
      </c>
      <c r="Q729">
        <f t="shared" si="90"/>
        <v>104</v>
      </c>
      <c r="R729">
        <f t="shared" si="95"/>
        <v>77.75</v>
      </c>
      <c r="S729" t="str">
        <f t="shared" si="91"/>
        <v>music</v>
      </c>
      <c r="T729" t="str">
        <f t="shared" si="92"/>
        <v>rock</v>
      </c>
      <c r="U729" s="7">
        <f t="shared" si="93"/>
        <v>41548.00335648148</v>
      </c>
      <c r="V729" s="7">
        <f t="shared" si="94"/>
        <v>41563.00335648148</v>
      </c>
    </row>
    <row r="730" spans="1:22" ht="59" x14ac:dyDescent="0.75">
      <c r="A730">
        <v>2212</v>
      </c>
      <c r="B730" s="2" t="s">
        <v>2213</v>
      </c>
      <c r="C730" s="2" t="s">
        <v>6322</v>
      </c>
      <c r="D730">
        <v>6000</v>
      </c>
      <c r="E730">
        <f t="shared" si="88"/>
        <v>6000</v>
      </c>
      <c r="F730">
        <v>6863</v>
      </c>
      <c r="G730">
        <f t="shared" si="89"/>
        <v>6863</v>
      </c>
      <c r="H730" t="s">
        <v>8219</v>
      </c>
      <c r="I730" t="s">
        <v>8224</v>
      </c>
      <c r="J730" t="s">
        <v>8246</v>
      </c>
      <c r="K730">
        <v>1383526800</v>
      </c>
      <c r="L730">
        <v>1380650177</v>
      </c>
      <c r="M730" t="b">
        <v>0</v>
      </c>
      <c r="N730">
        <v>123</v>
      </c>
      <c r="O730" t="b">
        <v>1</v>
      </c>
      <c r="P730" t="s">
        <v>8280</v>
      </c>
      <c r="Q730">
        <f t="shared" si="90"/>
        <v>114</v>
      </c>
      <c r="R730">
        <f t="shared" si="95"/>
        <v>55.8</v>
      </c>
      <c r="S730" t="str">
        <f t="shared" si="91"/>
        <v>music</v>
      </c>
      <c r="T730" t="str">
        <f t="shared" si="92"/>
        <v>electronic music</v>
      </c>
      <c r="U730" s="7">
        <f t="shared" si="93"/>
        <v>41548.747418981482</v>
      </c>
      <c r="V730" s="7">
        <f t="shared" si="94"/>
        <v>41582.041666666664</v>
      </c>
    </row>
    <row r="731" spans="1:22" ht="44.25" x14ac:dyDescent="0.75">
      <c r="A731">
        <v>787</v>
      </c>
      <c r="B731" s="2" t="s">
        <v>788</v>
      </c>
      <c r="C731" s="2" t="s">
        <v>4897</v>
      </c>
      <c r="D731">
        <v>1200</v>
      </c>
      <c r="E731">
        <f t="shared" si="88"/>
        <v>1200</v>
      </c>
      <c r="F731">
        <v>1370</v>
      </c>
      <c r="G731">
        <f t="shared" si="89"/>
        <v>1370</v>
      </c>
      <c r="H731" t="s">
        <v>8219</v>
      </c>
      <c r="I731" t="s">
        <v>8224</v>
      </c>
      <c r="J731" t="s">
        <v>8246</v>
      </c>
      <c r="K731">
        <v>1383318226</v>
      </c>
      <c r="L731">
        <v>1380726226</v>
      </c>
      <c r="M731" t="b">
        <v>0</v>
      </c>
      <c r="N731">
        <v>17</v>
      </c>
      <c r="O731" t="b">
        <v>1</v>
      </c>
      <c r="P731" t="s">
        <v>8276</v>
      </c>
      <c r="Q731">
        <f t="shared" si="90"/>
        <v>114</v>
      </c>
      <c r="R731">
        <f t="shared" si="95"/>
        <v>80.59</v>
      </c>
      <c r="S731" t="str">
        <f t="shared" si="91"/>
        <v>music</v>
      </c>
      <c r="T731" t="str">
        <f t="shared" si="92"/>
        <v>rock</v>
      </c>
      <c r="U731" s="7">
        <f t="shared" si="93"/>
        <v>41549.627615740741</v>
      </c>
      <c r="V731" s="7">
        <f t="shared" si="94"/>
        <v>41579.627615740741</v>
      </c>
    </row>
    <row r="732" spans="1:22" ht="44.25" x14ac:dyDescent="0.75">
      <c r="A732">
        <v>289</v>
      </c>
      <c r="B732" s="2" t="s">
        <v>290</v>
      </c>
      <c r="C732" s="2" t="s">
        <v>4399</v>
      </c>
      <c r="D732">
        <v>15000</v>
      </c>
      <c r="E732">
        <f t="shared" si="88"/>
        <v>19650</v>
      </c>
      <c r="F732">
        <v>15723</v>
      </c>
      <c r="G732">
        <f t="shared" si="89"/>
        <v>20597.13</v>
      </c>
      <c r="H732" t="s">
        <v>8219</v>
      </c>
      <c r="I732" t="s">
        <v>8225</v>
      </c>
      <c r="J732" t="s">
        <v>8247</v>
      </c>
      <c r="K732">
        <v>1383389834</v>
      </c>
      <c r="L732">
        <v>1380797834</v>
      </c>
      <c r="M732" t="b">
        <v>1</v>
      </c>
      <c r="N732">
        <v>232</v>
      </c>
      <c r="O732" t="b">
        <v>1</v>
      </c>
      <c r="P732" t="s">
        <v>8269</v>
      </c>
      <c r="Q732">
        <f t="shared" si="90"/>
        <v>105</v>
      </c>
      <c r="R732">
        <f t="shared" si="95"/>
        <v>88.78</v>
      </c>
      <c r="S732" t="str">
        <f t="shared" si="91"/>
        <v>film &amp; video</v>
      </c>
      <c r="T732" t="str">
        <f t="shared" si="92"/>
        <v>documentary</v>
      </c>
      <c r="U732" s="7">
        <f t="shared" si="93"/>
        <v>41550.456412037034</v>
      </c>
      <c r="V732" s="7">
        <f t="shared" si="94"/>
        <v>41580.456412037034</v>
      </c>
    </row>
    <row r="733" spans="1:22" ht="44.25" x14ac:dyDescent="0.75">
      <c r="A733">
        <v>441</v>
      </c>
      <c r="B733" s="2" t="s">
        <v>442</v>
      </c>
      <c r="C733" s="2" t="s">
        <v>4551</v>
      </c>
      <c r="D733">
        <v>400</v>
      </c>
      <c r="E733">
        <f t="shared" si="88"/>
        <v>524</v>
      </c>
      <c r="F733">
        <v>0</v>
      </c>
      <c r="G733">
        <f t="shared" si="89"/>
        <v>0</v>
      </c>
      <c r="H733" t="s">
        <v>8221</v>
      </c>
      <c r="I733" t="s">
        <v>8225</v>
      </c>
      <c r="J733" t="s">
        <v>8247</v>
      </c>
      <c r="K733">
        <v>1383418996</v>
      </c>
      <c r="L733">
        <v>1380826996</v>
      </c>
      <c r="M733" t="b">
        <v>0</v>
      </c>
      <c r="N733">
        <v>0</v>
      </c>
      <c r="O733" t="b">
        <v>0</v>
      </c>
      <c r="P733" t="s">
        <v>8270</v>
      </c>
      <c r="Q733">
        <f t="shared" si="90"/>
        <v>0</v>
      </c>
      <c r="R733" t="e">
        <f t="shared" si="95"/>
        <v>#DIV/0!</v>
      </c>
      <c r="S733" t="str">
        <f t="shared" si="91"/>
        <v>film &amp; video</v>
      </c>
      <c r="T733" t="str">
        <f t="shared" si="92"/>
        <v>animation</v>
      </c>
      <c r="U733" s="7">
        <f t="shared" si="93"/>
        <v>41550.793935185182</v>
      </c>
      <c r="V733" s="7">
        <f t="shared" si="94"/>
        <v>41580.793935185182</v>
      </c>
    </row>
    <row r="734" spans="1:22" ht="44.25" x14ac:dyDescent="0.75">
      <c r="A734">
        <v>3152</v>
      </c>
      <c r="B734" s="2" t="s">
        <v>3152</v>
      </c>
      <c r="C734" s="2" t="s">
        <v>7262</v>
      </c>
      <c r="D734">
        <v>2200</v>
      </c>
      <c r="E734">
        <f t="shared" si="88"/>
        <v>2882</v>
      </c>
      <c r="F734">
        <v>2331</v>
      </c>
      <c r="G734">
        <f t="shared" si="89"/>
        <v>3053.61</v>
      </c>
      <c r="H734" t="s">
        <v>8219</v>
      </c>
      <c r="I734" t="s">
        <v>8225</v>
      </c>
      <c r="J734" t="s">
        <v>8247</v>
      </c>
      <c r="K734">
        <v>1383425367</v>
      </c>
      <c r="L734">
        <v>1380833367</v>
      </c>
      <c r="M734" t="b">
        <v>1</v>
      </c>
      <c r="N734">
        <v>67</v>
      </c>
      <c r="O734" t="b">
        <v>1</v>
      </c>
      <c r="P734" t="s">
        <v>8271</v>
      </c>
      <c r="Q734">
        <f t="shared" si="90"/>
        <v>106</v>
      </c>
      <c r="R734">
        <f t="shared" si="95"/>
        <v>45.58</v>
      </c>
      <c r="S734" t="str">
        <f t="shared" si="91"/>
        <v>theater</v>
      </c>
      <c r="T734" t="str">
        <f t="shared" si="92"/>
        <v>plays</v>
      </c>
      <c r="U734" s="7">
        <f t="shared" si="93"/>
        <v>41550.867673611108</v>
      </c>
      <c r="V734" s="7">
        <f t="shared" si="94"/>
        <v>41580.867673611108</v>
      </c>
    </row>
    <row r="735" spans="1:22" ht="44.25" x14ac:dyDescent="0.75">
      <c r="A735">
        <v>1481</v>
      </c>
      <c r="B735" s="2" t="s">
        <v>1482</v>
      </c>
      <c r="C735" s="2" t="s">
        <v>5591</v>
      </c>
      <c r="D735">
        <v>5000</v>
      </c>
      <c r="E735">
        <f t="shared" si="88"/>
        <v>3650</v>
      </c>
      <c r="F735">
        <v>105</v>
      </c>
      <c r="G735">
        <f t="shared" si="89"/>
        <v>76.649999999999991</v>
      </c>
      <c r="H735" t="s">
        <v>8221</v>
      </c>
      <c r="I735" t="s">
        <v>8229</v>
      </c>
      <c r="J735" t="s">
        <v>8251</v>
      </c>
      <c r="K735">
        <v>1383430145</v>
      </c>
      <c r="L735">
        <v>1380838145</v>
      </c>
      <c r="M735" t="b">
        <v>0</v>
      </c>
      <c r="N735">
        <v>6</v>
      </c>
      <c r="O735" t="b">
        <v>0</v>
      </c>
      <c r="P735" t="s">
        <v>8275</v>
      </c>
      <c r="Q735">
        <f t="shared" si="90"/>
        <v>2</v>
      </c>
      <c r="R735">
        <f t="shared" si="95"/>
        <v>12.78</v>
      </c>
      <c r="S735" t="str">
        <f t="shared" si="91"/>
        <v>publishing</v>
      </c>
      <c r="T735" t="str">
        <f t="shared" si="92"/>
        <v>fiction</v>
      </c>
      <c r="U735" s="7">
        <f t="shared" si="93"/>
        <v>41550.922974537039</v>
      </c>
      <c r="V735" s="7">
        <f t="shared" si="94"/>
        <v>41580.922974537039</v>
      </c>
    </row>
    <row r="736" spans="1:22" ht="44.25" x14ac:dyDescent="0.75">
      <c r="A736">
        <v>937</v>
      </c>
      <c r="B736" s="2" t="s">
        <v>938</v>
      </c>
      <c r="C736" s="2" t="s">
        <v>5047</v>
      </c>
      <c r="D736">
        <v>3500</v>
      </c>
      <c r="E736">
        <f t="shared" si="88"/>
        <v>3500</v>
      </c>
      <c r="F736">
        <v>40</v>
      </c>
      <c r="G736">
        <f t="shared" si="89"/>
        <v>40</v>
      </c>
      <c r="H736" t="s">
        <v>8221</v>
      </c>
      <c r="I736" t="s">
        <v>8224</v>
      </c>
      <c r="J736" t="s">
        <v>8246</v>
      </c>
      <c r="K736">
        <v>1383509357</v>
      </c>
      <c r="L736">
        <v>1380913757</v>
      </c>
      <c r="M736" t="b">
        <v>0</v>
      </c>
      <c r="N736">
        <v>2</v>
      </c>
      <c r="O736" t="b">
        <v>0</v>
      </c>
      <c r="P736" t="s">
        <v>8278</v>
      </c>
      <c r="Q736">
        <f t="shared" si="90"/>
        <v>1</v>
      </c>
      <c r="R736">
        <f t="shared" si="95"/>
        <v>20</v>
      </c>
      <c r="S736" t="str">
        <f t="shared" si="91"/>
        <v>music</v>
      </c>
      <c r="T736" t="str">
        <f t="shared" si="92"/>
        <v>jazz</v>
      </c>
      <c r="U736" s="7">
        <f t="shared" si="93"/>
        <v>41551.798113425924</v>
      </c>
      <c r="V736" s="7">
        <f t="shared" si="94"/>
        <v>41581.839780092596</v>
      </c>
    </row>
    <row r="737" spans="1:22" ht="59" x14ac:dyDescent="0.75">
      <c r="A737">
        <v>1561</v>
      </c>
      <c r="B737" s="2" t="s">
        <v>1562</v>
      </c>
      <c r="C737" s="2" t="s">
        <v>5671</v>
      </c>
      <c r="D737">
        <v>10000</v>
      </c>
      <c r="E737">
        <f t="shared" si="88"/>
        <v>10000</v>
      </c>
      <c r="F737">
        <v>67</v>
      </c>
      <c r="G737">
        <f t="shared" si="89"/>
        <v>67</v>
      </c>
      <c r="H737" t="s">
        <v>8220</v>
      </c>
      <c r="I737" t="s">
        <v>8224</v>
      </c>
      <c r="J737" t="s">
        <v>8246</v>
      </c>
      <c r="K737">
        <v>1383789603</v>
      </c>
      <c r="L737">
        <v>1381194003</v>
      </c>
      <c r="M737" t="b">
        <v>0</v>
      </c>
      <c r="N737">
        <v>1</v>
      </c>
      <c r="O737" t="b">
        <v>0</v>
      </c>
      <c r="P737" t="s">
        <v>8290</v>
      </c>
      <c r="Q737">
        <f t="shared" si="90"/>
        <v>1</v>
      </c>
      <c r="R737">
        <f t="shared" si="95"/>
        <v>67</v>
      </c>
      <c r="S737" t="str">
        <f t="shared" si="91"/>
        <v>publishing</v>
      </c>
      <c r="T737" t="str">
        <f t="shared" si="92"/>
        <v>art books</v>
      </c>
      <c r="U737" s="7">
        <f t="shared" si="93"/>
        <v>41555.041701388887</v>
      </c>
      <c r="V737" s="7">
        <f t="shared" si="94"/>
        <v>41585.083368055559</v>
      </c>
    </row>
    <row r="738" spans="1:22" ht="29.5" x14ac:dyDescent="0.75">
      <c r="A738">
        <v>792</v>
      </c>
      <c r="B738" s="2" t="s">
        <v>793</v>
      </c>
      <c r="C738" s="2" t="s">
        <v>4902</v>
      </c>
      <c r="D738">
        <v>2500</v>
      </c>
      <c r="E738">
        <f t="shared" si="88"/>
        <v>2500</v>
      </c>
      <c r="F738">
        <v>2511.11</v>
      </c>
      <c r="G738">
        <f t="shared" si="89"/>
        <v>2511.11</v>
      </c>
      <c r="H738" t="s">
        <v>8219</v>
      </c>
      <c r="I738" t="s">
        <v>8224</v>
      </c>
      <c r="J738" t="s">
        <v>8246</v>
      </c>
      <c r="K738">
        <v>1383861483</v>
      </c>
      <c r="L738">
        <v>1381265883</v>
      </c>
      <c r="M738" t="b">
        <v>0</v>
      </c>
      <c r="N738">
        <v>60</v>
      </c>
      <c r="O738" t="b">
        <v>1</v>
      </c>
      <c r="P738" t="s">
        <v>8276</v>
      </c>
      <c r="Q738">
        <f t="shared" si="90"/>
        <v>100</v>
      </c>
      <c r="R738">
        <f t="shared" si="95"/>
        <v>41.85</v>
      </c>
      <c r="S738" t="str">
        <f t="shared" si="91"/>
        <v>music</v>
      </c>
      <c r="T738" t="str">
        <f t="shared" si="92"/>
        <v>rock</v>
      </c>
      <c r="U738" s="7">
        <f t="shared" si="93"/>
        <v>41555.873645833337</v>
      </c>
      <c r="V738" s="7">
        <f t="shared" si="94"/>
        <v>41585.915312500001</v>
      </c>
    </row>
    <row r="739" spans="1:22" ht="29.5" x14ac:dyDescent="0.75">
      <c r="A739">
        <v>2138</v>
      </c>
      <c r="B739" s="2" t="s">
        <v>2139</v>
      </c>
      <c r="C739" s="2" t="s">
        <v>6248</v>
      </c>
      <c r="D739">
        <v>1000</v>
      </c>
      <c r="E739">
        <f t="shared" si="88"/>
        <v>1310</v>
      </c>
      <c r="F739">
        <v>128</v>
      </c>
      <c r="G739">
        <f t="shared" si="89"/>
        <v>167.68</v>
      </c>
      <c r="H739" t="s">
        <v>8221</v>
      </c>
      <c r="I739" t="s">
        <v>8225</v>
      </c>
      <c r="J739" t="s">
        <v>8247</v>
      </c>
      <c r="K739">
        <v>1383959939</v>
      </c>
      <c r="L739">
        <v>1381364339</v>
      </c>
      <c r="M739" t="b">
        <v>0</v>
      </c>
      <c r="N739">
        <v>12</v>
      </c>
      <c r="O739" t="b">
        <v>0</v>
      </c>
      <c r="P739" t="s">
        <v>8282</v>
      </c>
      <c r="Q739">
        <f t="shared" si="90"/>
        <v>13</v>
      </c>
      <c r="R739">
        <f t="shared" si="95"/>
        <v>13.97</v>
      </c>
      <c r="S739" t="str">
        <f t="shared" si="91"/>
        <v>games</v>
      </c>
      <c r="T739" t="str">
        <f t="shared" si="92"/>
        <v>video games</v>
      </c>
      <c r="U739" s="7">
        <f t="shared" si="93"/>
        <v>41557.013182870374</v>
      </c>
      <c r="V739" s="7">
        <f t="shared" si="94"/>
        <v>41587.054849537039</v>
      </c>
    </row>
    <row r="740" spans="1:22" ht="44.25" x14ac:dyDescent="0.75">
      <c r="A740">
        <v>791</v>
      </c>
      <c r="B740" s="2" t="s">
        <v>792</v>
      </c>
      <c r="C740" s="2" t="s">
        <v>4901</v>
      </c>
      <c r="D740">
        <v>7500</v>
      </c>
      <c r="E740">
        <f t="shared" si="88"/>
        <v>7500</v>
      </c>
      <c r="F740">
        <v>7790</v>
      </c>
      <c r="G740">
        <f t="shared" si="89"/>
        <v>7790</v>
      </c>
      <c r="H740" t="s">
        <v>8219</v>
      </c>
      <c r="I740" t="s">
        <v>8224</v>
      </c>
      <c r="J740" t="s">
        <v>8246</v>
      </c>
      <c r="K740">
        <v>1384322340</v>
      </c>
      <c r="L740">
        <v>1381430646</v>
      </c>
      <c r="M740" t="b">
        <v>0</v>
      </c>
      <c r="N740">
        <v>128</v>
      </c>
      <c r="O740" t="b">
        <v>1</v>
      </c>
      <c r="P740" t="s">
        <v>8276</v>
      </c>
      <c r="Q740">
        <f t="shared" si="90"/>
        <v>104</v>
      </c>
      <c r="R740">
        <f t="shared" si="95"/>
        <v>60.86</v>
      </c>
      <c r="S740" t="str">
        <f t="shared" si="91"/>
        <v>music</v>
      </c>
      <c r="T740" t="str">
        <f t="shared" si="92"/>
        <v>rock</v>
      </c>
      <c r="U740" s="7">
        <f t="shared" si="93"/>
        <v>41557.780624999999</v>
      </c>
      <c r="V740" s="7">
        <f t="shared" si="94"/>
        <v>41591.249305555553</v>
      </c>
    </row>
    <row r="741" spans="1:22" ht="44.25" x14ac:dyDescent="0.75">
      <c r="A741">
        <v>110</v>
      </c>
      <c r="B741" s="2" t="s">
        <v>112</v>
      </c>
      <c r="C741" s="2" t="s">
        <v>4221</v>
      </c>
      <c r="D741">
        <v>1300</v>
      </c>
      <c r="E741">
        <f t="shared" si="88"/>
        <v>1300</v>
      </c>
      <c r="F741">
        <v>1700</v>
      </c>
      <c r="G741">
        <f t="shared" si="89"/>
        <v>1700</v>
      </c>
      <c r="H741" t="s">
        <v>8219</v>
      </c>
      <c r="I741" t="s">
        <v>8224</v>
      </c>
      <c r="J741" t="s">
        <v>8246</v>
      </c>
      <c r="K741">
        <v>1384408740</v>
      </c>
      <c r="L741">
        <v>1381445253</v>
      </c>
      <c r="M741" t="b">
        <v>0</v>
      </c>
      <c r="N741">
        <v>26</v>
      </c>
      <c r="O741" t="b">
        <v>1</v>
      </c>
      <c r="P741" t="s">
        <v>8266</v>
      </c>
      <c r="Q741">
        <f t="shared" si="90"/>
        <v>131</v>
      </c>
      <c r="R741">
        <f t="shared" si="95"/>
        <v>65.38</v>
      </c>
      <c r="S741" t="str">
        <f t="shared" si="91"/>
        <v>film &amp; video</v>
      </c>
      <c r="T741" t="str">
        <f t="shared" si="92"/>
        <v>shorts</v>
      </c>
      <c r="U741" s="7">
        <f t="shared" si="93"/>
        <v>41557.949687500004</v>
      </c>
      <c r="V741" s="7">
        <f t="shared" si="94"/>
        <v>41592.249305555553</v>
      </c>
    </row>
    <row r="742" spans="1:22" ht="44.25" x14ac:dyDescent="0.75">
      <c r="A742">
        <v>862</v>
      </c>
      <c r="B742" s="2" t="s">
        <v>863</v>
      </c>
      <c r="C742" s="2" t="s">
        <v>4972</v>
      </c>
      <c r="D742">
        <v>50000</v>
      </c>
      <c r="E742">
        <f t="shared" si="88"/>
        <v>65500</v>
      </c>
      <c r="F742">
        <v>170</v>
      </c>
      <c r="G742">
        <f t="shared" si="89"/>
        <v>222.70000000000002</v>
      </c>
      <c r="H742" t="s">
        <v>8221</v>
      </c>
      <c r="I742" t="s">
        <v>8225</v>
      </c>
      <c r="J742" t="s">
        <v>8247</v>
      </c>
      <c r="K742">
        <v>1384179548</v>
      </c>
      <c r="L742">
        <v>1381583948</v>
      </c>
      <c r="M742" t="b">
        <v>0</v>
      </c>
      <c r="N742">
        <v>4</v>
      </c>
      <c r="O742" t="b">
        <v>0</v>
      </c>
      <c r="P742" t="s">
        <v>8278</v>
      </c>
      <c r="Q742">
        <f t="shared" si="90"/>
        <v>0</v>
      </c>
      <c r="R742">
        <f t="shared" si="95"/>
        <v>55.68</v>
      </c>
      <c r="S742" t="str">
        <f t="shared" si="91"/>
        <v>music</v>
      </c>
      <c r="T742" t="str">
        <f t="shared" si="92"/>
        <v>jazz</v>
      </c>
      <c r="U742" s="7">
        <f t="shared" si="93"/>
        <v>41559.5549537037</v>
      </c>
      <c r="V742" s="7">
        <f t="shared" si="94"/>
        <v>41589.596620370372</v>
      </c>
    </row>
    <row r="743" spans="1:22" ht="44.25" x14ac:dyDescent="0.75">
      <c r="A743">
        <v>1971</v>
      </c>
      <c r="B743" s="2" t="s">
        <v>1972</v>
      </c>
      <c r="C743" s="2" t="s">
        <v>6081</v>
      </c>
      <c r="D743">
        <v>400000</v>
      </c>
      <c r="E743">
        <f t="shared" si="88"/>
        <v>400000</v>
      </c>
      <c r="F743">
        <v>1052110.8700000001</v>
      </c>
      <c r="G743">
        <f t="shared" si="89"/>
        <v>1052110.8700000001</v>
      </c>
      <c r="H743" t="s">
        <v>8219</v>
      </c>
      <c r="I743" t="s">
        <v>8224</v>
      </c>
      <c r="J743" t="s">
        <v>8246</v>
      </c>
      <c r="K743">
        <v>1384488000</v>
      </c>
      <c r="L743">
        <v>1381752061</v>
      </c>
      <c r="M743" t="b">
        <v>1</v>
      </c>
      <c r="N743">
        <v>3863</v>
      </c>
      <c r="O743" t="b">
        <v>1</v>
      </c>
      <c r="P743" t="s">
        <v>8295</v>
      </c>
      <c r="Q743">
        <f t="shared" si="90"/>
        <v>263</v>
      </c>
      <c r="R743">
        <f t="shared" si="95"/>
        <v>272.36</v>
      </c>
      <c r="S743" t="str">
        <f t="shared" si="91"/>
        <v>technology</v>
      </c>
      <c r="T743" t="str">
        <f t="shared" si="92"/>
        <v>hardware</v>
      </c>
      <c r="U743" s="7">
        <f t="shared" si="93"/>
        <v>41561.500706018516</v>
      </c>
      <c r="V743" s="7">
        <f t="shared" si="94"/>
        <v>41593.166666666664</v>
      </c>
    </row>
    <row r="744" spans="1:22" ht="44.25" x14ac:dyDescent="0.75">
      <c r="A744">
        <v>1271</v>
      </c>
      <c r="B744" s="2" t="s">
        <v>1272</v>
      </c>
      <c r="C744" s="2" t="s">
        <v>5381</v>
      </c>
      <c r="D744">
        <v>7500</v>
      </c>
      <c r="E744">
        <f t="shared" si="88"/>
        <v>7500</v>
      </c>
      <c r="F744">
        <v>7635</v>
      </c>
      <c r="G744">
        <f t="shared" si="89"/>
        <v>7635</v>
      </c>
      <c r="H744" t="s">
        <v>8219</v>
      </c>
      <c r="I744" t="s">
        <v>8224</v>
      </c>
      <c r="J744" t="s">
        <v>8246</v>
      </c>
      <c r="K744">
        <v>1384363459</v>
      </c>
      <c r="L744">
        <v>1381767859</v>
      </c>
      <c r="M744" t="b">
        <v>1</v>
      </c>
      <c r="N744">
        <v>31</v>
      </c>
      <c r="O744" t="b">
        <v>1</v>
      </c>
      <c r="P744" t="s">
        <v>8276</v>
      </c>
      <c r="Q744">
        <f t="shared" si="90"/>
        <v>102</v>
      </c>
      <c r="R744">
        <f t="shared" si="95"/>
        <v>246.29</v>
      </c>
      <c r="S744" t="str">
        <f t="shared" si="91"/>
        <v>music</v>
      </c>
      <c r="T744" t="str">
        <f t="shared" si="92"/>
        <v>rock</v>
      </c>
      <c r="U744" s="7">
        <f t="shared" si="93"/>
        <v>41561.683553240742</v>
      </c>
      <c r="V744" s="7">
        <f t="shared" si="94"/>
        <v>41591.725219907406</v>
      </c>
    </row>
    <row r="745" spans="1:22" ht="44.25" x14ac:dyDescent="0.75">
      <c r="A745">
        <v>2227</v>
      </c>
      <c r="B745" s="2" t="s">
        <v>2228</v>
      </c>
      <c r="C745" s="2" t="s">
        <v>6337</v>
      </c>
      <c r="D745">
        <v>13000</v>
      </c>
      <c r="E745">
        <f t="shared" si="88"/>
        <v>17030</v>
      </c>
      <c r="F745">
        <v>20459</v>
      </c>
      <c r="G745">
        <f t="shared" si="89"/>
        <v>26801.29</v>
      </c>
      <c r="H745" t="s">
        <v>8219</v>
      </c>
      <c r="I745" t="s">
        <v>8225</v>
      </c>
      <c r="J745" t="s">
        <v>8247</v>
      </c>
      <c r="K745">
        <v>1384374155</v>
      </c>
      <c r="L745">
        <v>1381778555</v>
      </c>
      <c r="M745" t="b">
        <v>0</v>
      </c>
      <c r="N745">
        <v>301</v>
      </c>
      <c r="O745" t="b">
        <v>1</v>
      </c>
      <c r="P745" t="s">
        <v>8297</v>
      </c>
      <c r="Q745">
        <f t="shared" si="90"/>
        <v>157</v>
      </c>
      <c r="R745">
        <f t="shared" si="95"/>
        <v>89.04</v>
      </c>
      <c r="S745" t="str">
        <f t="shared" si="91"/>
        <v>games</v>
      </c>
      <c r="T745" t="str">
        <f t="shared" si="92"/>
        <v>tabletop games</v>
      </c>
      <c r="U745" s="7">
        <f t="shared" si="93"/>
        <v>41561.807349537034</v>
      </c>
      <c r="V745" s="7">
        <f t="shared" si="94"/>
        <v>41591.849016203705</v>
      </c>
    </row>
    <row r="746" spans="1:22" ht="44.25" x14ac:dyDescent="0.75">
      <c r="A746">
        <v>920</v>
      </c>
      <c r="B746" s="2" t="s">
        <v>921</v>
      </c>
      <c r="C746" s="2" t="s">
        <v>5030</v>
      </c>
      <c r="D746">
        <v>5500</v>
      </c>
      <c r="E746">
        <f t="shared" si="88"/>
        <v>5500</v>
      </c>
      <c r="F746">
        <v>0</v>
      </c>
      <c r="G746">
        <f t="shared" si="89"/>
        <v>0</v>
      </c>
      <c r="H746" t="s">
        <v>8221</v>
      </c>
      <c r="I746" t="s">
        <v>8224</v>
      </c>
      <c r="J746" t="s">
        <v>8246</v>
      </c>
      <c r="K746">
        <v>1384448822</v>
      </c>
      <c r="L746">
        <v>1381853222</v>
      </c>
      <c r="M746" t="b">
        <v>0</v>
      </c>
      <c r="N746">
        <v>0</v>
      </c>
      <c r="O746" t="b">
        <v>0</v>
      </c>
      <c r="P746" t="s">
        <v>8278</v>
      </c>
      <c r="Q746">
        <f t="shared" si="90"/>
        <v>0</v>
      </c>
      <c r="R746" t="e">
        <f t="shared" si="95"/>
        <v>#DIV/0!</v>
      </c>
      <c r="S746" t="str">
        <f t="shared" si="91"/>
        <v>music</v>
      </c>
      <c r="T746" t="str">
        <f t="shared" si="92"/>
        <v>jazz</v>
      </c>
      <c r="U746" s="7">
        <f t="shared" si="93"/>
        <v>41562.67155092593</v>
      </c>
      <c r="V746" s="7">
        <f t="shared" si="94"/>
        <v>41592.713217592594</v>
      </c>
    </row>
    <row r="747" spans="1:22" ht="44.25" x14ac:dyDescent="0.75">
      <c r="A747">
        <v>699</v>
      </c>
      <c r="B747" s="2" t="s">
        <v>700</v>
      </c>
      <c r="C747" s="2" t="s">
        <v>4809</v>
      </c>
      <c r="D747">
        <v>130000</v>
      </c>
      <c r="E747">
        <f t="shared" si="88"/>
        <v>130000</v>
      </c>
      <c r="F747">
        <v>107148.74</v>
      </c>
      <c r="G747">
        <f t="shared" si="89"/>
        <v>107148.74</v>
      </c>
      <c r="H747" t="s">
        <v>8221</v>
      </c>
      <c r="I747" t="s">
        <v>8224</v>
      </c>
      <c r="J747" t="s">
        <v>8246</v>
      </c>
      <c r="K747">
        <v>1385136000</v>
      </c>
      <c r="L747">
        <v>1381923548</v>
      </c>
      <c r="M747" t="b">
        <v>0</v>
      </c>
      <c r="N747">
        <v>890</v>
      </c>
      <c r="O747" t="b">
        <v>0</v>
      </c>
      <c r="P747" t="s">
        <v>8273</v>
      </c>
      <c r="Q747">
        <f t="shared" si="90"/>
        <v>82</v>
      </c>
      <c r="R747">
        <f t="shared" si="95"/>
        <v>120.39</v>
      </c>
      <c r="S747" t="str">
        <f t="shared" si="91"/>
        <v>technology</v>
      </c>
      <c r="T747" t="str">
        <f t="shared" si="92"/>
        <v>wearables</v>
      </c>
      <c r="U747" s="7">
        <f t="shared" si="93"/>
        <v>41563.485509259262</v>
      </c>
      <c r="V747" s="7">
        <f t="shared" si="94"/>
        <v>41600.666666666664</v>
      </c>
    </row>
    <row r="748" spans="1:22" ht="44.25" x14ac:dyDescent="0.75">
      <c r="A748">
        <v>2207</v>
      </c>
      <c r="B748" s="2" t="s">
        <v>2208</v>
      </c>
      <c r="C748" s="2" t="s">
        <v>6317</v>
      </c>
      <c r="D748">
        <v>2000</v>
      </c>
      <c r="E748">
        <f t="shared" si="88"/>
        <v>2000</v>
      </c>
      <c r="F748">
        <v>2000</v>
      </c>
      <c r="G748">
        <f t="shared" si="89"/>
        <v>2000</v>
      </c>
      <c r="H748" t="s">
        <v>8219</v>
      </c>
      <c r="I748" t="s">
        <v>8224</v>
      </c>
      <c r="J748" t="s">
        <v>8246</v>
      </c>
      <c r="K748">
        <v>1384580373</v>
      </c>
      <c r="L748">
        <v>1381984773</v>
      </c>
      <c r="M748" t="b">
        <v>0</v>
      </c>
      <c r="N748">
        <v>7</v>
      </c>
      <c r="O748" t="b">
        <v>1</v>
      </c>
      <c r="P748" t="s">
        <v>8280</v>
      </c>
      <c r="Q748">
        <f t="shared" si="90"/>
        <v>100</v>
      </c>
      <c r="R748">
        <f t="shared" si="95"/>
        <v>285.70999999999998</v>
      </c>
      <c r="S748" t="str">
        <f t="shared" si="91"/>
        <v>music</v>
      </c>
      <c r="T748" t="str">
        <f t="shared" si="92"/>
        <v>electronic music</v>
      </c>
      <c r="U748" s="7">
        <f t="shared" si="93"/>
        <v>41564.194131944445</v>
      </c>
      <c r="V748" s="7">
        <f t="shared" si="94"/>
        <v>41594.235798611109</v>
      </c>
    </row>
    <row r="749" spans="1:22" ht="29.5" x14ac:dyDescent="0.75">
      <c r="A749">
        <v>2242</v>
      </c>
      <c r="B749" s="2" t="s">
        <v>2243</v>
      </c>
      <c r="C749" s="2" t="s">
        <v>6352</v>
      </c>
      <c r="D749">
        <v>10000</v>
      </c>
      <c r="E749">
        <f t="shared" si="88"/>
        <v>10000</v>
      </c>
      <c r="F749">
        <v>136009.76</v>
      </c>
      <c r="G749">
        <f t="shared" si="89"/>
        <v>136009.76</v>
      </c>
      <c r="H749" t="s">
        <v>8219</v>
      </c>
      <c r="I749" t="s">
        <v>8224</v>
      </c>
      <c r="J749" t="s">
        <v>8246</v>
      </c>
      <c r="K749">
        <v>1385521320</v>
      </c>
      <c r="L749">
        <v>1382449733</v>
      </c>
      <c r="M749" t="b">
        <v>0</v>
      </c>
      <c r="N749">
        <v>2525</v>
      </c>
      <c r="O749" t="b">
        <v>1</v>
      </c>
      <c r="P749" t="s">
        <v>8297</v>
      </c>
      <c r="Q749">
        <f t="shared" si="90"/>
        <v>1360</v>
      </c>
      <c r="R749">
        <f t="shared" si="95"/>
        <v>53.87</v>
      </c>
      <c r="S749" t="str">
        <f t="shared" si="91"/>
        <v>games</v>
      </c>
      <c r="T749" t="str">
        <f t="shared" si="92"/>
        <v>tabletop games</v>
      </c>
      <c r="U749" s="7">
        <f t="shared" si="93"/>
        <v>41569.575613425928</v>
      </c>
      <c r="V749" s="7">
        <f t="shared" si="94"/>
        <v>41605.126388888886</v>
      </c>
    </row>
    <row r="750" spans="1:22" ht="59" x14ac:dyDescent="0.75">
      <c r="A750">
        <v>890</v>
      </c>
      <c r="B750" s="2" t="s">
        <v>891</v>
      </c>
      <c r="C750" s="2" t="s">
        <v>5000</v>
      </c>
      <c r="D750">
        <v>3000</v>
      </c>
      <c r="E750">
        <f t="shared" si="88"/>
        <v>3000</v>
      </c>
      <c r="F750">
        <v>125</v>
      </c>
      <c r="G750">
        <f t="shared" si="89"/>
        <v>125</v>
      </c>
      <c r="H750" t="s">
        <v>8221</v>
      </c>
      <c r="I750" t="s">
        <v>8224</v>
      </c>
      <c r="J750" t="s">
        <v>8246</v>
      </c>
      <c r="K750">
        <v>1385055979</v>
      </c>
      <c r="L750">
        <v>1382460379</v>
      </c>
      <c r="M750" t="b">
        <v>0</v>
      </c>
      <c r="N750">
        <v>4</v>
      </c>
      <c r="O750" t="b">
        <v>0</v>
      </c>
      <c r="P750" t="s">
        <v>8279</v>
      </c>
      <c r="Q750">
        <f t="shared" si="90"/>
        <v>4</v>
      </c>
      <c r="R750">
        <f t="shared" si="95"/>
        <v>31.25</v>
      </c>
      <c r="S750" t="str">
        <f t="shared" si="91"/>
        <v>music</v>
      </c>
      <c r="T750" t="str">
        <f t="shared" si="92"/>
        <v>indie rock</v>
      </c>
      <c r="U750" s="7">
        <f t="shared" si="93"/>
        <v>41569.698831018519</v>
      </c>
      <c r="V750" s="7">
        <f t="shared" si="94"/>
        <v>41599.740497685183</v>
      </c>
    </row>
    <row r="751" spans="1:22" ht="44.25" x14ac:dyDescent="0.75">
      <c r="A751">
        <v>860</v>
      </c>
      <c r="B751" s="2" t="s">
        <v>861</v>
      </c>
      <c r="C751" s="2" t="s">
        <v>4970</v>
      </c>
      <c r="D751">
        <v>14000</v>
      </c>
      <c r="E751">
        <f t="shared" si="88"/>
        <v>14000</v>
      </c>
      <c r="F751">
        <v>2540</v>
      </c>
      <c r="G751">
        <f t="shared" si="89"/>
        <v>2540</v>
      </c>
      <c r="H751" t="s">
        <v>8221</v>
      </c>
      <c r="I751" t="s">
        <v>8224</v>
      </c>
      <c r="J751" t="s">
        <v>8246</v>
      </c>
      <c r="K751">
        <v>1385123713</v>
      </c>
      <c r="L751">
        <v>1382528113</v>
      </c>
      <c r="M751" t="b">
        <v>0</v>
      </c>
      <c r="N751">
        <v>48</v>
      </c>
      <c r="O751" t="b">
        <v>0</v>
      </c>
      <c r="P751" t="s">
        <v>8278</v>
      </c>
      <c r="Q751">
        <f t="shared" si="90"/>
        <v>18</v>
      </c>
      <c r="R751">
        <f t="shared" si="95"/>
        <v>52.92</v>
      </c>
      <c r="S751" t="str">
        <f t="shared" si="91"/>
        <v>music</v>
      </c>
      <c r="T751" t="str">
        <f t="shared" si="92"/>
        <v>jazz</v>
      </c>
      <c r="U751" s="7">
        <f t="shared" si="93"/>
        <v>41570.482789351852</v>
      </c>
      <c r="V751" s="7">
        <f t="shared" si="94"/>
        <v>41600.524456018517</v>
      </c>
    </row>
    <row r="752" spans="1:22" ht="44.25" x14ac:dyDescent="0.75">
      <c r="A752">
        <v>2289</v>
      </c>
      <c r="B752" s="2" t="s">
        <v>2290</v>
      </c>
      <c r="C752" s="2" t="s">
        <v>6399</v>
      </c>
      <c r="D752">
        <v>1500</v>
      </c>
      <c r="E752">
        <f t="shared" si="88"/>
        <v>1500</v>
      </c>
      <c r="F752">
        <v>1611</v>
      </c>
      <c r="G752">
        <f t="shared" si="89"/>
        <v>1611</v>
      </c>
      <c r="H752" t="s">
        <v>8219</v>
      </c>
      <c r="I752" t="s">
        <v>8224</v>
      </c>
      <c r="J752" t="s">
        <v>8246</v>
      </c>
      <c r="K752">
        <v>1386372120</v>
      </c>
      <c r="L752">
        <v>1382659060</v>
      </c>
      <c r="M752" t="b">
        <v>0</v>
      </c>
      <c r="N752">
        <v>25</v>
      </c>
      <c r="O752" t="b">
        <v>1</v>
      </c>
      <c r="P752" t="s">
        <v>8276</v>
      </c>
      <c r="Q752">
        <f t="shared" si="90"/>
        <v>107</v>
      </c>
      <c r="R752">
        <f t="shared" si="95"/>
        <v>64.44</v>
      </c>
      <c r="S752" t="str">
        <f t="shared" si="91"/>
        <v>music</v>
      </c>
      <c r="T752" t="str">
        <f t="shared" si="92"/>
        <v>rock</v>
      </c>
      <c r="U752" s="7">
        <f t="shared" si="93"/>
        <v>41571.998379629629</v>
      </c>
      <c r="V752" s="7">
        <f t="shared" si="94"/>
        <v>41614.973611111112</v>
      </c>
    </row>
    <row r="753" spans="1:22" ht="44.25" x14ac:dyDescent="0.75">
      <c r="A753">
        <v>1069</v>
      </c>
      <c r="B753" s="2" t="s">
        <v>1070</v>
      </c>
      <c r="C753" s="2" t="s">
        <v>5179</v>
      </c>
      <c r="D753">
        <v>2200</v>
      </c>
      <c r="E753">
        <f t="shared" si="88"/>
        <v>2200</v>
      </c>
      <c r="F753">
        <v>850</v>
      </c>
      <c r="G753">
        <f t="shared" si="89"/>
        <v>850</v>
      </c>
      <c r="H753" t="s">
        <v>8221</v>
      </c>
      <c r="I753" t="s">
        <v>8224</v>
      </c>
      <c r="J753" t="s">
        <v>8246</v>
      </c>
      <c r="K753">
        <v>1385447459</v>
      </c>
      <c r="L753">
        <v>1382679059</v>
      </c>
      <c r="M753" t="b">
        <v>0</v>
      </c>
      <c r="N753">
        <v>21</v>
      </c>
      <c r="O753" t="b">
        <v>0</v>
      </c>
      <c r="P753" t="s">
        <v>8282</v>
      </c>
      <c r="Q753">
        <f t="shared" si="90"/>
        <v>39</v>
      </c>
      <c r="R753">
        <f t="shared" si="95"/>
        <v>40.479999999999997</v>
      </c>
      <c r="S753" t="str">
        <f t="shared" si="91"/>
        <v>games</v>
      </c>
      <c r="T753" t="str">
        <f t="shared" si="92"/>
        <v>video games</v>
      </c>
      <c r="U753" s="7">
        <f t="shared" si="93"/>
        <v>41572.229849537034</v>
      </c>
      <c r="V753" s="7">
        <f t="shared" si="94"/>
        <v>41604.271516203706</v>
      </c>
    </row>
    <row r="754" spans="1:22" ht="44.25" x14ac:dyDescent="0.75">
      <c r="A754">
        <v>1652</v>
      </c>
      <c r="B754" s="2" t="s">
        <v>1653</v>
      </c>
      <c r="C754" s="2" t="s">
        <v>5762</v>
      </c>
      <c r="D754">
        <v>4500</v>
      </c>
      <c r="E754">
        <f t="shared" si="88"/>
        <v>4500</v>
      </c>
      <c r="F754">
        <v>4530</v>
      </c>
      <c r="G754">
        <f t="shared" si="89"/>
        <v>4530</v>
      </c>
      <c r="H754" t="s">
        <v>8219</v>
      </c>
      <c r="I754" t="s">
        <v>8224</v>
      </c>
      <c r="J754" t="s">
        <v>8246</v>
      </c>
      <c r="K754">
        <v>1385297393</v>
      </c>
      <c r="L754">
        <v>1382701793</v>
      </c>
      <c r="M754" t="b">
        <v>0</v>
      </c>
      <c r="N754">
        <v>70</v>
      </c>
      <c r="O754" t="b">
        <v>1</v>
      </c>
      <c r="P754" t="s">
        <v>8292</v>
      </c>
      <c r="Q754">
        <f t="shared" si="90"/>
        <v>101</v>
      </c>
      <c r="R754">
        <f t="shared" si="95"/>
        <v>64.709999999999994</v>
      </c>
      <c r="S754" t="str">
        <f t="shared" si="91"/>
        <v>music</v>
      </c>
      <c r="T754" t="str">
        <f t="shared" si="92"/>
        <v>pop</v>
      </c>
      <c r="U754" s="7">
        <f t="shared" si="93"/>
        <v>41572.492974537039</v>
      </c>
      <c r="V754" s="7">
        <f t="shared" si="94"/>
        <v>41602.534641203703</v>
      </c>
    </row>
    <row r="755" spans="1:22" ht="29.5" x14ac:dyDescent="0.75">
      <c r="A755">
        <v>2239</v>
      </c>
      <c r="B755" s="2" t="s">
        <v>2240</v>
      </c>
      <c r="C755" s="2" t="s">
        <v>6349</v>
      </c>
      <c r="D755">
        <v>25000</v>
      </c>
      <c r="E755">
        <f t="shared" si="88"/>
        <v>25000</v>
      </c>
      <c r="F755">
        <v>32006.67</v>
      </c>
      <c r="G755">
        <f t="shared" si="89"/>
        <v>32006.67</v>
      </c>
      <c r="H755" t="s">
        <v>8219</v>
      </c>
      <c r="I755" t="s">
        <v>8224</v>
      </c>
      <c r="J755" t="s">
        <v>8246</v>
      </c>
      <c r="K755">
        <v>1385870520</v>
      </c>
      <c r="L755">
        <v>1382742014</v>
      </c>
      <c r="M755" t="b">
        <v>0</v>
      </c>
      <c r="N755">
        <v>426</v>
      </c>
      <c r="O755" t="b">
        <v>1</v>
      </c>
      <c r="P755" t="s">
        <v>8297</v>
      </c>
      <c r="Q755">
        <f t="shared" si="90"/>
        <v>128</v>
      </c>
      <c r="R755">
        <f t="shared" si="95"/>
        <v>75.13</v>
      </c>
      <c r="S755" t="str">
        <f t="shared" si="91"/>
        <v>games</v>
      </c>
      <c r="T755" t="str">
        <f t="shared" si="92"/>
        <v>tabletop games</v>
      </c>
      <c r="U755" s="7">
        <f t="shared" si="93"/>
        <v>41572.958495370374</v>
      </c>
      <c r="V755" s="7">
        <f t="shared" si="94"/>
        <v>41609.168055555558</v>
      </c>
    </row>
    <row r="756" spans="1:22" ht="44.25" x14ac:dyDescent="0.75">
      <c r="A756">
        <v>2145</v>
      </c>
      <c r="B756" s="2" t="s">
        <v>2146</v>
      </c>
      <c r="C756" s="2" t="s">
        <v>6255</v>
      </c>
      <c r="D756">
        <v>15000</v>
      </c>
      <c r="E756">
        <f t="shared" si="88"/>
        <v>15000</v>
      </c>
      <c r="F756">
        <v>4565</v>
      </c>
      <c r="G756">
        <f t="shared" si="89"/>
        <v>4565</v>
      </c>
      <c r="H756" t="s">
        <v>8221</v>
      </c>
      <c r="I756" t="s">
        <v>8224</v>
      </c>
      <c r="J756" t="s">
        <v>8246</v>
      </c>
      <c r="K756">
        <v>1385534514</v>
      </c>
      <c r="L756">
        <v>1382938914</v>
      </c>
      <c r="M756" t="b">
        <v>0</v>
      </c>
      <c r="N756">
        <v>89</v>
      </c>
      <c r="O756" t="b">
        <v>0</v>
      </c>
      <c r="P756" t="s">
        <v>8282</v>
      </c>
      <c r="Q756">
        <f t="shared" si="90"/>
        <v>30</v>
      </c>
      <c r="R756">
        <f t="shared" si="95"/>
        <v>51.29</v>
      </c>
      <c r="S756" t="str">
        <f t="shared" si="91"/>
        <v>games</v>
      </c>
      <c r="T756" t="str">
        <f t="shared" si="92"/>
        <v>video games</v>
      </c>
      <c r="U756" s="7">
        <f t="shared" si="93"/>
        <v>41575.237430555557</v>
      </c>
      <c r="V756" s="7">
        <f t="shared" si="94"/>
        <v>41605.279097222221</v>
      </c>
    </row>
    <row r="757" spans="1:22" x14ac:dyDescent="0.75">
      <c r="A757">
        <v>2049</v>
      </c>
      <c r="B757" s="2" t="s">
        <v>2050</v>
      </c>
      <c r="C757" s="2" t="s">
        <v>6159</v>
      </c>
      <c r="D757">
        <v>50000</v>
      </c>
      <c r="E757">
        <f t="shared" si="88"/>
        <v>65500</v>
      </c>
      <c r="F757">
        <v>60095.35</v>
      </c>
      <c r="G757">
        <f t="shared" si="89"/>
        <v>78724.908500000005</v>
      </c>
      <c r="H757" t="s">
        <v>8219</v>
      </c>
      <c r="I757" t="s">
        <v>8225</v>
      </c>
      <c r="J757" t="s">
        <v>8247</v>
      </c>
      <c r="K757">
        <v>1386025140</v>
      </c>
      <c r="L757">
        <v>1382963963</v>
      </c>
      <c r="M757" t="b">
        <v>0</v>
      </c>
      <c r="N757">
        <v>742</v>
      </c>
      <c r="O757" t="b">
        <v>1</v>
      </c>
      <c r="P757" t="s">
        <v>8295</v>
      </c>
      <c r="Q757">
        <f t="shared" si="90"/>
        <v>120</v>
      </c>
      <c r="R757">
        <f t="shared" si="95"/>
        <v>106.1</v>
      </c>
      <c r="S757" t="str">
        <f t="shared" si="91"/>
        <v>technology</v>
      </c>
      <c r="T757" t="str">
        <f t="shared" si="92"/>
        <v>hardware</v>
      </c>
      <c r="U757" s="7">
        <f t="shared" si="93"/>
        <v>41575.527349537035</v>
      </c>
      <c r="V757" s="7">
        <f t="shared" si="94"/>
        <v>41610.957638888889</v>
      </c>
    </row>
    <row r="758" spans="1:22" ht="44.25" x14ac:dyDescent="0.75">
      <c r="A758">
        <v>925</v>
      </c>
      <c r="B758" s="2" t="s">
        <v>926</v>
      </c>
      <c r="C758" s="2" t="s">
        <v>5035</v>
      </c>
      <c r="D758">
        <v>6000</v>
      </c>
      <c r="E758">
        <f t="shared" si="88"/>
        <v>6000</v>
      </c>
      <c r="F758">
        <v>160</v>
      </c>
      <c r="G758">
        <f t="shared" si="89"/>
        <v>160</v>
      </c>
      <c r="H758" t="s">
        <v>8221</v>
      </c>
      <c r="I758" t="s">
        <v>8224</v>
      </c>
      <c r="J758" t="s">
        <v>8246</v>
      </c>
      <c r="K758">
        <v>1385590111</v>
      </c>
      <c r="L758">
        <v>1382994511</v>
      </c>
      <c r="M758" t="b">
        <v>0</v>
      </c>
      <c r="N758">
        <v>5</v>
      </c>
      <c r="O758" t="b">
        <v>0</v>
      </c>
      <c r="P758" t="s">
        <v>8278</v>
      </c>
      <c r="Q758">
        <f t="shared" si="90"/>
        <v>3</v>
      </c>
      <c r="R758">
        <f t="shared" si="95"/>
        <v>32</v>
      </c>
      <c r="S758" t="str">
        <f t="shared" si="91"/>
        <v>music</v>
      </c>
      <c r="T758" t="str">
        <f t="shared" si="92"/>
        <v>jazz</v>
      </c>
      <c r="U758" s="7">
        <f t="shared" si="93"/>
        <v>41575.880914351852</v>
      </c>
      <c r="V758" s="7">
        <f t="shared" si="94"/>
        <v>41605.922581018516</v>
      </c>
    </row>
    <row r="759" spans="1:22" ht="59" x14ac:dyDescent="0.75">
      <c r="A759">
        <v>434</v>
      </c>
      <c r="B759" s="2" t="s">
        <v>435</v>
      </c>
      <c r="C759" s="2" t="s">
        <v>4544</v>
      </c>
      <c r="D759">
        <v>2500</v>
      </c>
      <c r="E759">
        <f t="shared" si="88"/>
        <v>2500</v>
      </c>
      <c r="F759">
        <v>125</v>
      </c>
      <c r="G759">
        <f t="shared" si="89"/>
        <v>125</v>
      </c>
      <c r="H759" t="s">
        <v>8221</v>
      </c>
      <c r="I759" t="s">
        <v>8224</v>
      </c>
      <c r="J759" t="s">
        <v>8246</v>
      </c>
      <c r="K759">
        <v>1385931702</v>
      </c>
      <c r="L759">
        <v>1383076902</v>
      </c>
      <c r="M759" t="b">
        <v>0</v>
      </c>
      <c r="N759">
        <v>2</v>
      </c>
      <c r="O759" t="b">
        <v>0</v>
      </c>
      <c r="P759" t="s">
        <v>8270</v>
      </c>
      <c r="Q759">
        <f t="shared" si="90"/>
        <v>5</v>
      </c>
      <c r="R759">
        <f t="shared" si="95"/>
        <v>62.5</v>
      </c>
      <c r="S759" t="str">
        <f t="shared" si="91"/>
        <v>film &amp; video</v>
      </c>
      <c r="T759" t="str">
        <f t="shared" si="92"/>
        <v>animation</v>
      </c>
      <c r="U759" s="7">
        <f t="shared" si="93"/>
        <v>41576.834513888891</v>
      </c>
      <c r="V759" s="7">
        <f t="shared" si="94"/>
        <v>41609.876180555555</v>
      </c>
    </row>
    <row r="760" spans="1:22" ht="44.25" x14ac:dyDescent="0.75">
      <c r="A760">
        <v>1102</v>
      </c>
      <c r="B760" s="2" t="s">
        <v>1103</v>
      </c>
      <c r="C760" s="2" t="s">
        <v>5212</v>
      </c>
      <c r="D760">
        <v>8000</v>
      </c>
      <c r="E760">
        <f t="shared" si="88"/>
        <v>8000</v>
      </c>
      <c r="F760">
        <v>425</v>
      </c>
      <c r="G760">
        <f t="shared" si="89"/>
        <v>425</v>
      </c>
      <c r="H760" t="s">
        <v>8221</v>
      </c>
      <c r="I760" t="s">
        <v>8224</v>
      </c>
      <c r="J760" t="s">
        <v>8246</v>
      </c>
      <c r="K760">
        <v>1386568740</v>
      </c>
      <c r="L760">
        <v>1383095125</v>
      </c>
      <c r="M760" t="b">
        <v>0</v>
      </c>
      <c r="N760">
        <v>24</v>
      </c>
      <c r="O760" t="b">
        <v>0</v>
      </c>
      <c r="P760" t="s">
        <v>8282</v>
      </c>
      <c r="Q760">
        <f t="shared" si="90"/>
        <v>5</v>
      </c>
      <c r="R760">
        <f t="shared" si="95"/>
        <v>17.71</v>
      </c>
      <c r="S760" t="str">
        <f t="shared" si="91"/>
        <v>games</v>
      </c>
      <c r="T760" t="str">
        <f t="shared" si="92"/>
        <v>video games</v>
      </c>
      <c r="U760" s="7">
        <f t="shared" si="93"/>
        <v>41577.045428240745</v>
      </c>
      <c r="V760" s="7">
        <f t="shared" si="94"/>
        <v>41617.249305555553</v>
      </c>
    </row>
    <row r="761" spans="1:22" ht="44.25" x14ac:dyDescent="0.75">
      <c r="A761">
        <v>871</v>
      </c>
      <c r="B761" s="2" t="s">
        <v>872</v>
      </c>
      <c r="C761" s="2" t="s">
        <v>4981</v>
      </c>
      <c r="D761">
        <v>6000</v>
      </c>
      <c r="E761">
        <f t="shared" si="88"/>
        <v>6000</v>
      </c>
      <c r="F761">
        <v>325</v>
      </c>
      <c r="G761">
        <f t="shared" si="89"/>
        <v>325</v>
      </c>
      <c r="H761" t="s">
        <v>8221</v>
      </c>
      <c r="I761" t="s">
        <v>8224</v>
      </c>
      <c r="J761" t="s">
        <v>8246</v>
      </c>
      <c r="K761">
        <v>1385735295</v>
      </c>
      <c r="L761">
        <v>1383139695</v>
      </c>
      <c r="M761" t="b">
        <v>0</v>
      </c>
      <c r="N761">
        <v>12</v>
      </c>
      <c r="O761" t="b">
        <v>0</v>
      </c>
      <c r="P761" t="s">
        <v>8278</v>
      </c>
      <c r="Q761">
        <f t="shared" si="90"/>
        <v>5</v>
      </c>
      <c r="R761">
        <f t="shared" si="95"/>
        <v>27.08</v>
      </c>
      <c r="S761" t="str">
        <f t="shared" si="91"/>
        <v>music</v>
      </c>
      <c r="T761" t="str">
        <f t="shared" si="92"/>
        <v>jazz</v>
      </c>
      <c r="U761" s="7">
        <f t="shared" si="93"/>
        <v>41577.561284722222</v>
      </c>
      <c r="V761" s="7">
        <f t="shared" si="94"/>
        <v>41607.602951388886</v>
      </c>
    </row>
    <row r="762" spans="1:22" ht="44.25" x14ac:dyDescent="0.75">
      <c r="A762">
        <v>2037</v>
      </c>
      <c r="B762" s="2" t="s">
        <v>2038</v>
      </c>
      <c r="C762" s="2" t="s">
        <v>6147</v>
      </c>
      <c r="D762">
        <v>10000</v>
      </c>
      <c r="E762">
        <f t="shared" si="88"/>
        <v>10000</v>
      </c>
      <c r="F762">
        <v>30047.64</v>
      </c>
      <c r="G762">
        <f t="shared" si="89"/>
        <v>30047.64</v>
      </c>
      <c r="H762" t="s">
        <v>8219</v>
      </c>
      <c r="I762" t="s">
        <v>8224</v>
      </c>
      <c r="J762" t="s">
        <v>8246</v>
      </c>
      <c r="K762">
        <v>1388383353</v>
      </c>
      <c r="L762">
        <v>1383195753</v>
      </c>
      <c r="M762" t="b">
        <v>1</v>
      </c>
      <c r="N762">
        <v>429</v>
      </c>
      <c r="O762" t="b">
        <v>1</v>
      </c>
      <c r="P762" t="s">
        <v>8295</v>
      </c>
      <c r="Q762">
        <f t="shared" si="90"/>
        <v>300</v>
      </c>
      <c r="R762">
        <f t="shared" si="95"/>
        <v>70.040000000000006</v>
      </c>
      <c r="S762" t="str">
        <f t="shared" si="91"/>
        <v>technology</v>
      </c>
      <c r="T762" t="str">
        <f t="shared" si="92"/>
        <v>hardware</v>
      </c>
      <c r="U762" s="7">
        <f t="shared" si="93"/>
        <v>41578.210104166668</v>
      </c>
      <c r="V762" s="7">
        <f t="shared" si="94"/>
        <v>41638.251770833333</v>
      </c>
    </row>
    <row r="763" spans="1:22" ht="29.5" x14ac:dyDescent="0.75">
      <c r="A763">
        <v>2040</v>
      </c>
      <c r="B763" s="2" t="s">
        <v>2041</v>
      </c>
      <c r="C763" s="2" t="s">
        <v>6150</v>
      </c>
      <c r="D763">
        <v>3000</v>
      </c>
      <c r="E763">
        <f t="shared" si="88"/>
        <v>3000</v>
      </c>
      <c r="F763">
        <v>7445.14</v>
      </c>
      <c r="G763">
        <f t="shared" si="89"/>
        <v>7445.14</v>
      </c>
      <c r="H763" t="s">
        <v>8219</v>
      </c>
      <c r="I763" t="s">
        <v>8224</v>
      </c>
      <c r="J763" t="s">
        <v>8246</v>
      </c>
      <c r="K763">
        <v>1384557303</v>
      </c>
      <c r="L763">
        <v>1383257703</v>
      </c>
      <c r="M763" t="b">
        <v>1</v>
      </c>
      <c r="N763">
        <v>271</v>
      </c>
      <c r="O763" t="b">
        <v>1</v>
      </c>
      <c r="P763" t="s">
        <v>8295</v>
      </c>
      <c r="Q763">
        <f t="shared" si="90"/>
        <v>248</v>
      </c>
      <c r="R763">
        <f t="shared" si="95"/>
        <v>27.47</v>
      </c>
      <c r="S763" t="str">
        <f t="shared" si="91"/>
        <v>technology</v>
      </c>
      <c r="T763" t="str">
        <f t="shared" si="92"/>
        <v>hardware</v>
      </c>
      <c r="U763" s="7">
        <f t="shared" si="93"/>
        <v>41578.927118055559</v>
      </c>
      <c r="V763" s="7">
        <f t="shared" si="94"/>
        <v>41593.968784722223</v>
      </c>
    </row>
    <row r="764" spans="1:22" ht="44.25" x14ac:dyDescent="0.75">
      <c r="A764">
        <v>736</v>
      </c>
      <c r="B764" s="2" t="s">
        <v>737</v>
      </c>
      <c r="C764" s="2" t="s">
        <v>4846</v>
      </c>
      <c r="D764">
        <v>3600</v>
      </c>
      <c r="E764">
        <f t="shared" si="88"/>
        <v>3600</v>
      </c>
      <c r="F764">
        <v>11345</v>
      </c>
      <c r="G764">
        <f t="shared" si="89"/>
        <v>11345</v>
      </c>
      <c r="H764" t="s">
        <v>8219</v>
      </c>
      <c r="I764" t="s">
        <v>8224</v>
      </c>
      <c r="J764" t="s">
        <v>8246</v>
      </c>
      <c r="K764">
        <v>1385009940</v>
      </c>
      <c r="L764">
        <v>1383327440</v>
      </c>
      <c r="M764" t="b">
        <v>0</v>
      </c>
      <c r="N764">
        <v>108</v>
      </c>
      <c r="O764" t="b">
        <v>1</v>
      </c>
      <c r="P764" t="s">
        <v>8274</v>
      </c>
      <c r="Q764">
        <f t="shared" si="90"/>
        <v>315</v>
      </c>
      <c r="R764">
        <f t="shared" si="95"/>
        <v>105.05</v>
      </c>
      <c r="S764" t="str">
        <f t="shared" si="91"/>
        <v>publishing</v>
      </c>
      <c r="T764" t="str">
        <f t="shared" si="92"/>
        <v>nonfiction</v>
      </c>
      <c r="U764" s="7">
        <f t="shared" si="93"/>
        <v>41579.734259259261</v>
      </c>
      <c r="V764" s="7">
        <f t="shared" si="94"/>
        <v>41599.207638888889</v>
      </c>
    </row>
    <row r="765" spans="1:22" ht="44.25" x14ac:dyDescent="0.75">
      <c r="A765">
        <v>1255</v>
      </c>
      <c r="B765" s="2" t="s">
        <v>1256</v>
      </c>
      <c r="C765" s="2" t="s">
        <v>5365</v>
      </c>
      <c r="D765">
        <v>3000</v>
      </c>
      <c r="E765">
        <f t="shared" si="88"/>
        <v>3000</v>
      </c>
      <c r="F765">
        <v>6071</v>
      </c>
      <c r="G765">
        <f t="shared" si="89"/>
        <v>6071</v>
      </c>
      <c r="H765" t="s">
        <v>8219</v>
      </c>
      <c r="I765" t="s">
        <v>8224</v>
      </c>
      <c r="J765" t="s">
        <v>8246</v>
      </c>
      <c r="K765">
        <v>1385932652</v>
      </c>
      <c r="L765">
        <v>1383337052</v>
      </c>
      <c r="M765" t="b">
        <v>1</v>
      </c>
      <c r="N765">
        <v>109</v>
      </c>
      <c r="O765" t="b">
        <v>1</v>
      </c>
      <c r="P765" t="s">
        <v>8276</v>
      </c>
      <c r="Q765">
        <f t="shared" si="90"/>
        <v>202</v>
      </c>
      <c r="R765">
        <f t="shared" si="95"/>
        <v>55.7</v>
      </c>
      <c r="S765" t="str">
        <f t="shared" si="91"/>
        <v>music</v>
      </c>
      <c r="T765" t="str">
        <f t="shared" si="92"/>
        <v>rock</v>
      </c>
      <c r="U765" s="7">
        <f t="shared" si="93"/>
        <v>41579.845509259263</v>
      </c>
      <c r="V765" s="7">
        <f t="shared" si="94"/>
        <v>41609.887175925927</v>
      </c>
    </row>
    <row r="766" spans="1:22" ht="44.25" x14ac:dyDescent="0.75">
      <c r="A766">
        <v>1626</v>
      </c>
      <c r="B766" s="2" t="s">
        <v>1627</v>
      </c>
      <c r="C766" s="2" t="s">
        <v>5736</v>
      </c>
      <c r="D766">
        <v>8000</v>
      </c>
      <c r="E766">
        <f t="shared" si="88"/>
        <v>8000</v>
      </c>
      <c r="F766">
        <v>8095</v>
      </c>
      <c r="G766">
        <f t="shared" si="89"/>
        <v>8095</v>
      </c>
      <c r="H766" t="s">
        <v>8219</v>
      </c>
      <c r="I766" t="s">
        <v>8224</v>
      </c>
      <c r="J766" t="s">
        <v>8246</v>
      </c>
      <c r="K766">
        <v>1385932867</v>
      </c>
      <c r="L766">
        <v>1383337267</v>
      </c>
      <c r="M766" t="b">
        <v>0</v>
      </c>
      <c r="N766">
        <v>108</v>
      </c>
      <c r="O766" t="b">
        <v>1</v>
      </c>
      <c r="P766" t="s">
        <v>8276</v>
      </c>
      <c r="Q766">
        <f t="shared" si="90"/>
        <v>101</v>
      </c>
      <c r="R766">
        <f t="shared" si="95"/>
        <v>74.95</v>
      </c>
      <c r="S766" t="str">
        <f t="shared" si="91"/>
        <v>music</v>
      </c>
      <c r="T766" t="str">
        <f t="shared" si="92"/>
        <v>rock</v>
      </c>
      <c r="U766" s="7">
        <f t="shared" si="93"/>
        <v>41579.847997685189</v>
      </c>
      <c r="V766" s="7">
        <f t="shared" si="94"/>
        <v>41609.889664351853</v>
      </c>
    </row>
    <row r="767" spans="1:22" ht="44.25" x14ac:dyDescent="0.75">
      <c r="A767">
        <v>80</v>
      </c>
      <c r="B767" s="2" t="s">
        <v>82</v>
      </c>
      <c r="C767" s="2" t="s">
        <v>4191</v>
      </c>
      <c r="D767">
        <v>12000</v>
      </c>
      <c r="E767">
        <f t="shared" si="88"/>
        <v>12000</v>
      </c>
      <c r="F767">
        <v>12870</v>
      </c>
      <c r="G767">
        <f t="shared" si="89"/>
        <v>12870</v>
      </c>
      <c r="H767" t="s">
        <v>8219</v>
      </c>
      <c r="I767" t="s">
        <v>8224</v>
      </c>
      <c r="J767" t="s">
        <v>8246</v>
      </c>
      <c r="K767">
        <v>1386640856</v>
      </c>
      <c r="L767">
        <v>1383616856</v>
      </c>
      <c r="M767" t="b">
        <v>0</v>
      </c>
      <c r="N767">
        <v>47</v>
      </c>
      <c r="O767" t="b">
        <v>1</v>
      </c>
      <c r="P767" t="s">
        <v>8266</v>
      </c>
      <c r="Q767">
        <f t="shared" si="90"/>
        <v>107</v>
      </c>
      <c r="R767">
        <f t="shared" si="95"/>
        <v>273.83</v>
      </c>
      <c r="S767" t="str">
        <f t="shared" si="91"/>
        <v>film &amp; video</v>
      </c>
      <c r="T767" t="str">
        <f t="shared" si="92"/>
        <v>shorts</v>
      </c>
      <c r="U767" s="7">
        <f t="shared" si="93"/>
        <v>41583.083981481483</v>
      </c>
      <c r="V767" s="7">
        <f t="shared" si="94"/>
        <v>41618.083981481483</v>
      </c>
    </row>
    <row r="768" spans="1:22" ht="44.25" x14ac:dyDescent="0.75">
      <c r="A768">
        <v>1235</v>
      </c>
      <c r="B768" s="2" t="s">
        <v>1236</v>
      </c>
      <c r="C768" s="2" t="s">
        <v>5345</v>
      </c>
      <c r="D768">
        <v>7534</v>
      </c>
      <c r="E768">
        <f t="shared" si="88"/>
        <v>7534</v>
      </c>
      <c r="F768">
        <v>210</v>
      </c>
      <c r="G768">
        <f t="shared" si="89"/>
        <v>210</v>
      </c>
      <c r="H768" t="s">
        <v>8220</v>
      </c>
      <c r="I768" t="s">
        <v>8224</v>
      </c>
      <c r="J768" t="s">
        <v>8246</v>
      </c>
      <c r="K768">
        <v>1387077299</v>
      </c>
      <c r="L768">
        <v>1383621299</v>
      </c>
      <c r="M768" t="b">
        <v>0</v>
      </c>
      <c r="N768">
        <v>6</v>
      </c>
      <c r="O768" t="b">
        <v>0</v>
      </c>
      <c r="P768" t="s">
        <v>8286</v>
      </c>
      <c r="Q768">
        <f t="shared" si="90"/>
        <v>3</v>
      </c>
      <c r="R768">
        <f t="shared" si="95"/>
        <v>35</v>
      </c>
      <c r="S768" t="str">
        <f t="shared" si="91"/>
        <v>music</v>
      </c>
      <c r="T768" t="str">
        <f t="shared" si="92"/>
        <v>world music</v>
      </c>
      <c r="U768" s="7">
        <f t="shared" si="93"/>
        <v>41583.135405092595</v>
      </c>
      <c r="V768" s="7">
        <f t="shared" si="94"/>
        <v>41623.135405092595</v>
      </c>
    </row>
    <row r="769" spans="1:22" ht="59" x14ac:dyDescent="0.75">
      <c r="A769">
        <v>1282</v>
      </c>
      <c r="B769" s="2" t="s">
        <v>1283</v>
      </c>
      <c r="C769" s="2" t="s">
        <v>5392</v>
      </c>
      <c r="D769">
        <v>15000</v>
      </c>
      <c r="E769">
        <f t="shared" si="88"/>
        <v>15000</v>
      </c>
      <c r="F769">
        <v>18542</v>
      </c>
      <c r="G769">
        <f t="shared" si="89"/>
        <v>18542</v>
      </c>
      <c r="H769" t="s">
        <v>8219</v>
      </c>
      <c r="I769" t="s">
        <v>8224</v>
      </c>
      <c r="J769" t="s">
        <v>8246</v>
      </c>
      <c r="K769">
        <v>1386565140</v>
      </c>
      <c r="L769">
        <v>1383909855</v>
      </c>
      <c r="M769" t="b">
        <v>1</v>
      </c>
      <c r="N769">
        <v>274</v>
      </c>
      <c r="O769" t="b">
        <v>1</v>
      </c>
      <c r="P769" t="s">
        <v>8276</v>
      </c>
      <c r="Q769">
        <f t="shared" si="90"/>
        <v>124</v>
      </c>
      <c r="R769">
        <f t="shared" si="95"/>
        <v>67.67</v>
      </c>
      <c r="S769" t="str">
        <f t="shared" si="91"/>
        <v>music</v>
      </c>
      <c r="T769" t="str">
        <f t="shared" si="92"/>
        <v>rock</v>
      </c>
      <c r="U769" s="7">
        <f t="shared" si="93"/>
        <v>41586.475173611114</v>
      </c>
      <c r="V769" s="7">
        <f t="shared" si="94"/>
        <v>41617.207638888889</v>
      </c>
    </row>
    <row r="770" spans="1:22" ht="44.25" x14ac:dyDescent="0.75">
      <c r="A770">
        <v>317</v>
      </c>
      <c r="B770" s="2" t="s">
        <v>318</v>
      </c>
      <c r="C770" s="2" t="s">
        <v>4427</v>
      </c>
      <c r="D770">
        <v>30000</v>
      </c>
      <c r="E770">
        <f t="shared" ref="E770:E833" si="96">INDEX(convert,MATCH($J770,money,0),2)*D770</f>
        <v>30000</v>
      </c>
      <c r="F770">
        <v>30241</v>
      </c>
      <c r="G770">
        <f t="shared" ref="G770:G833" si="97">INDEX(convert,MATCH($J770,money,0),2)*F770</f>
        <v>30241</v>
      </c>
      <c r="H770" t="s">
        <v>8219</v>
      </c>
      <c r="I770" t="s">
        <v>8224</v>
      </c>
      <c r="J770" t="s">
        <v>8246</v>
      </c>
      <c r="K770">
        <v>1386778483</v>
      </c>
      <c r="L770">
        <v>1384186483</v>
      </c>
      <c r="M770" t="b">
        <v>1</v>
      </c>
      <c r="N770">
        <v>316</v>
      </c>
      <c r="O770" t="b">
        <v>1</v>
      </c>
      <c r="P770" t="s">
        <v>8269</v>
      </c>
      <c r="Q770">
        <f t="shared" ref="Q770:Q833" si="98">ROUND(F770/D770*100,0)</f>
        <v>101</v>
      </c>
      <c r="R770">
        <f t="shared" si="95"/>
        <v>95.7</v>
      </c>
      <c r="S770" t="str">
        <f t="shared" ref="S770:S833" si="99">LEFT($P770,FIND("/",$P770)-1)</f>
        <v>film &amp; video</v>
      </c>
      <c r="T770" t="str">
        <f t="shared" ref="T770:T833" si="100">MID($P770,FIND("/",$P770)+1,30)</f>
        <v>documentary</v>
      </c>
      <c r="U770" s="7">
        <f t="shared" ref="U770:U833" si="101">DATE(1970,1,1)+(((L770/60)/60)/24)</f>
        <v>41589.676886574074</v>
      </c>
      <c r="V770" s="7">
        <f t="shared" ref="V770:V833" si="102">DATE(1970,1,1)+(((K770/60)/60)/24)</f>
        <v>41619.676886574074</v>
      </c>
    </row>
    <row r="771" spans="1:22" ht="44.25" x14ac:dyDescent="0.75">
      <c r="A771">
        <v>1922</v>
      </c>
      <c r="B771" s="2" t="s">
        <v>1923</v>
      </c>
      <c r="C771" s="2" t="s">
        <v>6032</v>
      </c>
      <c r="D771">
        <v>2000</v>
      </c>
      <c r="E771">
        <f t="shared" si="96"/>
        <v>2000</v>
      </c>
      <c r="F771">
        <v>2311</v>
      </c>
      <c r="G771">
        <f t="shared" si="97"/>
        <v>2311</v>
      </c>
      <c r="H771" t="s">
        <v>8219</v>
      </c>
      <c r="I771" t="s">
        <v>8224</v>
      </c>
      <c r="J771" t="s">
        <v>8246</v>
      </c>
      <c r="K771">
        <v>1386828507</v>
      </c>
      <c r="L771">
        <v>1384236507</v>
      </c>
      <c r="M771" t="b">
        <v>0</v>
      </c>
      <c r="N771">
        <v>64</v>
      </c>
      <c r="O771" t="b">
        <v>1</v>
      </c>
      <c r="P771" t="s">
        <v>8279</v>
      </c>
      <c r="Q771">
        <f t="shared" si="98"/>
        <v>116</v>
      </c>
      <c r="R771">
        <f t="shared" ref="R771:R834" si="103">ROUND(G771/N771,2)</f>
        <v>36.11</v>
      </c>
      <c r="S771" t="str">
        <f t="shared" si="99"/>
        <v>music</v>
      </c>
      <c r="T771" t="str">
        <f t="shared" si="100"/>
        <v>indie rock</v>
      </c>
      <c r="U771" s="7">
        <f t="shared" si="101"/>
        <v>41590.255868055552</v>
      </c>
      <c r="V771" s="7">
        <f t="shared" si="102"/>
        <v>41620.255868055552</v>
      </c>
    </row>
    <row r="772" spans="1:22" ht="29.5" x14ac:dyDescent="0.75">
      <c r="A772">
        <v>3169</v>
      </c>
      <c r="B772" s="2" t="s">
        <v>3169</v>
      </c>
      <c r="C772" s="2" t="s">
        <v>7279</v>
      </c>
      <c r="D772">
        <v>8000</v>
      </c>
      <c r="E772">
        <f t="shared" si="96"/>
        <v>8000</v>
      </c>
      <c r="F772">
        <v>8241</v>
      </c>
      <c r="G772">
        <f t="shared" si="97"/>
        <v>8241</v>
      </c>
      <c r="H772" t="s">
        <v>8219</v>
      </c>
      <c r="I772" t="s">
        <v>8224</v>
      </c>
      <c r="J772" t="s">
        <v>8246</v>
      </c>
      <c r="K772">
        <v>1386910740</v>
      </c>
      <c r="L772">
        <v>1384364561</v>
      </c>
      <c r="M772" t="b">
        <v>1</v>
      </c>
      <c r="N772">
        <v>82</v>
      </c>
      <c r="O772" t="b">
        <v>1</v>
      </c>
      <c r="P772" t="s">
        <v>8271</v>
      </c>
      <c r="Q772">
        <f t="shared" si="98"/>
        <v>103</v>
      </c>
      <c r="R772">
        <f t="shared" si="103"/>
        <v>100.5</v>
      </c>
      <c r="S772" t="str">
        <f t="shared" si="99"/>
        <v>theater</v>
      </c>
      <c r="T772" t="str">
        <f t="shared" si="100"/>
        <v>plays</v>
      </c>
      <c r="U772" s="7">
        <f t="shared" si="101"/>
        <v>41591.737974537034</v>
      </c>
      <c r="V772" s="7">
        <f t="shared" si="102"/>
        <v>41621.207638888889</v>
      </c>
    </row>
    <row r="773" spans="1:22" ht="44.25" x14ac:dyDescent="0.75">
      <c r="A773">
        <v>2120</v>
      </c>
      <c r="B773" s="2" t="s">
        <v>2121</v>
      </c>
      <c r="C773" s="2" t="s">
        <v>6230</v>
      </c>
      <c r="D773">
        <v>8000</v>
      </c>
      <c r="E773">
        <f t="shared" si="96"/>
        <v>8000</v>
      </c>
      <c r="F773">
        <v>8070.43</v>
      </c>
      <c r="G773">
        <f t="shared" si="97"/>
        <v>8070.43</v>
      </c>
      <c r="H773" t="s">
        <v>8219</v>
      </c>
      <c r="I773" t="s">
        <v>8224</v>
      </c>
      <c r="J773" t="s">
        <v>8246</v>
      </c>
      <c r="K773">
        <v>1388617736</v>
      </c>
      <c r="L773">
        <v>1384384136</v>
      </c>
      <c r="M773" t="b">
        <v>0</v>
      </c>
      <c r="N773">
        <v>69</v>
      </c>
      <c r="O773" t="b">
        <v>1</v>
      </c>
      <c r="P773" t="s">
        <v>8279</v>
      </c>
      <c r="Q773">
        <f t="shared" si="98"/>
        <v>101</v>
      </c>
      <c r="R773">
        <f t="shared" si="103"/>
        <v>116.96</v>
      </c>
      <c r="S773" t="str">
        <f t="shared" si="99"/>
        <v>music</v>
      </c>
      <c r="T773" t="str">
        <f t="shared" si="100"/>
        <v>indie rock</v>
      </c>
      <c r="U773" s="7">
        <f t="shared" si="101"/>
        <v>41591.964537037034</v>
      </c>
      <c r="V773" s="7">
        <f t="shared" si="102"/>
        <v>41640.964537037034</v>
      </c>
    </row>
    <row r="774" spans="1:22" ht="44.25" x14ac:dyDescent="0.75">
      <c r="A774">
        <v>2319</v>
      </c>
      <c r="B774" s="2" t="s">
        <v>2320</v>
      </c>
      <c r="C774" s="2" t="s">
        <v>6429</v>
      </c>
      <c r="D774">
        <v>3000</v>
      </c>
      <c r="E774">
        <f t="shared" si="96"/>
        <v>3000</v>
      </c>
      <c r="F774">
        <v>3231</v>
      </c>
      <c r="G774">
        <f t="shared" si="97"/>
        <v>3231</v>
      </c>
      <c r="H774" t="s">
        <v>8219</v>
      </c>
      <c r="I774" t="s">
        <v>8224</v>
      </c>
      <c r="J774" t="s">
        <v>8246</v>
      </c>
      <c r="K774">
        <v>1387072685</v>
      </c>
      <c r="L774">
        <v>1384480685</v>
      </c>
      <c r="M774" t="b">
        <v>1</v>
      </c>
      <c r="N774">
        <v>77</v>
      </c>
      <c r="O774" t="b">
        <v>1</v>
      </c>
      <c r="P774" t="s">
        <v>8279</v>
      </c>
      <c r="Q774">
        <f t="shared" si="98"/>
        <v>108</v>
      </c>
      <c r="R774">
        <f t="shared" si="103"/>
        <v>41.96</v>
      </c>
      <c r="S774" t="str">
        <f t="shared" si="99"/>
        <v>music</v>
      </c>
      <c r="T774" t="str">
        <f t="shared" si="100"/>
        <v>indie rock</v>
      </c>
      <c r="U774" s="7">
        <f t="shared" si="101"/>
        <v>41593.082002314812</v>
      </c>
      <c r="V774" s="7">
        <f t="shared" si="102"/>
        <v>41623.082002314812</v>
      </c>
    </row>
    <row r="775" spans="1:22" ht="44.25" x14ac:dyDescent="0.75">
      <c r="A775">
        <v>768</v>
      </c>
      <c r="B775" s="2" t="s">
        <v>769</v>
      </c>
      <c r="C775" s="2" t="s">
        <v>4878</v>
      </c>
      <c r="D775">
        <v>2500</v>
      </c>
      <c r="E775">
        <f t="shared" si="96"/>
        <v>2500</v>
      </c>
      <c r="F775">
        <v>0</v>
      </c>
      <c r="G775">
        <f t="shared" si="97"/>
        <v>0</v>
      </c>
      <c r="H775" t="s">
        <v>8221</v>
      </c>
      <c r="I775" t="s">
        <v>8224</v>
      </c>
      <c r="J775" t="s">
        <v>8246</v>
      </c>
      <c r="K775">
        <v>1387169890</v>
      </c>
      <c r="L775">
        <v>1384577890</v>
      </c>
      <c r="M775" t="b">
        <v>0</v>
      </c>
      <c r="N775">
        <v>0</v>
      </c>
      <c r="O775" t="b">
        <v>0</v>
      </c>
      <c r="P775" t="s">
        <v>8275</v>
      </c>
      <c r="Q775">
        <f t="shared" si="98"/>
        <v>0</v>
      </c>
      <c r="R775" t="e">
        <f t="shared" si="103"/>
        <v>#DIV/0!</v>
      </c>
      <c r="S775" t="str">
        <f t="shared" si="99"/>
        <v>publishing</v>
      </c>
      <c r="T775" t="str">
        <f t="shared" si="100"/>
        <v>fiction</v>
      </c>
      <c r="U775" s="7">
        <f t="shared" si="101"/>
        <v>41594.207060185188</v>
      </c>
      <c r="V775" s="7">
        <f t="shared" si="102"/>
        <v>41624.207060185188</v>
      </c>
    </row>
    <row r="776" spans="1:22" ht="44.25" x14ac:dyDescent="0.75">
      <c r="A776">
        <v>1659</v>
      </c>
      <c r="B776" s="2" t="s">
        <v>1660</v>
      </c>
      <c r="C776" s="2" t="s">
        <v>5769</v>
      </c>
      <c r="D776">
        <v>500</v>
      </c>
      <c r="E776">
        <f t="shared" si="96"/>
        <v>655</v>
      </c>
      <c r="F776">
        <v>564</v>
      </c>
      <c r="G776">
        <f t="shared" si="97"/>
        <v>738.84</v>
      </c>
      <c r="H776" t="s">
        <v>8219</v>
      </c>
      <c r="I776" t="s">
        <v>8225</v>
      </c>
      <c r="J776" t="s">
        <v>8247</v>
      </c>
      <c r="K776">
        <v>1387281600</v>
      </c>
      <c r="L776">
        <v>1384811721</v>
      </c>
      <c r="M776" t="b">
        <v>0</v>
      </c>
      <c r="N776">
        <v>45</v>
      </c>
      <c r="O776" t="b">
        <v>1</v>
      </c>
      <c r="P776" t="s">
        <v>8292</v>
      </c>
      <c r="Q776">
        <f t="shared" si="98"/>
        <v>113</v>
      </c>
      <c r="R776">
        <f t="shared" si="103"/>
        <v>16.420000000000002</v>
      </c>
      <c r="S776" t="str">
        <f t="shared" si="99"/>
        <v>music</v>
      </c>
      <c r="T776" t="str">
        <f t="shared" si="100"/>
        <v>pop</v>
      </c>
      <c r="U776" s="7">
        <f t="shared" si="101"/>
        <v>41596.913437499999</v>
      </c>
      <c r="V776" s="7">
        <f t="shared" si="102"/>
        <v>41625.5</v>
      </c>
    </row>
    <row r="777" spans="1:22" ht="44.25" x14ac:dyDescent="0.75">
      <c r="A777">
        <v>877</v>
      </c>
      <c r="B777" s="2" t="s">
        <v>878</v>
      </c>
      <c r="C777" s="2" t="s">
        <v>4987</v>
      </c>
      <c r="D777">
        <v>2000</v>
      </c>
      <c r="E777">
        <f t="shared" si="96"/>
        <v>2000</v>
      </c>
      <c r="F777">
        <v>1351</v>
      </c>
      <c r="G777">
        <f t="shared" si="97"/>
        <v>1351</v>
      </c>
      <c r="H777" t="s">
        <v>8221</v>
      </c>
      <c r="I777" t="s">
        <v>8224</v>
      </c>
      <c r="J777" t="s">
        <v>8246</v>
      </c>
      <c r="K777">
        <v>1387479360</v>
      </c>
      <c r="L777">
        <v>1384887360</v>
      </c>
      <c r="M777" t="b">
        <v>0</v>
      </c>
      <c r="N777">
        <v>29</v>
      </c>
      <c r="O777" t="b">
        <v>0</v>
      </c>
      <c r="P777" t="s">
        <v>8278</v>
      </c>
      <c r="Q777">
        <f t="shared" si="98"/>
        <v>68</v>
      </c>
      <c r="R777">
        <f t="shared" si="103"/>
        <v>46.59</v>
      </c>
      <c r="S777" t="str">
        <f t="shared" si="99"/>
        <v>music</v>
      </c>
      <c r="T777" t="str">
        <f t="shared" si="100"/>
        <v>jazz</v>
      </c>
      <c r="U777" s="7">
        <f t="shared" si="101"/>
        <v>41597.788888888892</v>
      </c>
      <c r="V777" s="7">
        <f t="shared" si="102"/>
        <v>41627.788888888892</v>
      </c>
    </row>
    <row r="778" spans="1:22" ht="44.25" x14ac:dyDescent="0.75">
      <c r="A778">
        <v>411</v>
      </c>
      <c r="B778" s="2" t="s">
        <v>412</v>
      </c>
      <c r="C778" s="2" t="s">
        <v>4521</v>
      </c>
      <c r="D778">
        <v>30000</v>
      </c>
      <c r="E778">
        <f t="shared" si="96"/>
        <v>30000</v>
      </c>
      <c r="F778">
        <v>30315</v>
      </c>
      <c r="G778">
        <f t="shared" si="97"/>
        <v>30315</v>
      </c>
      <c r="H778" t="s">
        <v>8219</v>
      </c>
      <c r="I778" t="s">
        <v>8224</v>
      </c>
      <c r="J778" t="s">
        <v>8246</v>
      </c>
      <c r="K778">
        <v>1387688400</v>
      </c>
      <c r="L778">
        <v>1384920804</v>
      </c>
      <c r="M778" t="b">
        <v>0</v>
      </c>
      <c r="N778">
        <v>241</v>
      </c>
      <c r="O778" t="b">
        <v>1</v>
      </c>
      <c r="P778" t="s">
        <v>8269</v>
      </c>
      <c r="Q778">
        <f t="shared" si="98"/>
        <v>101</v>
      </c>
      <c r="R778">
        <f t="shared" si="103"/>
        <v>125.79</v>
      </c>
      <c r="S778" t="str">
        <f t="shared" si="99"/>
        <v>film &amp; video</v>
      </c>
      <c r="T778" t="str">
        <f t="shared" si="100"/>
        <v>documentary</v>
      </c>
      <c r="U778" s="7">
        <f t="shared" si="101"/>
        <v>41598.17597222222</v>
      </c>
      <c r="V778" s="7">
        <f t="shared" si="102"/>
        <v>41630.208333333336</v>
      </c>
    </row>
    <row r="779" spans="1:22" ht="59" x14ac:dyDescent="0.75">
      <c r="A779">
        <v>733</v>
      </c>
      <c r="B779" s="2" t="s">
        <v>734</v>
      </c>
      <c r="C779" s="2" t="s">
        <v>4843</v>
      </c>
      <c r="D779">
        <v>2500</v>
      </c>
      <c r="E779">
        <f t="shared" si="96"/>
        <v>3275</v>
      </c>
      <c r="F779">
        <v>3012</v>
      </c>
      <c r="G779">
        <f t="shared" si="97"/>
        <v>3945.7200000000003</v>
      </c>
      <c r="H779" t="s">
        <v>8219</v>
      </c>
      <c r="I779" t="s">
        <v>8225</v>
      </c>
      <c r="J779" t="s">
        <v>8247</v>
      </c>
      <c r="K779">
        <v>1387533892</v>
      </c>
      <c r="L779">
        <v>1384941892</v>
      </c>
      <c r="M779" t="b">
        <v>0</v>
      </c>
      <c r="N779">
        <v>169</v>
      </c>
      <c r="O779" t="b">
        <v>1</v>
      </c>
      <c r="P779" t="s">
        <v>8274</v>
      </c>
      <c r="Q779">
        <f t="shared" si="98"/>
        <v>120</v>
      </c>
      <c r="R779">
        <f t="shared" si="103"/>
        <v>23.35</v>
      </c>
      <c r="S779" t="str">
        <f t="shared" si="99"/>
        <v>publishing</v>
      </c>
      <c r="T779" t="str">
        <f t="shared" si="100"/>
        <v>nonfiction</v>
      </c>
      <c r="U779" s="7">
        <f t="shared" si="101"/>
        <v>41598.420046296298</v>
      </c>
      <c r="V779" s="7">
        <f t="shared" si="102"/>
        <v>41628.420046296298</v>
      </c>
    </row>
    <row r="780" spans="1:22" ht="44.25" x14ac:dyDescent="0.75">
      <c r="A780">
        <v>1067</v>
      </c>
      <c r="B780" s="2" t="s">
        <v>1068</v>
      </c>
      <c r="C780" s="2" t="s">
        <v>5177</v>
      </c>
      <c r="D780">
        <v>500</v>
      </c>
      <c r="E780">
        <f t="shared" si="96"/>
        <v>500</v>
      </c>
      <c r="F780">
        <v>130</v>
      </c>
      <c r="G780">
        <f t="shared" si="97"/>
        <v>130</v>
      </c>
      <c r="H780" t="s">
        <v>8221</v>
      </c>
      <c r="I780" t="s">
        <v>8224</v>
      </c>
      <c r="J780" t="s">
        <v>8246</v>
      </c>
      <c r="K780">
        <v>1387657931</v>
      </c>
      <c r="L780">
        <v>1385065931</v>
      </c>
      <c r="M780" t="b">
        <v>0</v>
      </c>
      <c r="N780">
        <v>10</v>
      </c>
      <c r="O780" t="b">
        <v>0</v>
      </c>
      <c r="P780" t="s">
        <v>8282</v>
      </c>
      <c r="Q780">
        <f t="shared" si="98"/>
        <v>26</v>
      </c>
      <c r="R780">
        <f t="shared" si="103"/>
        <v>13</v>
      </c>
      <c r="S780" t="str">
        <f t="shared" si="99"/>
        <v>games</v>
      </c>
      <c r="T780" t="str">
        <f t="shared" si="100"/>
        <v>video games</v>
      </c>
      <c r="U780" s="7">
        <f t="shared" si="101"/>
        <v>41599.855682870373</v>
      </c>
      <c r="V780" s="7">
        <f t="shared" si="102"/>
        <v>41629.855682870373</v>
      </c>
    </row>
    <row r="781" spans="1:22" ht="44.25" x14ac:dyDescent="0.75">
      <c r="A781">
        <v>1855</v>
      </c>
      <c r="B781" s="2" t="s">
        <v>1856</v>
      </c>
      <c r="C781" s="2" t="s">
        <v>5965</v>
      </c>
      <c r="D781">
        <v>8750</v>
      </c>
      <c r="E781">
        <f t="shared" si="96"/>
        <v>6387.5</v>
      </c>
      <c r="F781">
        <v>13480.16</v>
      </c>
      <c r="G781">
        <f t="shared" si="97"/>
        <v>9840.5167999999994</v>
      </c>
      <c r="H781" t="s">
        <v>8219</v>
      </c>
      <c r="I781" t="s">
        <v>8229</v>
      </c>
      <c r="J781" t="s">
        <v>8251</v>
      </c>
      <c r="K781">
        <v>1389012940</v>
      </c>
      <c r="L781">
        <v>1385124940</v>
      </c>
      <c r="M781" t="b">
        <v>0</v>
      </c>
      <c r="N781">
        <v>191</v>
      </c>
      <c r="O781" t="b">
        <v>1</v>
      </c>
      <c r="P781" t="s">
        <v>8276</v>
      </c>
      <c r="Q781">
        <f t="shared" si="98"/>
        <v>154</v>
      </c>
      <c r="R781">
        <f t="shared" si="103"/>
        <v>51.52</v>
      </c>
      <c r="S781" t="str">
        <f t="shared" si="99"/>
        <v>music</v>
      </c>
      <c r="T781" t="str">
        <f t="shared" si="100"/>
        <v>rock</v>
      </c>
      <c r="U781" s="7">
        <f t="shared" si="101"/>
        <v>41600.538657407407</v>
      </c>
      <c r="V781" s="7">
        <f t="shared" si="102"/>
        <v>41645.538657407407</v>
      </c>
    </row>
    <row r="782" spans="1:22" ht="44.25" x14ac:dyDescent="0.75">
      <c r="A782">
        <v>2065</v>
      </c>
      <c r="B782" s="2" t="s">
        <v>2066</v>
      </c>
      <c r="C782" s="2" t="s">
        <v>6175</v>
      </c>
      <c r="D782">
        <v>40000</v>
      </c>
      <c r="E782">
        <f t="shared" si="96"/>
        <v>52400</v>
      </c>
      <c r="F782">
        <v>79686.05</v>
      </c>
      <c r="G782">
        <f t="shared" si="97"/>
        <v>104388.72550000002</v>
      </c>
      <c r="H782" t="s">
        <v>8219</v>
      </c>
      <c r="I782" t="s">
        <v>8225</v>
      </c>
      <c r="J782" t="s">
        <v>8247</v>
      </c>
      <c r="K782">
        <v>1387958429</v>
      </c>
      <c r="L782">
        <v>1385366429</v>
      </c>
      <c r="M782" t="b">
        <v>0</v>
      </c>
      <c r="N782">
        <v>1556</v>
      </c>
      <c r="O782" t="b">
        <v>1</v>
      </c>
      <c r="P782" t="s">
        <v>8295</v>
      </c>
      <c r="Q782">
        <f t="shared" si="98"/>
        <v>199</v>
      </c>
      <c r="R782">
        <f t="shared" si="103"/>
        <v>67.09</v>
      </c>
      <c r="S782" t="str">
        <f t="shared" si="99"/>
        <v>technology</v>
      </c>
      <c r="T782" t="str">
        <f t="shared" si="100"/>
        <v>hardware</v>
      </c>
      <c r="U782" s="7">
        <f t="shared" si="101"/>
        <v>41603.333668981482</v>
      </c>
      <c r="V782" s="7">
        <f t="shared" si="102"/>
        <v>41633.333668981482</v>
      </c>
    </row>
    <row r="783" spans="1:22" ht="44.25" x14ac:dyDescent="0.75">
      <c r="A783">
        <v>2051</v>
      </c>
      <c r="B783" s="2" t="s">
        <v>2052</v>
      </c>
      <c r="C783" s="2" t="s">
        <v>6161</v>
      </c>
      <c r="D783">
        <v>8000</v>
      </c>
      <c r="E783">
        <f t="shared" si="96"/>
        <v>8000</v>
      </c>
      <c r="F783">
        <v>10429</v>
      </c>
      <c r="G783">
        <f t="shared" si="97"/>
        <v>10429</v>
      </c>
      <c r="H783" t="s">
        <v>8219</v>
      </c>
      <c r="I783" t="s">
        <v>8224</v>
      </c>
      <c r="J783" t="s">
        <v>8246</v>
      </c>
      <c r="K783">
        <v>1388017937</v>
      </c>
      <c r="L783">
        <v>1385425937</v>
      </c>
      <c r="M783" t="b">
        <v>0</v>
      </c>
      <c r="N783">
        <v>242</v>
      </c>
      <c r="O783" t="b">
        <v>1</v>
      </c>
      <c r="P783" t="s">
        <v>8295</v>
      </c>
      <c r="Q783">
        <f t="shared" si="98"/>
        <v>130</v>
      </c>
      <c r="R783">
        <f t="shared" si="103"/>
        <v>43.1</v>
      </c>
      <c r="S783" t="str">
        <f t="shared" si="99"/>
        <v>technology</v>
      </c>
      <c r="T783" t="str">
        <f t="shared" si="100"/>
        <v>hardware</v>
      </c>
      <c r="U783" s="7">
        <f t="shared" si="101"/>
        <v>41604.022418981483</v>
      </c>
      <c r="V783" s="7">
        <f t="shared" si="102"/>
        <v>41634.022418981483</v>
      </c>
    </row>
    <row r="784" spans="1:22" ht="59" x14ac:dyDescent="0.75">
      <c r="A784">
        <v>769</v>
      </c>
      <c r="B784" s="2" t="s">
        <v>770</v>
      </c>
      <c r="C784" s="2" t="s">
        <v>4879</v>
      </c>
      <c r="D784">
        <v>4000</v>
      </c>
      <c r="E784">
        <f t="shared" si="96"/>
        <v>4000</v>
      </c>
      <c r="F784">
        <v>1656</v>
      </c>
      <c r="G784">
        <f t="shared" si="97"/>
        <v>1656</v>
      </c>
      <c r="H784" t="s">
        <v>8221</v>
      </c>
      <c r="I784" t="s">
        <v>8224</v>
      </c>
      <c r="J784" t="s">
        <v>8246</v>
      </c>
      <c r="K784">
        <v>1388102094</v>
      </c>
      <c r="L784">
        <v>1385510094</v>
      </c>
      <c r="M784" t="b">
        <v>0</v>
      </c>
      <c r="N784">
        <v>52</v>
      </c>
      <c r="O784" t="b">
        <v>0</v>
      </c>
      <c r="P784" t="s">
        <v>8275</v>
      </c>
      <c r="Q784">
        <f t="shared" si="98"/>
        <v>41</v>
      </c>
      <c r="R784">
        <f t="shared" si="103"/>
        <v>31.85</v>
      </c>
      <c r="S784" t="str">
        <f t="shared" si="99"/>
        <v>publishing</v>
      </c>
      <c r="T784" t="str">
        <f t="shared" si="100"/>
        <v>fiction</v>
      </c>
      <c r="U784" s="7">
        <f t="shared" si="101"/>
        <v>41604.996458333335</v>
      </c>
      <c r="V784" s="7">
        <f t="shared" si="102"/>
        <v>41634.996458333335</v>
      </c>
    </row>
    <row r="785" spans="1:22" ht="44.25" x14ac:dyDescent="0.75">
      <c r="A785">
        <v>470</v>
      </c>
      <c r="B785" s="2" t="s">
        <v>471</v>
      </c>
      <c r="C785" s="2" t="s">
        <v>4580</v>
      </c>
      <c r="D785">
        <v>5000</v>
      </c>
      <c r="E785">
        <f t="shared" si="96"/>
        <v>5000</v>
      </c>
      <c r="F785">
        <v>51</v>
      </c>
      <c r="G785">
        <f t="shared" si="97"/>
        <v>51</v>
      </c>
      <c r="H785" t="s">
        <v>8221</v>
      </c>
      <c r="I785" t="s">
        <v>8224</v>
      </c>
      <c r="J785" t="s">
        <v>8246</v>
      </c>
      <c r="K785">
        <v>1389844800</v>
      </c>
      <c r="L785">
        <v>1385524889</v>
      </c>
      <c r="M785" t="b">
        <v>0</v>
      </c>
      <c r="N785">
        <v>2</v>
      </c>
      <c r="O785" t="b">
        <v>0</v>
      </c>
      <c r="P785" t="s">
        <v>8270</v>
      </c>
      <c r="Q785">
        <f t="shared" si="98"/>
        <v>1</v>
      </c>
      <c r="R785">
        <f t="shared" si="103"/>
        <v>25.5</v>
      </c>
      <c r="S785" t="str">
        <f t="shared" si="99"/>
        <v>film &amp; video</v>
      </c>
      <c r="T785" t="str">
        <f t="shared" si="100"/>
        <v>animation</v>
      </c>
      <c r="U785" s="7">
        <f t="shared" si="101"/>
        <v>41605.167696759258</v>
      </c>
      <c r="V785" s="7">
        <f t="shared" si="102"/>
        <v>41655.166666666664</v>
      </c>
    </row>
    <row r="786" spans="1:22" ht="44.25" x14ac:dyDescent="0.75">
      <c r="A786">
        <v>2302</v>
      </c>
      <c r="B786" s="2" t="s">
        <v>2303</v>
      </c>
      <c r="C786" s="2" t="s">
        <v>6412</v>
      </c>
      <c r="D786">
        <v>2300</v>
      </c>
      <c r="E786">
        <f t="shared" si="96"/>
        <v>2300</v>
      </c>
      <c r="F786">
        <v>3925</v>
      </c>
      <c r="G786">
        <f t="shared" si="97"/>
        <v>3925</v>
      </c>
      <c r="H786" t="s">
        <v>8219</v>
      </c>
      <c r="I786" t="s">
        <v>8224</v>
      </c>
      <c r="J786" t="s">
        <v>8246</v>
      </c>
      <c r="K786">
        <v>1388473200</v>
      </c>
      <c r="L786">
        <v>1385585434</v>
      </c>
      <c r="M786" t="b">
        <v>1</v>
      </c>
      <c r="N786">
        <v>85</v>
      </c>
      <c r="O786" t="b">
        <v>1</v>
      </c>
      <c r="P786" t="s">
        <v>8279</v>
      </c>
      <c r="Q786">
        <f t="shared" si="98"/>
        <v>171</v>
      </c>
      <c r="R786">
        <f t="shared" si="103"/>
        <v>46.18</v>
      </c>
      <c r="S786" t="str">
        <f t="shared" si="99"/>
        <v>music</v>
      </c>
      <c r="T786" t="str">
        <f t="shared" si="100"/>
        <v>indie rock</v>
      </c>
      <c r="U786" s="7">
        <f t="shared" si="101"/>
        <v>41605.868449074071</v>
      </c>
      <c r="V786" s="7">
        <f t="shared" si="102"/>
        <v>41639.291666666664</v>
      </c>
    </row>
    <row r="787" spans="1:22" ht="29.5" x14ac:dyDescent="0.75">
      <c r="A787">
        <v>1608</v>
      </c>
      <c r="B787" s="2" t="s">
        <v>1609</v>
      </c>
      <c r="C787" s="2" t="s">
        <v>5718</v>
      </c>
      <c r="D787">
        <v>1200</v>
      </c>
      <c r="E787">
        <f t="shared" si="96"/>
        <v>1200</v>
      </c>
      <c r="F787">
        <v>1215</v>
      </c>
      <c r="G787">
        <f t="shared" si="97"/>
        <v>1215</v>
      </c>
      <c r="H787" t="s">
        <v>8219</v>
      </c>
      <c r="I787" t="s">
        <v>8224</v>
      </c>
      <c r="J787" t="s">
        <v>8246</v>
      </c>
      <c r="K787">
        <v>1388553960</v>
      </c>
      <c r="L787">
        <v>1385754986</v>
      </c>
      <c r="M787" t="b">
        <v>0</v>
      </c>
      <c r="N787">
        <v>23</v>
      </c>
      <c r="O787" t="b">
        <v>1</v>
      </c>
      <c r="P787" t="s">
        <v>8276</v>
      </c>
      <c r="Q787">
        <f t="shared" si="98"/>
        <v>101</v>
      </c>
      <c r="R787">
        <f t="shared" si="103"/>
        <v>52.83</v>
      </c>
      <c r="S787" t="str">
        <f t="shared" si="99"/>
        <v>music</v>
      </c>
      <c r="T787" t="str">
        <f t="shared" si="100"/>
        <v>rock</v>
      </c>
      <c r="U787" s="7">
        <f t="shared" si="101"/>
        <v>41607.83085648148</v>
      </c>
      <c r="V787" s="7">
        <f t="shared" si="102"/>
        <v>41640.226388888892</v>
      </c>
    </row>
    <row r="788" spans="1:22" ht="44.25" x14ac:dyDescent="0.75">
      <c r="A788">
        <v>3039</v>
      </c>
      <c r="B788" s="2" t="s">
        <v>3039</v>
      </c>
      <c r="C788" s="2" t="s">
        <v>7149</v>
      </c>
      <c r="D788">
        <v>20000</v>
      </c>
      <c r="E788">
        <f t="shared" si="96"/>
        <v>20000</v>
      </c>
      <c r="F788">
        <v>21742.78</v>
      </c>
      <c r="G788">
        <f t="shared" si="97"/>
        <v>21742.78</v>
      </c>
      <c r="H788" t="s">
        <v>8219</v>
      </c>
      <c r="I788" t="s">
        <v>8224</v>
      </c>
      <c r="J788" t="s">
        <v>8246</v>
      </c>
      <c r="K788">
        <v>1388303940</v>
      </c>
      <c r="L788">
        <v>1386011038</v>
      </c>
      <c r="M788" t="b">
        <v>0</v>
      </c>
      <c r="N788">
        <v>236</v>
      </c>
      <c r="O788" t="b">
        <v>1</v>
      </c>
      <c r="P788" t="s">
        <v>8303</v>
      </c>
      <c r="Q788">
        <f t="shared" si="98"/>
        <v>109</v>
      </c>
      <c r="R788">
        <f t="shared" si="103"/>
        <v>92.13</v>
      </c>
      <c r="S788" t="str">
        <f t="shared" si="99"/>
        <v>theater</v>
      </c>
      <c r="T788" t="str">
        <f t="shared" si="100"/>
        <v>spaces</v>
      </c>
      <c r="U788" s="7">
        <f t="shared" si="101"/>
        <v>41610.794421296298</v>
      </c>
      <c r="V788" s="7">
        <f t="shared" si="102"/>
        <v>41637.332638888889</v>
      </c>
    </row>
    <row r="789" spans="1:22" ht="44.25" x14ac:dyDescent="0.75">
      <c r="A789">
        <v>2737</v>
      </c>
      <c r="B789" s="2" t="s">
        <v>2737</v>
      </c>
      <c r="C789" s="2" t="s">
        <v>6847</v>
      </c>
      <c r="D789">
        <v>30000</v>
      </c>
      <c r="E789">
        <f t="shared" si="96"/>
        <v>30000</v>
      </c>
      <c r="F789">
        <v>73818.240000000005</v>
      </c>
      <c r="G789">
        <f t="shared" si="97"/>
        <v>73818.240000000005</v>
      </c>
      <c r="H789" t="s">
        <v>8219</v>
      </c>
      <c r="I789" t="s">
        <v>8224</v>
      </c>
      <c r="J789" t="s">
        <v>8246</v>
      </c>
      <c r="K789">
        <v>1389812400</v>
      </c>
      <c r="L789">
        <v>1386108087</v>
      </c>
      <c r="M789" t="b">
        <v>0</v>
      </c>
      <c r="N789">
        <v>456</v>
      </c>
      <c r="O789" t="b">
        <v>1</v>
      </c>
      <c r="P789" t="s">
        <v>8295</v>
      </c>
      <c r="Q789">
        <f t="shared" si="98"/>
        <v>246</v>
      </c>
      <c r="R789">
        <f t="shared" si="103"/>
        <v>161.88</v>
      </c>
      <c r="S789" t="str">
        <f t="shared" si="99"/>
        <v>technology</v>
      </c>
      <c r="T789" t="str">
        <f t="shared" si="100"/>
        <v>hardware</v>
      </c>
      <c r="U789" s="7">
        <f t="shared" si="101"/>
        <v>41611.917673611111</v>
      </c>
      <c r="V789" s="7">
        <f t="shared" si="102"/>
        <v>41654.791666666664</v>
      </c>
    </row>
    <row r="790" spans="1:22" ht="44.25" x14ac:dyDescent="0.75">
      <c r="A790">
        <v>271</v>
      </c>
      <c r="B790" s="2" t="s">
        <v>272</v>
      </c>
      <c r="C790" s="2" t="s">
        <v>4381</v>
      </c>
      <c r="D790">
        <v>30000</v>
      </c>
      <c r="E790">
        <f t="shared" si="96"/>
        <v>30000</v>
      </c>
      <c r="F790">
        <v>31404</v>
      </c>
      <c r="G790">
        <f t="shared" si="97"/>
        <v>31404</v>
      </c>
      <c r="H790" t="s">
        <v>8219</v>
      </c>
      <c r="I790" t="s">
        <v>8224</v>
      </c>
      <c r="J790" t="s">
        <v>8246</v>
      </c>
      <c r="K790">
        <v>1388649600</v>
      </c>
      <c r="L790">
        <v>1386123861</v>
      </c>
      <c r="M790" t="b">
        <v>1</v>
      </c>
      <c r="N790">
        <v>287</v>
      </c>
      <c r="O790" t="b">
        <v>1</v>
      </c>
      <c r="P790" t="s">
        <v>8269</v>
      </c>
      <c r="Q790">
        <f t="shared" si="98"/>
        <v>105</v>
      </c>
      <c r="R790">
        <f t="shared" si="103"/>
        <v>109.42</v>
      </c>
      <c r="S790" t="str">
        <f t="shared" si="99"/>
        <v>film &amp; video</v>
      </c>
      <c r="T790" t="str">
        <f t="shared" si="100"/>
        <v>documentary</v>
      </c>
      <c r="U790" s="7">
        <f t="shared" si="101"/>
        <v>41612.10024305556</v>
      </c>
      <c r="V790" s="7">
        <f t="shared" si="102"/>
        <v>41641.333333333336</v>
      </c>
    </row>
    <row r="791" spans="1:22" ht="44.25" x14ac:dyDescent="0.75">
      <c r="A791">
        <v>63</v>
      </c>
      <c r="B791" s="2" t="s">
        <v>65</v>
      </c>
      <c r="C791" s="2" t="s">
        <v>4174</v>
      </c>
      <c r="D791">
        <v>2000</v>
      </c>
      <c r="E791">
        <f t="shared" si="96"/>
        <v>2000</v>
      </c>
      <c r="F791">
        <v>2270.37</v>
      </c>
      <c r="G791">
        <f t="shared" si="97"/>
        <v>2270.37</v>
      </c>
      <c r="H791" t="s">
        <v>8219</v>
      </c>
      <c r="I791" t="s">
        <v>8224</v>
      </c>
      <c r="J791" t="s">
        <v>8246</v>
      </c>
      <c r="K791">
        <v>1388206740</v>
      </c>
      <c r="L791">
        <v>1386194013</v>
      </c>
      <c r="M791" t="b">
        <v>0</v>
      </c>
      <c r="N791">
        <v>64</v>
      </c>
      <c r="O791" t="b">
        <v>1</v>
      </c>
      <c r="P791" t="s">
        <v>8266</v>
      </c>
      <c r="Q791">
        <f t="shared" si="98"/>
        <v>114</v>
      </c>
      <c r="R791">
        <f t="shared" si="103"/>
        <v>35.47</v>
      </c>
      <c r="S791" t="str">
        <f t="shared" si="99"/>
        <v>film &amp; video</v>
      </c>
      <c r="T791" t="str">
        <f t="shared" si="100"/>
        <v>shorts</v>
      </c>
      <c r="U791" s="7">
        <f t="shared" si="101"/>
        <v>41612.912187499998</v>
      </c>
      <c r="V791" s="7">
        <f t="shared" si="102"/>
        <v>41636.207638888889</v>
      </c>
    </row>
    <row r="792" spans="1:22" ht="59" x14ac:dyDescent="0.75">
      <c r="A792">
        <v>1074</v>
      </c>
      <c r="B792" s="2" t="s">
        <v>1075</v>
      </c>
      <c r="C792" s="2" t="s">
        <v>5184</v>
      </c>
      <c r="D792">
        <v>54000</v>
      </c>
      <c r="E792">
        <f t="shared" si="96"/>
        <v>54000</v>
      </c>
      <c r="F792">
        <v>3407</v>
      </c>
      <c r="G792">
        <f t="shared" si="97"/>
        <v>3407</v>
      </c>
      <c r="H792" t="s">
        <v>8221</v>
      </c>
      <c r="I792" t="s">
        <v>8224</v>
      </c>
      <c r="J792" t="s">
        <v>8246</v>
      </c>
      <c r="K792">
        <v>1388808545</v>
      </c>
      <c r="L792">
        <v>1386216545</v>
      </c>
      <c r="M792" t="b">
        <v>0</v>
      </c>
      <c r="N792">
        <v>30</v>
      </c>
      <c r="O792" t="b">
        <v>0</v>
      </c>
      <c r="P792" t="s">
        <v>8282</v>
      </c>
      <c r="Q792">
        <f t="shared" si="98"/>
        <v>6</v>
      </c>
      <c r="R792">
        <f t="shared" si="103"/>
        <v>113.57</v>
      </c>
      <c r="S792" t="str">
        <f t="shared" si="99"/>
        <v>games</v>
      </c>
      <c r="T792" t="str">
        <f t="shared" si="100"/>
        <v>video games</v>
      </c>
      <c r="U792" s="7">
        <f t="shared" si="101"/>
        <v>41613.172974537039</v>
      </c>
      <c r="V792" s="7">
        <f t="shared" si="102"/>
        <v>41643.172974537039</v>
      </c>
    </row>
    <row r="793" spans="1:22" ht="44.25" x14ac:dyDescent="0.75">
      <c r="A793">
        <v>1488</v>
      </c>
      <c r="B793" s="2" t="s">
        <v>1489</v>
      </c>
      <c r="C793" s="2" t="s">
        <v>5598</v>
      </c>
      <c r="D793">
        <v>15000</v>
      </c>
      <c r="E793">
        <f t="shared" si="96"/>
        <v>9900</v>
      </c>
      <c r="F793">
        <v>360</v>
      </c>
      <c r="G793">
        <f t="shared" si="97"/>
        <v>237.60000000000002</v>
      </c>
      <c r="H793" t="s">
        <v>8221</v>
      </c>
      <c r="I793" t="s">
        <v>8226</v>
      </c>
      <c r="J793" t="s">
        <v>8248</v>
      </c>
      <c r="K793">
        <v>1388928660</v>
      </c>
      <c r="L793">
        <v>1386336660</v>
      </c>
      <c r="M793" t="b">
        <v>0</v>
      </c>
      <c r="N793">
        <v>6</v>
      </c>
      <c r="O793" t="b">
        <v>0</v>
      </c>
      <c r="P793" t="s">
        <v>8275</v>
      </c>
      <c r="Q793">
        <f t="shared" si="98"/>
        <v>2</v>
      </c>
      <c r="R793">
        <f t="shared" si="103"/>
        <v>39.6</v>
      </c>
      <c r="S793" t="str">
        <f t="shared" si="99"/>
        <v>publishing</v>
      </c>
      <c r="T793" t="str">
        <f t="shared" si="100"/>
        <v>fiction</v>
      </c>
      <c r="U793" s="7">
        <f t="shared" si="101"/>
        <v>41614.563194444447</v>
      </c>
      <c r="V793" s="7">
        <f t="shared" si="102"/>
        <v>41644.563194444447</v>
      </c>
    </row>
    <row r="794" spans="1:22" ht="59" x14ac:dyDescent="0.75">
      <c r="A794">
        <v>2276</v>
      </c>
      <c r="B794" s="2" t="s">
        <v>2277</v>
      </c>
      <c r="C794" s="2" t="s">
        <v>6386</v>
      </c>
      <c r="D794">
        <v>4589</v>
      </c>
      <c r="E794">
        <f t="shared" si="96"/>
        <v>4589</v>
      </c>
      <c r="F794">
        <v>4856</v>
      </c>
      <c r="G794">
        <f t="shared" si="97"/>
        <v>4856</v>
      </c>
      <c r="H794" t="s">
        <v>8219</v>
      </c>
      <c r="I794" t="s">
        <v>8224</v>
      </c>
      <c r="J794" t="s">
        <v>8246</v>
      </c>
      <c r="K794">
        <v>1388936289</v>
      </c>
      <c r="L794">
        <v>1386344289</v>
      </c>
      <c r="M794" t="b">
        <v>0</v>
      </c>
      <c r="N794">
        <v>75</v>
      </c>
      <c r="O794" t="b">
        <v>1</v>
      </c>
      <c r="P794" t="s">
        <v>8297</v>
      </c>
      <c r="Q794">
        <f t="shared" si="98"/>
        <v>106</v>
      </c>
      <c r="R794">
        <f t="shared" si="103"/>
        <v>64.75</v>
      </c>
      <c r="S794" t="str">
        <f t="shared" si="99"/>
        <v>games</v>
      </c>
      <c r="T794" t="str">
        <f t="shared" si="100"/>
        <v>tabletop games</v>
      </c>
      <c r="U794" s="7">
        <f t="shared" si="101"/>
        <v>41614.651493055557</v>
      </c>
      <c r="V794" s="7">
        <f t="shared" si="102"/>
        <v>41644.651493055557</v>
      </c>
    </row>
    <row r="795" spans="1:22" ht="59" x14ac:dyDescent="0.75">
      <c r="A795">
        <v>868</v>
      </c>
      <c r="B795" s="2" t="s">
        <v>869</v>
      </c>
      <c r="C795" s="2" t="s">
        <v>4978</v>
      </c>
      <c r="D795">
        <v>45000</v>
      </c>
      <c r="E795">
        <f t="shared" si="96"/>
        <v>45000</v>
      </c>
      <c r="F795">
        <v>50</v>
      </c>
      <c r="G795">
        <f t="shared" si="97"/>
        <v>50</v>
      </c>
      <c r="H795" t="s">
        <v>8221</v>
      </c>
      <c r="I795" t="s">
        <v>8224</v>
      </c>
      <c r="J795" t="s">
        <v>8246</v>
      </c>
      <c r="K795">
        <v>1389055198</v>
      </c>
      <c r="L795">
        <v>1386463198</v>
      </c>
      <c r="M795" t="b">
        <v>0</v>
      </c>
      <c r="N795">
        <v>1</v>
      </c>
      <c r="O795" t="b">
        <v>0</v>
      </c>
      <c r="P795" t="s">
        <v>8278</v>
      </c>
      <c r="Q795">
        <f t="shared" si="98"/>
        <v>0</v>
      </c>
      <c r="R795">
        <f t="shared" si="103"/>
        <v>50</v>
      </c>
      <c r="S795" t="str">
        <f t="shared" si="99"/>
        <v>music</v>
      </c>
      <c r="T795" t="str">
        <f t="shared" si="100"/>
        <v>jazz</v>
      </c>
      <c r="U795" s="7">
        <f t="shared" si="101"/>
        <v>41616.027754629627</v>
      </c>
      <c r="V795" s="7">
        <f t="shared" si="102"/>
        <v>41646.027754629627</v>
      </c>
    </row>
    <row r="796" spans="1:22" ht="29.5" x14ac:dyDescent="0.75">
      <c r="A796">
        <v>2603</v>
      </c>
      <c r="B796" s="2" t="s">
        <v>2603</v>
      </c>
      <c r="C796" s="2" t="s">
        <v>6713</v>
      </c>
      <c r="D796">
        <v>1750</v>
      </c>
      <c r="E796">
        <f t="shared" si="96"/>
        <v>1750</v>
      </c>
      <c r="F796">
        <v>1776</v>
      </c>
      <c r="G796">
        <f t="shared" si="97"/>
        <v>1776</v>
      </c>
      <c r="H796" t="s">
        <v>8219</v>
      </c>
      <c r="I796" t="s">
        <v>8224</v>
      </c>
      <c r="J796" t="s">
        <v>8246</v>
      </c>
      <c r="K796">
        <v>1387835654</v>
      </c>
      <c r="L796">
        <v>1386626054</v>
      </c>
      <c r="M796" t="b">
        <v>1</v>
      </c>
      <c r="N796">
        <v>50</v>
      </c>
      <c r="O796" t="b">
        <v>1</v>
      </c>
      <c r="P796" t="s">
        <v>8301</v>
      </c>
      <c r="Q796">
        <f t="shared" si="98"/>
        <v>101</v>
      </c>
      <c r="R796">
        <f t="shared" si="103"/>
        <v>35.520000000000003</v>
      </c>
      <c r="S796" t="str">
        <f t="shared" si="99"/>
        <v>technology</v>
      </c>
      <c r="T796" t="str">
        <f t="shared" si="100"/>
        <v>space exploration</v>
      </c>
      <c r="U796" s="7">
        <f t="shared" si="101"/>
        <v>41617.912662037037</v>
      </c>
      <c r="V796" s="7">
        <f t="shared" si="102"/>
        <v>41631.912662037037</v>
      </c>
    </row>
    <row r="797" spans="1:22" ht="29.5" x14ac:dyDescent="0.75">
      <c r="A797">
        <v>819</v>
      </c>
      <c r="B797" s="2" t="s">
        <v>820</v>
      </c>
      <c r="C797" s="2" t="s">
        <v>4929</v>
      </c>
      <c r="D797">
        <v>400</v>
      </c>
      <c r="E797">
        <f t="shared" si="96"/>
        <v>400</v>
      </c>
      <c r="F797">
        <v>435</v>
      </c>
      <c r="G797">
        <f t="shared" si="97"/>
        <v>435</v>
      </c>
      <c r="H797" t="s">
        <v>8219</v>
      </c>
      <c r="I797" t="s">
        <v>8224</v>
      </c>
      <c r="J797" t="s">
        <v>8246</v>
      </c>
      <c r="K797">
        <v>1387601040</v>
      </c>
      <c r="L797">
        <v>1386806254</v>
      </c>
      <c r="M797" t="b">
        <v>0</v>
      </c>
      <c r="N797">
        <v>14</v>
      </c>
      <c r="O797" t="b">
        <v>1</v>
      </c>
      <c r="P797" t="s">
        <v>8276</v>
      </c>
      <c r="Q797">
        <f t="shared" si="98"/>
        <v>109</v>
      </c>
      <c r="R797">
        <f t="shared" si="103"/>
        <v>31.07</v>
      </c>
      <c r="S797" t="str">
        <f t="shared" si="99"/>
        <v>music</v>
      </c>
      <c r="T797" t="str">
        <f t="shared" si="100"/>
        <v>rock</v>
      </c>
      <c r="U797" s="7">
        <f t="shared" si="101"/>
        <v>41619.998310185183</v>
      </c>
      <c r="V797" s="7">
        <f t="shared" si="102"/>
        <v>41629.197222222225</v>
      </c>
    </row>
    <row r="798" spans="1:22" ht="29.5" x14ac:dyDescent="0.75">
      <c r="A798">
        <v>1266</v>
      </c>
      <c r="B798" s="2" t="s">
        <v>1267</v>
      </c>
      <c r="C798" s="2" t="s">
        <v>5376</v>
      </c>
      <c r="D798">
        <v>9500</v>
      </c>
      <c r="E798">
        <f t="shared" si="96"/>
        <v>9500</v>
      </c>
      <c r="F798">
        <v>9545</v>
      </c>
      <c r="G798">
        <f t="shared" si="97"/>
        <v>9545</v>
      </c>
      <c r="H798" t="s">
        <v>8219</v>
      </c>
      <c r="I798" t="s">
        <v>8224</v>
      </c>
      <c r="J798" t="s">
        <v>8246</v>
      </c>
      <c r="K798">
        <v>1389474145</v>
      </c>
      <c r="L798">
        <v>1386882145</v>
      </c>
      <c r="M798" t="b">
        <v>1</v>
      </c>
      <c r="N798">
        <v>50</v>
      </c>
      <c r="O798" t="b">
        <v>1</v>
      </c>
      <c r="P798" t="s">
        <v>8276</v>
      </c>
      <c r="Q798">
        <f t="shared" si="98"/>
        <v>100</v>
      </c>
      <c r="R798">
        <f t="shared" si="103"/>
        <v>190.9</v>
      </c>
      <c r="S798" t="str">
        <f t="shared" si="99"/>
        <v>music</v>
      </c>
      <c r="T798" t="str">
        <f t="shared" si="100"/>
        <v>rock</v>
      </c>
      <c r="U798" s="7">
        <f t="shared" si="101"/>
        <v>41620.87667824074</v>
      </c>
      <c r="V798" s="7">
        <f t="shared" si="102"/>
        <v>41650.87667824074</v>
      </c>
    </row>
    <row r="799" spans="1:22" ht="44.25" x14ac:dyDescent="0.75">
      <c r="A799">
        <v>2756</v>
      </c>
      <c r="B799" s="2" t="s">
        <v>2756</v>
      </c>
      <c r="C799" s="2" t="s">
        <v>6866</v>
      </c>
      <c r="D799">
        <v>10000</v>
      </c>
      <c r="E799">
        <f t="shared" si="96"/>
        <v>10000</v>
      </c>
      <c r="F799">
        <v>1048</v>
      </c>
      <c r="G799">
        <f t="shared" si="97"/>
        <v>1048</v>
      </c>
      <c r="H799" t="s">
        <v>8221</v>
      </c>
      <c r="I799" t="s">
        <v>8224</v>
      </c>
      <c r="J799" t="s">
        <v>8246</v>
      </c>
      <c r="K799">
        <v>1389476201</v>
      </c>
      <c r="L799">
        <v>1386884201</v>
      </c>
      <c r="M799" t="b">
        <v>0</v>
      </c>
      <c r="N799">
        <v>33</v>
      </c>
      <c r="O799" t="b">
        <v>0</v>
      </c>
      <c r="P799" t="s">
        <v>8304</v>
      </c>
      <c r="Q799">
        <f t="shared" si="98"/>
        <v>10</v>
      </c>
      <c r="R799">
        <f t="shared" si="103"/>
        <v>31.76</v>
      </c>
      <c r="S799" t="str">
        <f t="shared" si="99"/>
        <v>publishing</v>
      </c>
      <c r="T799" t="str">
        <f t="shared" si="100"/>
        <v>children's books</v>
      </c>
      <c r="U799" s="7">
        <f t="shared" si="101"/>
        <v>41620.90047453704</v>
      </c>
      <c r="V799" s="7">
        <f t="shared" si="102"/>
        <v>41650.90047453704</v>
      </c>
    </row>
    <row r="800" spans="1:22" ht="29.5" x14ac:dyDescent="0.75">
      <c r="A800">
        <v>496</v>
      </c>
      <c r="B800" s="2" t="s">
        <v>497</v>
      </c>
      <c r="C800" s="2" t="s">
        <v>4606</v>
      </c>
      <c r="D800">
        <v>60000</v>
      </c>
      <c r="E800">
        <f t="shared" si="96"/>
        <v>60000</v>
      </c>
      <c r="F800">
        <v>1</v>
      </c>
      <c r="G800">
        <f t="shared" si="97"/>
        <v>1</v>
      </c>
      <c r="H800" t="s">
        <v>8221</v>
      </c>
      <c r="I800" t="s">
        <v>8224</v>
      </c>
      <c r="J800" t="s">
        <v>8246</v>
      </c>
      <c r="K800">
        <v>1392070874</v>
      </c>
      <c r="L800">
        <v>1386886874</v>
      </c>
      <c r="M800" t="b">
        <v>0</v>
      </c>
      <c r="N800">
        <v>1</v>
      </c>
      <c r="O800" t="b">
        <v>0</v>
      </c>
      <c r="P800" t="s">
        <v>8270</v>
      </c>
      <c r="Q800">
        <f t="shared" si="98"/>
        <v>0</v>
      </c>
      <c r="R800">
        <f t="shared" si="103"/>
        <v>1</v>
      </c>
      <c r="S800" t="str">
        <f t="shared" si="99"/>
        <v>film &amp; video</v>
      </c>
      <c r="T800" t="str">
        <f t="shared" si="100"/>
        <v>animation</v>
      </c>
      <c r="U800" s="7">
        <f t="shared" si="101"/>
        <v>41620.93141203704</v>
      </c>
      <c r="V800" s="7">
        <f t="shared" si="102"/>
        <v>41680.93141203704</v>
      </c>
    </row>
    <row r="801" spans="1:22" ht="59" x14ac:dyDescent="0.75">
      <c r="A801">
        <v>1924</v>
      </c>
      <c r="B801" s="2" t="s">
        <v>1925</v>
      </c>
      <c r="C801" s="2" t="s">
        <v>6034</v>
      </c>
      <c r="D801">
        <v>3000</v>
      </c>
      <c r="E801">
        <f t="shared" si="96"/>
        <v>3000</v>
      </c>
      <c r="F801">
        <v>3432</v>
      </c>
      <c r="G801">
        <f t="shared" si="97"/>
        <v>3432</v>
      </c>
      <c r="H801" t="s">
        <v>8219</v>
      </c>
      <c r="I801" t="s">
        <v>8224</v>
      </c>
      <c r="J801" t="s">
        <v>8246</v>
      </c>
      <c r="K801">
        <v>1389814380</v>
      </c>
      <c r="L801">
        <v>1387390555</v>
      </c>
      <c r="M801" t="b">
        <v>0</v>
      </c>
      <c r="N801">
        <v>33</v>
      </c>
      <c r="O801" t="b">
        <v>1</v>
      </c>
      <c r="P801" t="s">
        <v>8279</v>
      </c>
      <c r="Q801">
        <f t="shared" si="98"/>
        <v>114</v>
      </c>
      <c r="R801">
        <f t="shared" si="103"/>
        <v>104</v>
      </c>
      <c r="S801" t="str">
        <f t="shared" si="99"/>
        <v>music</v>
      </c>
      <c r="T801" t="str">
        <f t="shared" si="100"/>
        <v>indie rock</v>
      </c>
      <c r="U801" s="7">
        <f t="shared" si="101"/>
        <v>41626.761053240742</v>
      </c>
      <c r="V801" s="7">
        <f t="shared" si="102"/>
        <v>41654.814583333333</v>
      </c>
    </row>
    <row r="802" spans="1:22" x14ac:dyDescent="0.75">
      <c r="A802">
        <v>1824</v>
      </c>
      <c r="B802" s="2" t="s">
        <v>1825</v>
      </c>
      <c r="C802" s="2" t="s">
        <v>5934</v>
      </c>
      <c r="D802">
        <v>3000</v>
      </c>
      <c r="E802">
        <f t="shared" si="96"/>
        <v>3000</v>
      </c>
      <c r="F802">
        <v>3002</v>
      </c>
      <c r="G802">
        <f t="shared" si="97"/>
        <v>3002</v>
      </c>
      <c r="H802" t="s">
        <v>8219</v>
      </c>
      <c r="I802" t="s">
        <v>8224</v>
      </c>
      <c r="J802" t="s">
        <v>8246</v>
      </c>
      <c r="K802">
        <v>1389146880</v>
      </c>
      <c r="L802">
        <v>1387403967</v>
      </c>
      <c r="M802" t="b">
        <v>0</v>
      </c>
      <c r="N802">
        <v>40</v>
      </c>
      <c r="O802" t="b">
        <v>1</v>
      </c>
      <c r="P802" t="s">
        <v>8276</v>
      </c>
      <c r="Q802">
        <f t="shared" si="98"/>
        <v>100</v>
      </c>
      <c r="R802">
        <f t="shared" si="103"/>
        <v>75.05</v>
      </c>
      <c r="S802" t="str">
        <f t="shared" si="99"/>
        <v>music</v>
      </c>
      <c r="T802" t="str">
        <f t="shared" si="100"/>
        <v>rock</v>
      </c>
      <c r="U802" s="7">
        <f t="shared" si="101"/>
        <v>41626.916284722225</v>
      </c>
      <c r="V802" s="7">
        <f t="shared" si="102"/>
        <v>41647.088888888888</v>
      </c>
    </row>
    <row r="803" spans="1:22" ht="44.25" x14ac:dyDescent="0.75">
      <c r="A803">
        <v>809</v>
      </c>
      <c r="B803" s="2" t="s">
        <v>810</v>
      </c>
      <c r="C803" s="2" t="s">
        <v>4919</v>
      </c>
      <c r="D803">
        <v>4000</v>
      </c>
      <c r="E803">
        <f t="shared" si="96"/>
        <v>4000</v>
      </c>
      <c r="F803">
        <v>4151</v>
      </c>
      <c r="G803">
        <f t="shared" si="97"/>
        <v>4151</v>
      </c>
      <c r="H803" t="s">
        <v>8219</v>
      </c>
      <c r="I803" t="s">
        <v>8224</v>
      </c>
      <c r="J803" t="s">
        <v>8246</v>
      </c>
      <c r="K803">
        <v>1390161630</v>
      </c>
      <c r="L803">
        <v>1387569630</v>
      </c>
      <c r="M803" t="b">
        <v>0</v>
      </c>
      <c r="N803">
        <v>52</v>
      </c>
      <c r="O803" t="b">
        <v>1</v>
      </c>
      <c r="P803" t="s">
        <v>8276</v>
      </c>
      <c r="Q803">
        <f t="shared" si="98"/>
        <v>104</v>
      </c>
      <c r="R803">
        <f t="shared" si="103"/>
        <v>79.83</v>
      </c>
      <c r="S803" t="str">
        <f t="shared" si="99"/>
        <v>music</v>
      </c>
      <c r="T803" t="str">
        <f t="shared" si="100"/>
        <v>rock</v>
      </c>
      <c r="U803" s="7">
        <f t="shared" si="101"/>
        <v>41628.833680555559</v>
      </c>
      <c r="V803" s="7">
        <f t="shared" si="102"/>
        <v>41658.833680555559</v>
      </c>
    </row>
    <row r="804" spans="1:22" ht="29.5" x14ac:dyDescent="0.75">
      <c r="A804">
        <v>99</v>
      </c>
      <c r="B804" s="2" t="s">
        <v>101</v>
      </c>
      <c r="C804" s="2" t="s">
        <v>4210</v>
      </c>
      <c r="D804">
        <v>1500</v>
      </c>
      <c r="E804">
        <f t="shared" si="96"/>
        <v>1500</v>
      </c>
      <c r="F804">
        <v>1590.29</v>
      </c>
      <c r="G804">
        <f t="shared" si="97"/>
        <v>1590.29</v>
      </c>
      <c r="H804" t="s">
        <v>8219</v>
      </c>
      <c r="I804" t="s">
        <v>8224</v>
      </c>
      <c r="J804" t="s">
        <v>8246</v>
      </c>
      <c r="K804">
        <v>1390426799</v>
      </c>
      <c r="L804">
        <v>1387834799</v>
      </c>
      <c r="M804" t="b">
        <v>0</v>
      </c>
      <c r="N804">
        <v>39</v>
      </c>
      <c r="O804" t="b">
        <v>1</v>
      </c>
      <c r="P804" t="s">
        <v>8266</v>
      </c>
      <c r="Q804">
        <f t="shared" si="98"/>
        <v>106</v>
      </c>
      <c r="R804">
        <f t="shared" si="103"/>
        <v>40.78</v>
      </c>
      <c r="S804" t="str">
        <f t="shared" si="99"/>
        <v>film &amp; video</v>
      </c>
      <c r="T804" t="str">
        <f t="shared" si="100"/>
        <v>shorts</v>
      </c>
      <c r="U804" s="7">
        <f t="shared" si="101"/>
        <v>41631.902766203704</v>
      </c>
      <c r="V804" s="7">
        <f t="shared" si="102"/>
        <v>41661.902766203704</v>
      </c>
    </row>
    <row r="805" spans="1:22" ht="44.25" x14ac:dyDescent="0.75">
      <c r="A805">
        <v>451</v>
      </c>
      <c r="B805" s="2" t="s">
        <v>452</v>
      </c>
      <c r="C805" s="2" t="s">
        <v>4561</v>
      </c>
      <c r="D805">
        <v>20000</v>
      </c>
      <c r="E805">
        <f t="shared" si="96"/>
        <v>20000</v>
      </c>
      <c r="F805">
        <v>0</v>
      </c>
      <c r="G805">
        <f t="shared" si="97"/>
        <v>0</v>
      </c>
      <c r="H805" t="s">
        <v>8221</v>
      </c>
      <c r="I805" t="s">
        <v>8224</v>
      </c>
      <c r="J805" t="s">
        <v>8246</v>
      </c>
      <c r="K805">
        <v>1390669791</v>
      </c>
      <c r="L805">
        <v>1388077791</v>
      </c>
      <c r="M805" t="b">
        <v>0</v>
      </c>
      <c r="N805">
        <v>0</v>
      </c>
      <c r="O805" t="b">
        <v>0</v>
      </c>
      <c r="P805" t="s">
        <v>8270</v>
      </c>
      <c r="Q805">
        <f t="shared" si="98"/>
        <v>0</v>
      </c>
      <c r="R805" t="e">
        <f t="shared" si="103"/>
        <v>#DIV/0!</v>
      </c>
      <c r="S805" t="str">
        <f t="shared" si="99"/>
        <v>film &amp; video</v>
      </c>
      <c r="T805" t="str">
        <f t="shared" si="100"/>
        <v>animation</v>
      </c>
      <c r="U805" s="7">
        <f t="shared" si="101"/>
        <v>41634.715173611112</v>
      </c>
      <c r="V805" s="7">
        <f t="shared" si="102"/>
        <v>41664.715173611112</v>
      </c>
    </row>
    <row r="806" spans="1:22" ht="29.5" x14ac:dyDescent="0.75">
      <c r="A806">
        <v>1822</v>
      </c>
      <c r="B806" s="2" t="s">
        <v>1823</v>
      </c>
      <c r="C806" s="2" t="s">
        <v>5932</v>
      </c>
      <c r="D806">
        <v>300</v>
      </c>
      <c r="E806">
        <f t="shared" si="96"/>
        <v>219</v>
      </c>
      <c r="F806">
        <v>300</v>
      </c>
      <c r="G806">
        <f t="shared" si="97"/>
        <v>219</v>
      </c>
      <c r="H806" t="s">
        <v>8219</v>
      </c>
      <c r="I806" t="s">
        <v>8229</v>
      </c>
      <c r="J806" t="s">
        <v>8251</v>
      </c>
      <c r="K806">
        <v>1391194860</v>
      </c>
      <c r="L806">
        <v>1388084862</v>
      </c>
      <c r="M806" t="b">
        <v>0</v>
      </c>
      <c r="N806">
        <v>11</v>
      </c>
      <c r="O806" t="b">
        <v>1</v>
      </c>
      <c r="P806" t="s">
        <v>8276</v>
      </c>
      <c r="Q806">
        <f t="shared" si="98"/>
        <v>100</v>
      </c>
      <c r="R806">
        <f t="shared" si="103"/>
        <v>19.91</v>
      </c>
      <c r="S806" t="str">
        <f t="shared" si="99"/>
        <v>music</v>
      </c>
      <c r="T806" t="str">
        <f t="shared" si="100"/>
        <v>rock</v>
      </c>
      <c r="U806" s="7">
        <f t="shared" si="101"/>
        <v>41634.797013888885</v>
      </c>
      <c r="V806" s="7">
        <f t="shared" si="102"/>
        <v>41670.792361111111</v>
      </c>
    </row>
    <row r="807" spans="1:22" ht="44.25" x14ac:dyDescent="0.75">
      <c r="A807">
        <v>1261</v>
      </c>
      <c r="B807" s="2" t="s">
        <v>1262</v>
      </c>
      <c r="C807" s="2" t="s">
        <v>5371</v>
      </c>
      <c r="D807">
        <v>2000</v>
      </c>
      <c r="E807">
        <f t="shared" si="96"/>
        <v>2000</v>
      </c>
      <c r="F807">
        <v>2025</v>
      </c>
      <c r="G807">
        <f t="shared" si="97"/>
        <v>2025</v>
      </c>
      <c r="H807" t="s">
        <v>8219</v>
      </c>
      <c r="I807" t="s">
        <v>8224</v>
      </c>
      <c r="J807" t="s">
        <v>8246</v>
      </c>
      <c r="K807">
        <v>1390983227</v>
      </c>
      <c r="L807">
        <v>1388391227</v>
      </c>
      <c r="M807" t="b">
        <v>1</v>
      </c>
      <c r="N807">
        <v>52</v>
      </c>
      <c r="O807" t="b">
        <v>1</v>
      </c>
      <c r="P807" t="s">
        <v>8276</v>
      </c>
      <c r="Q807">
        <f t="shared" si="98"/>
        <v>101</v>
      </c>
      <c r="R807">
        <f t="shared" si="103"/>
        <v>38.94</v>
      </c>
      <c r="S807" t="str">
        <f t="shared" si="99"/>
        <v>music</v>
      </c>
      <c r="T807" t="str">
        <f t="shared" si="100"/>
        <v>rock</v>
      </c>
      <c r="U807" s="7">
        <f t="shared" si="101"/>
        <v>41638.342905092592</v>
      </c>
      <c r="V807" s="7">
        <f t="shared" si="102"/>
        <v>41668.342905092592</v>
      </c>
    </row>
    <row r="808" spans="1:22" ht="44.25" x14ac:dyDescent="0.75">
      <c r="A808">
        <v>911</v>
      </c>
      <c r="B808" s="2" t="s">
        <v>912</v>
      </c>
      <c r="C808" s="2" t="s">
        <v>5021</v>
      </c>
      <c r="D808">
        <v>100000</v>
      </c>
      <c r="E808">
        <f t="shared" si="96"/>
        <v>100000</v>
      </c>
      <c r="F808">
        <v>0</v>
      </c>
      <c r="G808">
        <f t="shared" si="97"/>
        <v>0</v>
      </c>
      <c r="H808" t="s">
        <v>8221</v>
      </c>
      <c r="I808" t="s">
        <v>8224</v>
      </c>
      <c r="J808" t="s">
        <v>8246</v>
      </c>
      <c r="K808">
        <v>1390522045</v>
      </c>
      <c r="L808">
        <v>1388707645</v>
      </c>
      <c r="M808" t="b">
        <v>0</v>
      </c>
      <c r="N808">
        <v>0</v>
      </c>
      <c r="O808" t="b">
        <v>0</v>
      </c>
      <c r="P808" t="s">
        <v>8278</v>
      </c>
      <c r="Q808">
        <f t="shared" si="98"/>
        <v>0</v>
      </c>
      <c r="R808" t="e">
        <f t="shared" si="103"/>
        <v>#DIV/0!</v>
      </c>
      <c r="S808" t="str">
        <f t="shared" si="99"/>
        <v>music</v>
      </c>
      <c r="T808" t="str">
        <f t="shared" si="100"/>
        <v>jazz</v>
      </c>
      <c r="U808" s="7">
        <f t="shared" si="101"/>
        <v>41642.005150462966</v>
      </c>
      <c r="V808" s="7">
        <f t="shared" si="102"/>
        <v>41663.005150462966</v>
      </c>
    </row>
    <row r="809" spans="1:22" ht="44.25" x14ac:dyDescent="0.75">
      <c r="A809">
        <v>761</v>
      </c>
      <c r="B809" s="2" t="s">
        <v>762</v>
      </c>
      <c r="C809" s="2" t="s">
        <v>4871</v>
      </c>
      <c r="D809">
        <v>5000</v>
      </c>
      <c r="E809">
        <f t="shared" si="96"/>
        <v>5000</v>
      </c>
      <c r="F809">
        <v>235</v>
      </c>
      <c r="G809">
        <f t="shared" si="97"/>
        <v>235</v>
      </c>
      <c r="H809" t="s">
        <v>8221</v>
      </c>
      <c r="I809" t="s">
        <v>8224</v>
      </c>
      <c r="J809" t="s">
        <v>8246</v>
      </c>
      <c r="K809">
        <v>1391364126</v>
      </c>
      <c r="L809">
        <v>1388772126</v>
      </c>
      <c r="M809" t="b">
        <v>0</v>
      </c>
      <c r="N809">
        <v>6</v>
      </c>
      <c r="O809" t="b">
        <v>0</v>
      </c>
      <c r="P809" t="s">
        <v>8275</v>
      </c>
      <c r="Q809">
        <f t="shared" si="98"/>
        <v>5</v>
      </c>
      <c r="R809">
        <f t="shared" si="103"/>
        <v>39.17</v>
      </c>
      <c r="S809" t="str">
        <f t="shared" si="99"/>
        <v>publishing</v>
      </c>
      <c r="T809" t="str">
        <f t="shared" si="100"/>
        <v>fiction</v>
      </c>
      <c r="U809" s="7">
        <f t="shared" si="101"/>
        <v>41642.751458333332</v>
      </c>
      <c r="V809" s="7">
        <f t="shared" si="102"/>
        <v>41672.751458333332</v>
      </c>
    </row>
    <row r="810" spans="1:22" ht="44.25" x14ac:dyDescent="0.75">
      <c r="A810">
        <v>2132</v>
      </c>
      <c r="B810" s="2" t="s">
        <v>2133</v>
      </c>
      <c r="C810" s="2" t="s">
        <v>6242</v>
      </c>
      <c r="D810">
        <v>100000</v>
      </c>
      <c r="E810">
        <f t="shared" si="96"/>
        <v>100000</v>
      </c>
      <c r="F810">
        <v>2112.9899999999998</v>
      </c>
      <c r="G810">
        <f t="shared" si="97"/>
        <v>2112.9899999999998</v>
      </c>
      <c r="H810" t="s">
        <v>8221</v>
      </c>
      <c r="I810" t="s">
        <v>8224</v>
      </c>
      <c r="J810" t="s">
        <v>8246</v>
      </c>
      <c r="K810">
        <v>1391427692</v>
      </c>
      <c r="L810">
        <v>1388835692</v>
      </c>
      <c r="M810" t="b">
        <v>0</v>
      </c>
      <c r="N810">
        <v>99</v>
      </c>
      <c r="O810" t="b">
        <v>0</v>
      </c>
      <c r="P810" t="s">
        <v>8282</v>
      </c>
      <c r="Q810">
        <f t="shared" si="98"/>
        <v>2</v>
      </c>
      <c r="R810">
        <f t="shared" si="103"/>
        <v>21.34</v>
      </c>
      <c r="S810" t="str">
        <f t="shared" si="99"/>
        <v>games</v>
      </c>
      <c r="T810" t="str">
        <f t="shared" si="100"/>
        <v>video games</v>
      </c>
      <c r="U810" s="7">
        <f t="shared" si="101"/>
        <v>41643.487175925926</v>
      </c>
      <c r="V810" s="7">
        <f t="shared" si="102"/>
        <v>41673.487175925926</v>
      </c>
    </row>
    <row r="811" spans="1:22" ht="44.25" x14ac:dyDescent="0.75">
      <c r="A811">
        <v>1072</v>
      </c>
      <c r="B811" s="2" t="s">
        <v>1073</v>
      </c>
      <c r="C811" s="2" t="s">
        <v>5182</v>
      </c>
      <c r="D811">
        <v>75000</v>
      </c>
      <c r="E811">
        <f t="shared" si="96"/>
        <v>75000</v>
      </c>
      <c r="F811">
        <v>51</v>
      </c>
      <c r="G811">
        <f t="shared" si="97"/>
        <v>51</v>
      </c>
      <c r="H811" t="s">
        <v>8221</v>
      </c>
      <c r="I811" t="s">
        <v>8224</v>
      </c>
      <c r="J811" t="s">
        <v>8246</v>
      </c>
      <c r="K811">
        <v>1391630297</v>
      </c>
      <c r="L811">
        <v>1389038297</v>
      </c>
      <c r="M811" t="b">
        <v>0</v>
      </c>
      <c r="N811">
        <v>4</v>
      </c>
      <c r="O811" t="b">
        <v>0</v>
      </c>
      <c r="P811" t="s">
        <v>8282</v>
      </c>
      <c r="Q811">
        <f t="shared" si="98"/>
        <v>0</v>
      </c>
      <c r="R811">
        <f t="shared" si="103"/>
        <v>12.75</v>
      </c>
      <c r="S811" t="str">
        <f t="shared" si="99"/>
        <v>games</v>
      </c>
      <c r="T811" t="str">
        <f t="shared" si="100"/>
        <v>video games</v>
      </c>
      <c r="U811" s="7">
        <f t="shared" si="101"/>
        <v>41645.832141203704</v>
      </c>
      <c r="V811" s="7">
        <f t="shared" si="102"/>
        <v>41675.832141203704</v>
      </c>
    </row>
    <row r="812" spans="1:22" ht="29.5" x14ac:dyDescent="0.75">
      <c r="A812">
        <v>1629</v>
      </c>
      <c r="B812" s="2" t="s">
        <v>1630</v>
      </c>
      <c r="C812" s="2" t="s">
        <v>5739</v>
      </c>
      <c r="D812">
        <v>6000</v>
      </c>
      <c r="E812">
        <f t="shared" si="96"/>
        <v>6000</v>
      </c>
      <c r="F812">
        <v>6220</v>
      </c>
      <c r="G812">
        <f t="shared" si="97"/>
        <v>6220</v>
      </c>
      <c r="H812" t="s">
        <v>8219</v>
      </c>
      <c r="I812" t="s">
        <v>8224</v>
      </c>
      <c r="J812" t="s">
        <v>8246</v>
      </c>
      <c r="K812">
        <v>1392929333</v>
      </c>
      <c r="L812">
        <v>1389041333</v>
      </c>
      <c r="M812" t="b">
        <v>0</v>
      </c>
      <c r="N812">
        <v>82</v>
      </c>
      <c r="O812" t="b">
        <v>1</v>
      </c>
      <c r="P812" t="s">
        <v>8276</v>
      </c>
      <c r="Q812">
        <f t="shared" si="98"/>
        <v>104</v>
      </c>
      <c r="R812">
        <f t="shared" si="103"/>
        <v>75.849999999999994</v>
      </c>
      <c r="S812" t="str">
        <f t="shared" si="99"/>
        <v>music</v>
      </c>
      <c r="T812" t="str">
        <f t="shared" si="100"/>
        <v>rock</v>
      </c>
      <c r="U812" s="7">
        <f t="shared" si="101"/>
        <v>41645.867280092592</v>
      </c>
      <c r="V812" s="7">
        <f t="shared" si="102"/>
        <v>41690.867280092592</v>
      </c>
    </row>
    <row r="813" spans="1:22" ht="44.25" x14ac:dyDescent="0.75">
      <c r="A813">
        <v>404</v>
      </c>
      <c r="B813" s="2" t="s">
        <v>405</v>
      </c>
      <c r="C813" s="2" t="s">
        <v>4514</v>
      </c>
      <c r="D813">
        <v>35000</v>
      </c>
      <c r="E813">
        <f t="shared" si="96"/>
        <v>35000</v>
      </c>
      <c r="F813">
        <v>36082</v>
      </c>
      <c r="G813">
        <f t="shared" si="97"/>
        <v>36082</v>
      </c>
      <c r="H813" t="s">
        <v>8219</v>
      </c>
      <c r="I813" t="s">
        <v>8224</v>
      </c>
      <c r="J813" t="s">
        <v>8246</v>
      </c>
      <c r="K813">
        <v>1391641440</v>
      </c>
      <c r="L813">
        <v>1389107062</v>
      </c>
      <c r="M813" t="b">
        <v>0</v>
      </c>
      <c r="N813">
        <v>271</v>
      </c>
      <c r="O813" t="b">
        <v>1</v>
      </c>
      <c r="P813" t="s">
        <v>8269</v>
      </c>
      <c r="Q813">
        <f t="shared" si="98"/>
        <v>103</v>
      </c>
      <c r="R813">
        <f t="shared" si="103"/>
        <v>133.13999999999999</v>
      </c>
      <c r="S813" t="str">
        <f t="shared" si="99"/>
        <v>film &amp; video</v>
      </c>
      <c r="T813" t="str">
        <f t="shared" si="100"/>
        <v>documentary</v>
      </c>
      <c r="U813" s="7">
        <f t="shared" si="101"/>
        <v>41646.628032407411</v>
      </c>
      <c r="V813" s="7">
        <f t="shared" si="102"/>
        <v>41675.961111111108</v>
      </c>
    </row>
    <row r="814" spans="1:22" ht="44.25" x14ac:dyDescent="0.75">
      <c r="A814">
        <v>2214</v>
      </c>
      <c r="B814" s="2" t="s">
        <v>2215</v>
      </c>
      <c r="C814" s="2" t="s">
        <v>6324</v>
      </c>
      <c r="D814">
        <v>600</v>
      </c>
      <c r="E814">
        <f t="shared" si="96"/>
        <v>600</v>
      </c>
      <c r="F814">
        <v>1755.01</v>
      </c>
      <c r="G814">
        <f t="shared" si="97"/>
        <v>1755.01</v>
      </c>
      <c r="H814" t="s">
        <v>8219</v>
      </c>
      <c r="I814" t="s">
        <v>8224</v>
      </c>
      <c r="J814" t="s">
        <v>8246</v>
      </c>
      <c r="K814">
        <v>1391713248</v>
      </c>
      <c r="L814">
        <v>1389121248</v>
      </c>
      <c r="M814" t="b">
        <v>0</v>
      </c>
      <c r="N814">
        <v>24</v>
      </c>
      <c r="O814" t="b">
        <v>1</v>
      </c>
      <c r="P814" t="s">
        <v>8280</v>
      </c>
      <c r="Q814">
        <f t="shared" si="98"/>
        <v>293</v>
      </c>
      <c r="R814">
        <f t="shared" si="103"/>
        <v>73.13</v>
      </c>
      <c r="S814" t="str">
        <f t="shared" si="99"/>
        <v>music</v>
      </c>
      <c r="T814" t="str">
        <f t="shared" si="100"/>
        <v>electronic music</v>
      </c>
      <c r="U814" s="7">
        <f t="shared" si="101"/>
        <v>41646.792222222226</v>
      </c>
      <c r="V814" s="7">
        <f t="shared" si="102"/>
        <v>41676.792222222226</v>
      </c>
    </row>
    <row r="815" spans="1:22" ht="29.5" x14ac:dyDescent="0.75">
      <c r="A815">
        <v>2154</v>
      </c>
      <c r="B815" s="2" t="s">
        <v>2155</v>
      </c>
      <c r="C815" s="2" t="s">
        <v>6264</v>
      </c>
      <c r="D815">
        <v>250</v>
      </c>
      <c r="E815">
        <f t="shared" si="96"/>
        <v>250</v>
      </c>
      <c r="F815">
        <v>2</v>
      </c>
      <c r="G815">
        <f t="shared" si="97"/>
        <v>2</v>
      </c>
      <c r="H815" t="s">
        <v>8221</v>
      </c>
      <c r="I815" t="s">
        <v>8224</v>
      </c>
      <c r="J815" t="s">
        <v>8246</v>
      </c>
      <c r="K815">
        <v>1390921827</v>
      </c>
      <c r="L815">
        <v>1389193827</v>
      </c>
      <c r="M815" t="b">
        <v>0</v>
      </c>
      <c r="N815">
        <v>2</v>
      </c>
      <c r="O815" t="b">
        <v>0</v>
      </c>
      <c r="P815" t="s">
        <v>8282</v>
      </c>
      <c r="Q815">
        <f t="shared" si="98"/>
        <v>1</v>
      </c>
      <c r="R815">
        <f t="shared" si="103"/>
        <v>1</v>
      </c>
      <c r="S815" t="str">
        <f t="shared" si="99"/>
        <v>games</v>
      </c>
      <c r="T815" t="str">
        <f t="shared" si="100"/>
        <v>video games</v>
      </c>
      <c r="U815" s="7">
        <f t="shared" si="101"/>
        <v>41647.632256944446</v>
      </c>
      <c r="V815" s="7">
        <f t="shared" si="102"/>
        <v>41667.632256944446</v>
      </c>
    </row>
    <row r="816" spans="1:22" ht="44.25" x14ac:dyDescent="0.75">
      <c r="A816">
        <v>416</v>
      </c>
      <c r="B816" s="2" t="s">
        <v>417</v>
      </c>
      <c r="C816" s="2" t="s">
        <v>4526</v>
      </c>
      <c r="D816">
        <v>1000</v>
      </c>
      <c r="E816">
        <f t="shared" si="96"/>
        <v>1000</v>
      </c>
      <c r="F816">
        <v>1202.17</v>
      </c>
      <c r="G816">
        <f t="shared" si="97"/>
        <v>1202.17</v>
      </c>
      <c r="H816" t="s">
        <v>8219</v>
      </c>
      <c r="I816" t="s">
        <v>8224</v>
      </c>
      <c r="J816" t="s">
        <v>8246</v>
      </c>
      <c r="K816">
        <v>1391851831</v>
      </c>
      <c r="L816">
        <v>1389259831</v>
      </c>
      <c r="M816" t="b">
        <v>0</v>
      </c>
      <c r="N816">
        <v>25</v>
      </c>
      <c r="O816" t="b">
        <v>1</v>
      </c>
      <c r="P816" t="s">
        <v>8269</v>
      </c>
      <c r="Q816">
        <f t="shared" si="98"/>
        <v>120</v>
      </c>
      <c r="R816">
        <f t="shared" si="103"/>
        <v>48.09</v>
      </c>
      <c r="S816" t="str">
        <f t="shared" si="99"/>
        <v>film &amp; video</v>
      </c>
      <c r="T816" t="str">
        <f t="shared" si="100"/>
        <v>documentary</v>
      </c>
      <c r="U816" s="7">
        <f t="shared" si="101"/>
        <v>41648.396192129629</v>
      </c>
      <c r="V816" s="7">
        <f t="shared" si="102"/>
        <v>41678.396192129629</v>
      </c>
    </row>
    <row r="817" spans="1:22" ht="44.25" x14ac:dyDescent="0.75">
      <c r="A817">
        <v>443</v>
      </c>
      <c r="B817" s="2" t="s">
        <v>444</v>
      </c>
      <c r="C817" s="2" t="s">
        <v>4553</v>
      </c>
      <c r="D817">
        <v>10000</v>
      </c>
      <c r="E817">
        <f t="shared" si="96"/>
        <v>7300</v>
      </c>
      <c r="F817">
        <v>10</v>
      </c>
      <c r="G817">
        <f t="shared" si="97"/>
        <v>7.3</v>
      </c>
      <c r="H817" t="s">
        <v>8221</v>
      </c>
      <c r="I817" t="s">
        <v>8229</v>
      </c>
      <c r="J817" t="s">
        <v>8251</v>
      </c>
      <c r="K817">
        <v>1391991701</v>
      </c>
      <c r="L817">
        <v>1389399701</v>
      </c>
      <c r="M817" t="b">
        <v>0</v>
      </c>
      <c r="N817">
        <v>2</v>
      </c>
      <c r="O817" t="b">
        <v>0</v>
      </c>
      <c r="P817" t="s">
        <v>8270</v>
      </c>
      <c r="Q817">
        <f t="shared" si="98"/>
        <v>0</v>
      </c>
      <c r="R817">
        <f t="shared" si="103"/>
        <v>3.65</v>
      </c>
      <c r="S817" t="str">
        <f t="shared" si="99"/>
        <v>film &amp; video</v>
      </c>
      <c r="T817" t="str">
        <f t="shared" si="100"/>
        <v>animation</v>
      </c>
      <c r="U817" s="7">
        <f t="shared" si="101"/>
        <v>41650.015057870369</v>
      </c>
      <c r="V817" s="7">
        <f t="shared" si="102"/>
        <v>41680.015057870369</v>
      </c>
    </row>
    <row r="818" spans="1:22" ht="44.25" x14ac:dyDescent="0.75">
      <c r="A818">
        <v>1563</v>
      </c>
      <c r="B818" s="2" t="s">
        <v>1564</v>
      </c>
      <c r="C818" s="2" t="s">
        <v>5673</v>
      </c>
      <c r="D818">
        <v>6000</v>
      </c>
      <c r="E818">
        <f t="shared" si="96"/>
        <v>7860</v>
      </c>
      <c r="F818">
        <v>85</v>
      </c>
      <c r="G818">
        <f t="shared" si="97"/>
        <v>111.35000000000001</v>
      </c>
      <c r="H818" t="s">
        <v>8220</v>
      </c>
      <c r="I818" t="s">
        <v>8225</v>
      </c>
      <c r="J818" t="s">
        <v>8247</v>
      </c>
      <c r="K818">
        <v>1394815751</v>
      </c>
      <c r="L818">
        <v>1389635351</v>
      </c>
      <c r="M818" t="b">
        <v>0</v>
      </c>
      <c r="N818">
        <v>2</v>
      </c>
      <c r="O818" t="b">
        <v>0</v>
      </c>
      <c r="P818" t="s">
        <v>8290</v>
      </c>
      <c r="Q818">
        <f t="shared" si="98"/>
        <v>1</v>
      </c>
      <c r="R818">
        <f t="shared" si="103"/>
        <v>55.68</v>
      </c>
      <c r="S818" t="str">
        <f t="shared" si="99"/>
        <v>publishing</v>
      </c>
      <c r="T818" t="str">
        <f t="shared" si="100"/>
        <v>art books</v>
      </c>
      <c r="U818" s="7">
        <f t="shared" si="101"/>
        <v>41652.742488425924</v>
      </c>
      <c r="V818" s="7">
        <f t="shared" si="102"/>
        <v>41712.700821759259</v>
      </c>
    </row>
    <row r="819" spans="1:22" ht="44.25" x14ac:dyDescent="0.75">
      <c r="A819">
        <v>450</v>
      </c>
      <c r="B819" s="2" t="s">
        <v>451</v>
      </c>
      <c r="C819" s="2" t="s">
        <v>4560</v>
      </c>
      <c r="D819">
        <v>50000</v>
      </c>
      <c r="E819">
        <f t="shared" si="96"/>
        <v>50000</v>
      </c>
      <c r="F819">
        <v>396</v>
      </c>
      <c r="G819">
        <f t="shared" si="97"/>
        <v>396</v>
      </c>
      <c r="H819" t="s">
        <v>8221</v>
      </c>
      <c r="I819" t="s">
        <v>8224</v>
      </c>
      <c r="J819" t="s">
        <v>8246</v>
      </c>
      <c r="K819">
        <v>1392417800</v>
      </c>
      <c r="L819">
        <v>1389825800</v>
      </c>
      <c r="M819" t="b">
        <v>0</v>
      </c>
      <c r="N819">
        <v>7</v>
      </c>
      <c r="O819" t="b">
        <v>0</v>
      </c>
      <c r="P819" t="s">
        <v>8270</v>
      </c>
      <c r="Q819">
        <f t="shared" si="98"/>
        <v>1</v>
      </c>
      <c r="R819">
        <f t="shared" si="103"/>
        <v>56.57</v>
      </c>
      <c r="S819" t="str">
        <f t="shared" si="99"/>
        <v>film &amp; video</v>
      </c>
      <c r="T819" t="str">
        <f t="shared" si="100"/>
        <v>animation</v>
      </c>
      <c r="U819" s="7">
        <f t="shared" si="101"/>
        <v>41654.946759259255</v>
      </c>
      <c r="V819" s="7">
        <f t="shared" si="102"/>
        <v>41684.946759259255</v>
      </c>
    </row>
    <row r="820" spans="1:22" ht="44.25" x14ac:dyDescent="0.75">
      <c r="A820">
        <v>1860</v>
      </c>
      <c r="B820" s="2" t="s">
        <v>1861</v>
      </c>
      <c r="C820" s="2" t="s">
        <v>5970</v>
      </c>
      <c r="D820">
        <v>750</v>
      </c>
      <c r="E820">
        <f t="shared" si="96"/>
        <v>750</v>
      </c>
      <c r="F820">
        <v>1001</v>
      </c>
      <c r="G820">
        <f t="shared" si="97"/>
        <v>1001</v>
      </c>
      <c r="H820" t="s">
        <v>8219</v>
      </c>
      <c r="I820" t="s">
        <v>8224</v>
      </c>
      <c r="J820" t="s">
        <v>8246</v>
      </c>
      <c r="K820">
        <v>1391706084</v>
      </c>
      <c r="L820">
        <v>1389891684</v>
      </c>
      <c r="M820" t="b">
        <v>0</v>
      </c>
      <c r="N820">
        <v>19</v>
      </c>
      <c r="O820" t="b">
        <v>1</v>
      </c>
      <c r="P820" t="s">
        <v>8276</v>
      </c>
      <c r="Q820">
        <f t="shared" si="98"/>
        <v>133</v>
      </c>
      <c r="R820">
        <f t="shared" si="103"/>
        <v>52.68</v>
      </c>
      <c r="S820" t="str">
        <f t="shared" si="99"/>
        <v>music</v>
      </c>
      <c r="T820" t="str">
        <f t="shared" si="100"/>
        <v>rock</v>
      </c>
      <c r="U820" s="7">
        <f t="shared" si="101"/>
        <v>41655.709305555552</v>
      </c>
      <c r="V820" s="7">
        <f t="shared" si="102"/>
        <v>41676.709305555552</v>
      </c>
    </row>
    <row r="821" spans="1:22" ht="44.25" x14ac:dyDescent="0.75">
      <c r="A821">
        <v>1262</v>
      </c>
      <c r="B821" s="2" t="s">
        <v>1263</v>
      </c>
      <c r="C821" s="2" t="s">
        <v>5372</v>
      </c>
      <c r="D821">
        <v>6500</v>
      </c>
      <c r="E821">
        <f t="shared" si="96"/>
        <v>4745</v>
      </c>
      <c r="F821">
        <v>8152</v>
      </c>
      <c r="G821">
        <f t="shared" si="97"/>
        <v>5950.96</v>
      </c>
      <c r="H821" t="s">
        <v>8219</v>
      </c>
      <c r="I821" t="s">
        <v>8229</v>
      </c>
      <c r="J821" t="s">
        <v>8251</v>
      </c>
      <c r="K821">
        <v>1392574692</v>
      </c>
      <c r="L821">
        <v>1389982692</v>
      </c>
      <c r="M821" t="b">
        <v>1</v>
      </c>
      <c r="N821">
        <v>105</v>
      </c>
      <c r="O821" t="b">
        <v>1</v>
      </c>
      <c r="P821" t="s">
        <v>8276</v>
      </c>
      <c r="Q821">
        <f t="shared" si="98"/>
        <v>125</v>
      </c>
      <c r="R821">
        <f t="shared" si="103"/>
        <v>56.68</v>
      </c>
      <c r="S821" t="str">
        <f t="shared" si="99"/>
        <v>music</v>
      </c>
      <c r="T821" t="str">
        <f t="shared" si="100"/>
        <v>rock</v>
      </c>
      <c r="U821" s="7">
        <f t="shared" si="101"/>
        <v>41656.762638888889</v>
      </c>
      <c r="V821" s="7">
        <f t="shared" si="102"/>
        <v>41686.762638888889</v>
      </c>
    </row>
    <row r="822" spans="1:22" ht="29.5" x14ac:dyDescent="0.75">
      <c r="A822">
        <v>1826</v>
      </c>
      <c r="B822" s="2" t="s">
        <v>1827</v>
      </c>
      <c r="C822" s="2" t="s">
        <v>5936</v>
      </c>
      <c r="D822">
        <v>2000</v>
      </c>
      <c r="E822">
        <f t="shared" si="96"/>
        <v>2000</v>
      </c>
      <c r="F822">
        <v>2020</v>
      </c>
      <c r="G822">
        <f t="shared" si="97"/>
        <v>2020</v>
      </c>
      <c r="H822" t="s">
        <v>8219</v>
      </c>
      <c r="I822" t="s">
        <v>8224</v>
      </c>
      <c r="J822" t="s">
        <v>8246</v>
      </c>
      <c r="K822">
        <v>1392675017</v>
      </c>
      <c r="L822">
        <v>1390083017</v>
      </c>
      <c r="M822" t="b">
        <v>0</v>
      </c>
      <c r="N822">
        <v>38</v>
      </c>
      <c r="O822" t="b">
        <v>1</v>
      </c>
      <c r="P822" t="s">
        <v>8276</v>
      </c>
      <c r="Q822">
        <f t="shared" si="98"/>
        <v>101</v>
      </c>
      <c r="R822">
        <f t="shared" si="103"/>
        <v>53.16</v>
      </c>
      <c r="S822" t="str">
        <f t="shared" si="99"/>
        <v>music</v>
      </c>
      <c r="T822" t="str">
        <f t="shared" si="100"/>
        <v>rock</v>
      </c>
      <c r="U822" s="7">
        <f t="shared" si="101"/>
        <v>41657.923807870371</v>
      </c>
      <c r="V822" s="7">
        <f t="shared" si="102"/>
        <v>41687.923807870371</v>
      </c>
    </row>
    <row r="823" spans="1:22" ht="44.25" x14ac:dyDescent="0.75">
      <c r="A823">
        <v>375</v>
      </c>
      <c r="B823" s="2" t="s">
        <v>376</v>
      </c>
      <c r="C823" s="2" t="s">
        <v>4485</v>
      </c>
      <c r="D823">
        <v>500</v>
      </c>
      <c r="E823">
        <f t="shared" si="96"/>
        <v>500</v>
      </c>
      <c r="F823">
        <v>600</v>
      </c>
      <c r="G823">
        <f t="shared" si="97"/>
        <v>600</v>
      </c>
      <c r="H823" t="s">
        <v>8219</v>
      </c>
      <c r="I823" t="s">
        <v>8224</v>
      </c>
      <c r="J823" t="s">
        <v>8246</v>
      </c>
      <c r="K823">
        <v>1393694280</v>
      </c>
      <c r="L823">
        <v>1390088311</v>
      </c>
      <c r="M823" t="b">
        <v>0</v>
      </c>
      <c r="N823">
        <v>14</v>
      </c>
      <c r="O823" t="b">
        <v>1</v>
      </c>
      <c r="P823" t="s">
        <v>8269</v>
      </c>
      <c r="Q823">
        <f t="shared" si="98"/>
        <v>120</v>
      </c>
      <c r="R823">
        <f t="shared" si="103"/>
        <v>42.86</v>
      </c>
      <c r="S823" t="str">
        <f t="shared" si="99"/>
        <v>film &amp; video</v>
      </c>
      <c r="T823" t="str">
        <f t="shared" si="100"/>
        <v>documentary</v>
      </c>
      <c r="U823" s="7">
        <f t="shared" si="101"/>
        <v>41657.985081018516</v>
      </c>
      <c r="V823" s="7">
        <f t="shared" si="102"/>
        <v>41699.720833333333</v>
      </c>
    </row>
    <row r="824" spans="1:22" ht="44.25" x14ac:dyDescent="0.75">
      <c r="A824">
        <v>2245</v>
      </c>
      <c r="B824" s="2" t="s">
        <v>2246</v>
      </c>
      <c r="C824" s="2" t="s">
        <v>6355</v>
      </c>
      <c r="D824">
        <v>4000</v>
      </c>
      <c r="E824">
        <f t="shared" si="96"/>
        <v>4000</v>
      </c>
      <c r="F824">
        <v>105881</v>
      </c>
      <c r="G824">
        <f t="shared" si="97"/>
        <v>105881</v>
      </c>
      <c r="H824" t="s">
        <v>8219</v>
      </c>
      <c r="I824" t="s">
        <v>8224</v>
      </c>
      <c r="J824" t="s">
        <v>8246</v>
      </c>
      <c r="K824">
        <v>1393005600</v>
      </c>
      <c r="L824">
        <v>1390323617</v>
      </c>
      <c r="M824" t="b">
        <v>0</v>
      </c>
      <c r="N824">
        <v>1980</v>
      </c>
      <c r="O824" t="b">
        <v>1</v>
      </c>
      <c r="P824" t="s">
        <v>8297</v>
      </c>
      <c r="Q824">
        <f t="shared" si="98"/>
        <v>2647</v>
      </c>
      <c r="R824">
        <f t="shared" si="103"/>
        <v>53.48</v>
      </c>
      <c r="S824" t="str">
        <f t="shared" si="99"/>
        <v>games</v>
      </c>
      <c r="T824" t="str">
        <f t="shared" si="100"/>
        <v>tabletop games</v>
      </c>
      <c r="U824" s="7">
        <f t="shared" si="101"/>
        <v>41660.708530092597</v>
      </c>
      <c r="V824" s="7">
        <f t="shared" si="102"/>
        <v>41691.75</v>
      </c>
    </row>
    <row r="825" spans="1:22" ht="44.25" x14ac:dyDescent="0.75">
      <c r="A825">
        <v>1097</v>
      </c>
      <c r="B825" s="2" t="s">
        <v>1098</v>
      </c>
      <c r="C825" s="2" t="s">
        <v>5207</v>
      </c>
      <c r="D825">
        <v>100000</v>
      </c>
      <c r="E825">
        <f t="shared" si="96"/>
        <v>100000</v>
      </c>
      <c r="F825">
        <v>47</v>
      </c>
      <c r="G825">
        <f t="shared" si="97"/>
        <v>47</v>
      </c>
      <c r="H825" t="s">
        <v>8221</v>
      </c>
      <c r="I825" t="s">
        <v>8224</v>
      </c>
      <c r="J825" t="s">
        <v>8246</v>
      </c>
      <c r="K825">
        <v>1393786877</v>
      </c>
      <c r="L825">
        <v>1390330877</v>
      </c>
      <c r="M825" t="b">
        <v>0</v>
      </c>
      <c r="N825">
        <v>7</v>
      </c>
      <c r="O825" t="b">
        <v>0</v>
      </c>
      <c r="P825" t="s">
        <v>8282</v>
      </c>
      <c r="Q825">
        <f t="shared" si="98"/>
        <v>0</v>
      </c>
      <c r="R825">
        <f t="shared" si="103"/>
        <v>6.71</v>
      </c>
      <c r="S825" t="str">
        <f t="shared" si="99"/>
        <v>games</v>
      </c>
      <c r="T825" t="str">
        <f t="shared" si="100"/>
        <v>video games</v>
      </c>
      <c r="U825" s="7">
        <f t="shared" si="101"/>
        <v>41660.792557870373</v>
      </c>
      <c r="V825" s="7">
        <f t="shared" si="102"/>
        <v>41700.792557870373</v>
      </c>
    </row>
    <row r="826" spans="1:22" ht="44.25" x14ac:dyDescent="0.75">
      <c r="A826">
        <v>1065</v>
      </c>
      <c r="B826" s="2" t="s">
        <v>1066</v>
      </c>
      <c r="C826" s="2" t="s">
        <v>5175</v>
      </c>
      <c r="D826">
        <v>3000</v>
      </c>
      <c r="E826">
        <f t="shared" si="96"/>
        <v>1980</v>
      </c>
      <c r="F826">
        <v>81</v>
      </c>
      <c r="G826">
        <f t="shared" si="97"/>
        <v>53.46</v>
      </c>
      <c r="H826" t="s">
        <v>8221</v>
      </c>
      <c r="I826" t="s">
        <v>8226</v>
      </c>
      <c r="J826" t="s">
        <v>8248</v>
      </c>
      <c r="K826">
        <v>1392800922</v>
      </c>
      <c r="L826">
        <v>1390381722</v>
      </c>
      <c r="M826" t="b">
        <v>0</v>
      </c>
      <c r="N826">
        <v>5</v>
      </c>
      <c r="O826" t="b">
        <v>0</v>
      </c>
      <c r="P826" t="s">
        <v>8282</v>
      </c>
      <c r="Q826">
        <f t="shared" si="98"/>
        <v>3</v>
      </c>
      <c r="R826">
        <f t="shared" si="103"/>
        <v>10.69</v>
      </c>
      <c r="S826" t="str">
        <f t="shared" si="99"/>
        <v>games</v>
      </c>
      <c r="T826" t="str">
        <f t="shared" si="100"/>
        <v>video games</v>
      </c>
      <c r="U826" s="7">
        <f t="shared" si="101"/>
        <v>41661.381041666667</v>
      </c>
      <c r="V826" s="7">
        <f t="shared" si="102"/>
        <v>41689.381041666667</v>
      </c>
    </row>
    <row r="827" spans="1:22" ht="44.25" x14ac:dyDescent="0.75">
      <c r="A827">
        <v>243</v>
      </c>
      <c r="B827" s="2" t="s">
        <v>245</v>
      </c>
      <c r="C827" s="2" t="s">
        <v>4353</v>
      </c>
      <c r="D827">
        <v>25000</v>
      </c>
      <c r="E827">
        <f t="shared" si="96"/>
        <v>25000</v>
      </c>
      <c r="F827">
        <v>25648</v>
      </c>
      <c r="G827">
        <f t="shared" si="97"/>
        <v>25648</v>
      </c>
      <c r="H827" t="s">
        <v>8219</v>
      </c>
      <c r="I827" t="s">
        <v>8224</v>
      </c>
      <c r="J827" t="s">
        <v>8246</v>
      </c>
      <c r="K827">
        <v>1393031304</v>
      </c>
      <c r="L827">
        <v>1390439304</v>
      </c>
      <c r="M827" t="b">
        <v>1</v>
      </c>
      <c r="N827">
        <v>328</v>
      </c>
      <c r="O827" t="b">
        <v>1</v>
      </c>
      <c r="P827" t="s">
        <v>8269</v>
      </c>
      <c r="Q827">
        <f t="shared" si="98"/>
        <v>103</v>
      </c>
      <c r="R827">
        <f t="shared" si="103"/>
        <v>78.2</v>
      </c>
      <c r="S827" t="str">
        <f t="shared" si="99"/>
        <v>film &amp; video</v>
      </c>
      <c r="T827" t="str">
        <f t="shared" si="100"/>
        <v>documentary</v>
      </c>
      <c r="U827" s="7">
        <f t="shared" si="101"/>
        <v>41662.047500000001</v>
      </c>
      <c r="V827" s="7">
        <f t="shared" si="102"/>
        <v>41692.047500000001</v>
      </c>
    </row>
    <row r="828" spans="1:22" ht="44.25" x14ac:dyDescent="0.75">
      <c r="A828">
        <v>1678</v>
      </c>
      <c r="B828" s="2" t="s">
        <v>1679</v>
      </c>
      <c r="C828" s="2" t="s">
        <v>5788</v>
      </c>
      <c r="D828">
        <v>1500</v>
      </c>
      <c r="E828">
        <f t="shared" si="96"/>
        <v>1500</v>
      </c>
      <c r="F828">
        <v>1776</v>
      </c>
      <c r="G828">
        <f t="shared" si="97"/>
        <v>1776</v>
      </c>
      <c r="H828" t="s">
        <v>8219</v>
      </c>
      <c r="I828" t="s">
        <v>8224</v>
      </c>
      <c r="J828" t="s">
        <v>8246</v>
      </c>
      <c r="K828">
        <v>1391718671</v>
      </c>
      <c r="L828">
        <v>1390509071</v>
      </c>
      <c r="M828" t="b">
        <v>0</v>
      </c>
      <c r="N828">
        <v>49</v>
      </c>
      <c r="O828" t="b">
        <v>1</v>
      </c>
      <c r="P828" t="s">
        <v>8292</v>
      </c>
      <c r="Q828">
        <f t="shared" si="98"/>
        <v>118</v>
      </c>
      <c r="R828">
        <f t="shared" si="103"/>
        <v>36.24</v>
      </c>
      <c r="S828" t="str">
        <f t="shared" si="99"/>
        <v>music</v>
      </c>
      <c r="T828" t="str">
        <f t="shared" si="100"/>
        <v>pop</v>
      </c>
      <c r="U828" s="7">
        <f t="shared" si="101"/>
        <v>41662.854988425926</v>
      </c>
      <c r="V828" s="7">
        <f t="shared" si="102"/>
        <v>41676.854988425926</v>
      </c>
    </row>
    <row r="829" spans="1:22" ht="59" x14ac:dyDescent="0.75">
      <c r="A829">
        <v>2274</v>
      </c>
      <c r="B829" s="2" t="s">
        <v>2275</v>
      </c>
      <c r="C829" s="2" t="s">
        <v>6384</v>
      </c>
      <c r="D829">
        <v>2500</v>
      </c>
      <c r="E829">
        <f t="shared" si="96"/>
        <v>2500</v>
      </c>
      <c r="F829">
        <v>2990</v>
      </c>
      <c r="G829">
        <f t="shared" si="97"/>
        <v>2990</v>
      </c>
      <c r="H829" t="s">
        <v>8219</v>
      </c>
      <c r="I829" t="s">
        <v>8224</v>
      </c>
      <c r="J829" t="s">
        <v>8246</v>
      </c>
      <c r="K829">
        <v>1393156857</v>
      </c>
      <c r="L829">
        <v>1390564857</v>
      </c>
      <c r="M829" t="b">
        <v>0</v>
      </c>
      <c r="N829">
        <v>99</v>
      </c>
      <c r="O829" t="b">
        <v>1</v>
      </c>
      <c r="P829" t="s">
        <v>8297</v>
      </c>
      <c r="Q829">
        <f t="shared" si="98"/>
        <v>120</v>
      </c>
      <c r="R829">
        <f t="shared" si="103"/>
        <v>30.2</v>
      </c>
      <c r="S829" t="str">
        <f t="shared" si="99"/>
        <v>games</v>
      </c>
      <c r="T829" t="str">
        <f t="shared" si="100"/>
        <v>tabletop games</v>
      </c>
      <c r="U829" s="7">
        <f t="shared" si="101"/>
        <v>41663.500659722224</v>
      </c>
      <c r="V829" s="7">
        <f t="shared" si="102"/>
        <v>41693.500659722224</v>
      </c>
    </row>
    <row r="830" spans="1:22" ht="59" x14ac:dyDescent="0.75">
      <c r="A830">
        <v>68</v>
      </c>
      <c r="B830" s="2" t="s">
        <v>70</v>
      </c>
      <c r="C830" s="2" t="s">
        <v>4179</v>
      </c>
      <c r="D830">
        <v>600</v>
      </c>
      <c r="E830">
        <f t="shared" si="96"/>
        <v>786</v>
      </c>
      <c r="F830">
        <v>763</v>
      </c>
      <c r="G830">
        <f t="shared" si="97"/>
        <v>999.53000000000009</v>
      </c>
      <c r="H830" t="s">
        <v>8219</v>
      </c>
      <c r="I830" t="s">
        <v>8225</v>
      </c>
      <c r="J830" t="s">
        <v>8247</v>
      </c>
      <c r="K830">
        <v>1393162791</v>
      </c>
      <c r="L830">
        <v>1390570791</v>
      </c>
      <c r="M830" t="b">
        <v>0</v>
      </c>
      <c r="N830">
        <v>36</v>
      </c>
      <c r="O830" t="b">
        <v>1</v>
      </c>
      <c r="P830" t="s">
        <v>8266</v>
      </c>
      <c r="Q830">
        <f t="shared" si="98"/>
        <v>127</v>
      </c>
      <c r="R830">
        <f t="shared" si="103"/>
        <v>27.76</v>
      </c>
      <c r="S830" t="str">
        <f t="shared" si="99"/>
        <v>film &amp; video</v>
      </c>
      <c r="T830" t="str">
        <f t="shared" si="100"/>
        <v>shorts</v>
      </c>
      <c r="U830" s="7">
        <f t="shared" si="101"/>
        <v>41663.569340277776</v>
      </c>
      <c r="V830" s="7">
        <f t="shared" si="102"/>
        <v>41693.569340277776</v>
      </c>
    </row>
    <row r="831" spans="1:22" ht="44.25" x14ac:dyDescent="0.75">
      <c r="A831">
        <v>774</v>
      </c>
      <c r="B831" s="2" t="s">
        <v>775</v>
      </c>
      <c r="C831" s="2" t="s">
        <v>4884</v>
      </c>
      <c r="D831">
        <v>500</v>
      </c>
      <c r="E831">
        <f t="shared" si="96"/>
        <v>500</v>
      </c>
      <c r="F831">
        <v>351</v>
      </c>
      <c r="G831">
        <f t="shared" si="97"/>
        <v>351</v>
      </c>
      <c r="H831" t="s">
        <v>8221</v>
      </c>
      <c r="I831" t="s">
        <v>8224</v>
      </c>
      <c r="J831" t="s">
        <v>8246</v>
      </c>
      <c r="K831">
        <v>1393181018</v>
      </c>
      <c r="L831">
        <v>1390589018</v>
      </c>
      <c r="M831" t="b">
        <v>0</v>
      </c>
      <c r="N831">
        <v>9</v>
      </c>
      <c r="O831" t="b">
        <v>0</v>
      </c>
      <c r="P831" t="s">
        <v>8275</v>
      </c>
      <c r="Q831">
        <f t="shared" si="98"/>
        <v>70</v>
      </c>
      <c r="R831">
        <f t="shared" si="103"/>
        <v>39</v>
      </c>
      <c r="S831" t="str">
        <f t="shared" si="99"/>
        <v>publishing</v>
      </c>
      <c r="T831" t="str">
        <f t="shared" si="100"/>
        <v>fiction</v>
      </c>
      <c r="U831" s="7">
        <f t="shared" si="101"/>
        <v>41663.780300925922</v>
      </c>
      <c r="V831" s="7">
        <f t="shared" si="102"/>
        <v>41693.780300925922</v>
      </c>
    </row>
    <row r="832" spans="1:22" ht="44.25" x14ac:dyDescent="0.75">
      <c r="A832">
        <v>1830</v>
      </c>
      <c r="B832" s="2" t="s">
        <v>1831</v>
      </c>
      <c r="C832" s="2" t="s">
        <v>5940</v>
      </c>
      <c r="D832">
        <v>15000</v>
      </c>
      <c r="E832">
        <f t="shared" si="96"/>
        <v>15000</v>
      </c>
      <c r="F832">
        <v>15230</v>
      </c>
      <c r="G832">
        <f t="shared" si="97"/>
        <v>15230</v>
      </c>
      <c r="H832" t="s">
        <v>8219</v>
      </c>
      <c r="I832" t="s">
        <v>8224</v>
      </c>
      <c r="J832" t="s">
        <v>8246</v>
      </c>
      <c r="K832">
        <v>1393259107</v>
      </c>
      <c r="L832">
        <v>1390667107</v>
      </c>
      <c r="M832" t="b">
        <v>0</v>
      </c>
      <c r="N832">
        <v>226</v>
      </c>
      <c r="O832" t="b">
        <v>1</v>
      </c>
      <c r="P832" t="s">
        <v>8276</v>
      </c>
      <c r="Q832">
        <f t="shared" si="98"/>
        <v>102</v>
      </c>
      <c r="R832">
        <f t="shared" si="103"/>
        <v>67.39</v>
      </c>
      <c r="S832" t="str">
        <f t="shared" si="99"/>
        <v>music</v>
      </c>
      <c r="T832" t="str">
        <f t="shared" si="100"/>
        <v>rock</v>
      </c>
      <c r="U832" s="7">
        <f t="shared" si="101"/>
        <v>41664.684108796297</v>
      </c>
      <c r="V832" s="7">
        <f t="shared" si="102"/>
        <v>41694.684108796297</v>
      </c>
    </row>
    <row r="833" spans="1:22" ht="44.25" x14ac:dyDescent="0.75">
      <c r="A833">
        <v>1260</v>
      </c>
      <c r="B833" s="2" t="s">
        <v>1261</v>
      </c>
      <c r="C833" s="2" t="s">
        <v>5370</v>
      </c>
      <c r="D833">
        <v>3300</v>
      </c>
      <c r="E833">
        <f t="shared" si="96"/>
        <v>3300</v>
      </c>
      <c r="F833">
        <v>3751</v>
      </c>
      <c r="G833">
        <f t="shared" si="97"/>
        <v>3751</v>
      </c>
      <c r="H833" t="s">
        <v>8219</v>
      </c>
      <c r="I833" t="s">
        <v>8224</v>
      </c>
      <c r="J833" t="s">
        <v>8246</v>
      </c>
      <c r="K833">
        <v>1393445620</v>
      </c>
      <c r="L833">
        <v>1390853620</v>
      </c>
      <c r="M833" t="b">
        <v>1</v>
      </c>
      <c r="N833">
        <v>74</v>
      </c>
      <c r="O833" t="b">
        <v>1</v>
      </c>
      <c r="P833" t="s">
        <v>8276</v>
      </c>
      <c r="Q833">
        <f t="shared" si="98"/>
        <v>114</v>
      </c>
      <c r="R833">
        <f t="shared" si="103"/>
        <v>50.69</v>
      </c>
      <c r="S833" t="str">
        <f t="shared" si="99"/>
        <v>music</v>
      </c>
      <c r="T833" t="str">
        <f t="shared" si="100"/>
        <v>rock</v>
      </c>
      <c r="U833" s="7">
        <f t="shared" si="101"/>
        <v>41666.842824074076</v>
      </c>
      <c r="V833" s="7">
        <f t="shared" si="102"/>
        <v>41696.842824074076</v>
      </c>
    </row>
    <row r="834" spans="1:22" ht="44.25" x14ac:dyDescent="0.75">
      <c r="A834">
        <v>2336</v>
      </c>
      <c r="B834" s="2" t="s">
        <v>2337</v>
      </c>
      <c r="C834" s="2" t="s">
        <v>6446</v>
      </c>
      <c r="D834">
        <v>20000</v>
      </c>
      <c r="E834">
        <f t="shared" ref="E834:E897" si="104">INDEX(convert,MATCH($J834,money,0),2)*D834</f>
        <v>20000</v>
      </c>
      <c r="F834">
        <v>104146.51</v>
      </c>
      <c r="G834">
        <f t="shared" ref="G834:G897" si="105">INDEX(convert,MATCH($J834,money,0),2)*F834</f>
        <v>104146.51</v>
      </c>
      <c r="H834" t="s">
        <v>8219</v>
      </c>
      <c r="I834" t="s">
        <v>8224</v>
      </c>
      <c r="J834" t="s">
        <v>8246</v>
      </c>
      <c r="K834">
        <v>1394316695</v>
      </c>
      <c r="L834">
        <v>1390860695</v>
      </c>
      <c r="M834" t="b">
        <v>1</v>
      </c>
      <c r="N834">
        <v>2165</v>
      </c>
      <c r="O834" t="b">
        <v>1</v>
      </c>
      <c r="P834" t="s">
        <v>8298</v>
      </c>
      <c r="Q834">
        <f t="shared" ref="Q834:Q897" si="106">ROUND(F834/D834*100,0)</f>
        <v>521</v>
      </c>
      <c r="R834">
        <f t="shared" si="103"/>
        <v>48.1</v>
      </c>
      <c r="S834" t="str">
        <f t="shared" ref="S834:S897" si="107">LEFT($P834,FIND("/",$P834)-1)</f>
        <v>food</v>
      </c>
      <c r="T834" t="str">
        <f t="shared" ref="T834:T897" si="108">MID($P834,FIND("/",$P834)+1,30)</f>
        <v>small batch</v>
      </c>
      <c r="U834" s="7">
        <f t="shared" ref="U834:U897" si="109">DATE(1970,1,1)+(((L834/60)/60)/24)</f>
        <v>41666.924710648149</v>
      </c>
      <c r="V834" s="7">
        <f t="shared" ref="V834:V897" si="110">DATE(1970,1,1)+(((K834/60)/60)/24)</f>
        <v>41706.924710648149</v>
      </c>
    </row>
    <row r="835" spans="1:22" ht="44.25" x14ac:dyDescent="0.75">
      <c r="A835">
        <v>737</v>
      </c>
      <c r="B835" s="2" t="s">
        <v>738</v>
      </c>
      <c r="C835" s="2" t="s">
        <v>4847</v>
      </c>
      <c r="D835">
        <v>5000</v>
      </c>
      <c r="E835">
        <f t="shared" si="104"/>
        <v>5000</v>
      </c>
      <c r="F835">
        <v>6120</v>
      </c>
      <c r="G835">
        <f t="shared" si="105"/>
        <v>6120</v>
      </c>
      <c r="H835" t="s">
        <v>8219</v>
      </c>
      <c r="I835" t="s">
        <v>8224</v>
      </c>
      <c r="J835" t="s">
        <v>8246</v>
      </c>
      <c r="K835">
        <v>1392408000</v>
      </c>
      <c r="L835">
        <v>1390890987</v>
      </c>
      <c r="M835" t="b">
        <v>0</v>
      </c>
      <c r="N835">
        <v>108</v>
      </c>
      <c r="O835" t="b">
        <v>1</v>
      </c>
      <c r="P835" t="s">
        <v>8274</v>
      </c>
      <c r="Q835">
        <f t="shared" si="106"/>
        <v>122</v>
      </c>
      <c r="R835">
        <f t="shared" ref="R835:R898" si="111">ROUND(G835/N835,2)</f>
        <v>56.67</v>
      </c>
      <c r="S835" t="str">
        <f t="shared" si="107"/>
        <v>publishing</v>
      </c>
      <c r="T835" t="str">
        <f t="shared" si="108"/>
        <v>nonfiction</v>
      </c>
      <c r="U835" s="7">
        <f t="shared" si="109"/>
        <v>41667.275312500002</v>
      </c>
      <c r="V835" s="7">
        <f t="shared" si="110"/>
        <v>41684.833333333336</v>
      </c>
    </row>
    <row r="836" spans="1:22" ht="44.25" x14ac:dyDescent="0.75">
      <c r="A836">
        <v>2633</v>
      </c>
      <c r="B836" s="2" t="s">
        <v>2633</v>
      </c>
      <c r="C836" s="2" t="s">
        <v>6743</v>
      </c>
      <c r="D836">
        <v>5000</v>
      </c>
      <c r="E836">
        <f t="shared" si="104"/>
        <v>5000</v>
      </c>
      <c r="F836">
        <v>17731</v>
      </c>
      <c r="G836">
        <f t="shared" si="105"/>
        <v>17731</v>
      </c>
      <c r="H836" t="s">
        <v>8219</v>
      </c>
      <c r="I836" t="s">
        <v>8224</v>
      </c>
      <c r="J836" t="s">
        <v>8246</v>
      </c>
      <c r="K836">
        <v>1393542000</v>
      </c>
      <c r="L836">
        <v>1390938332</v>
      </c>
      <c r="M836" t="b">
        <v>0</v>
      </c>
      <c r="N836">
        <v>199</v>
      </c>
      <c r="O836" t="b">
        <v>1</v>
      </c>
      <c r="P836" t="s">
        <v>8301</v>
      </c>
      <c r="Q836">
        <f t="shared" si="106"/>
        <v>355</v>
      </c>
      <c r="R836">
        <f t="shared" si="111"/>
        <v>89.1</v>
      </c>
      <c r="S836" t="str">
        <f t="shared" si="107"/>
        <v>technology</v>
      </c>
      <c r="T836" t="str">
        <f t="shared" si="108"/>
        <v>space exploration</v>
      </c>
      <c r="U836" s="7">
        <f t="shared" si="109"/>
        <v>41667.823287037041</v>
      </c>
      <c r="V836" s="7">
        <f t="shared" si="110"/>
        <v>41697.958333333336</v>
      </c>
    </row>
    <row r="837" spans="1:22" ht="44.25" x14ac:dyDescent="0.75">
      <c r="A837">
        <v>365</v>
      </c>
      <c r="B837" s="2" t="s">
        <v>366</v>
      </c>
      <c r="C837" s="2" t="s">
        <v>4475</v>
      </c>
      <c r="D837">
        <v>15000</v>
      </c>
      <c r="E837">
        <f t="shared" si="104"/>
        <v>19650</v>
      </c>
      <c r="F837">
        <v>15596</v>
      </c>
      <c r="G837">
        <f t="shared" si="105"/>
        <v>20430.760000000002</v>
      </c>
      <c r="H837" t="s">
        <v>8219</v>
      </c>
      <c r="I837" t="s">
        <v>8225</v>
      </c>
      <c r="J837" t="s">
        <v>8247</v>
      </c>
      <c r="K837">
        <v>1393597999</v>
      </c>
      <c r="L837">
        <v>1391005999</v>
      </c>
      <c r="M837" t="b">
        <v>0</v>
      </c>
      <c r="N837">
        <v>65</v>
      </c>
      <c r="O837" t="b">
        <v>1</v>
      </c>
      <c r="P837" t="s">
        <v>8269</v>
      </c>
      <c r="Q837">
        <f t="shared" si="106"/>
        <v>104</v>
      </c>
      <c r="R837">
        <f t="shared" si="111"/>
        <v>314.32</v>
      </c>
      <c r="S837" t="str">
        <f t="shared" si="107"/>
        <v>film &amp; video</v>
      </c>
      <c r="T837" t="str">
        <f t="shared" si="108"/>
        <v>documentary</v>
      </c>
      <c r="U837" s="7">
        <f t="shared" si="109"/>
        <v>41668.606469907405</v>
      </c>
      <c r="V837" s="7">
        <f t="shared" si="110"/>
        <v>41698.606469907405</v>
      </c>
    </row>
    <row r="838" spans="1:22" ht="44.25" x14ac:dyDescent="0.75">
      <c r="A838">
        <v>1567</v>
      </c>
      <c r="B838" s="2" t="s">
        <v>1568</v>
      </c>
      <c r="C838" s="2" t="s">
        <v>5677</v>
      </c>
      <c r="D838">
        <v>8500</v>
      </c>
      <c r="E838">
        <f t="shared" si="104"/>
        <v>8500</v>
      </c>
      <c r="F838">
        <v>350</v>
      </c>
      <c r="G838">
        <f t="shared" si="105"/>
        <v>350</v>
      </c>
      <c r="H838" t="s">
        <v>8220</v>
      </c>
      <c r="I838" t="s">
        <v>8224</v>
      </c>
      <c r="J838" t="s">
        <v>8246</v>
      </c>
      <c r="K838">
        <v>1392595200</v>
      </c>
      <c r="L838">
        <v>1391293745</v>
      </c>
      <c r="M838" t="b">
        <v>0</v>
      </c>
      <c r="N838">
        <v>13</v>
      </c>
      <c r="O838" t="b">
        <v>0</v>
      </c>
      <c r="P838" t="s">
        <v>8290</v>
      </c>
      <c r="Q838">
        <f t="shared" si="106"/>
        <v>4</v>
      </c>
      <c r="R838">
        <f t="shared" si="111"/>
        <v>26.92</v>
      </c>
      <c r="S838" t="str">
        <f t="shared" si="107"/>
        <v>publishing</v>
      </c>
      <c r="T838" t="str">
        <f t="shared" si="108"/>
        <v>art books</v>
      </c>
      <c r="U838" s="7">
        <f t="shared" si="109"/>
        <v>41671.936863425923</v>
      </c>
      <c r="V838" s="7">
        <f t="shared" si="110"/>
        <v>41687</v>
      </c>
    </row>
    <row r="839" spans="1:22" ht="59" x14ac:dyDescent="0.75">
      <c r="A839">
        <v>389</v>
      </c>
      <c r="B839" s="2" t="s">
        <v>390</v>
      </c>
      <c r="C839" s="2" t="s">
        <v>4499</v>
      </c>
      <c r="D839">
        <v>68000</v>
      </c>
      <c r="E839">
        <f t="shared" si="104"/>
        <v>68000</v>
      </c>
      <c r="F839">
        <v>123444.12</v>
      </c>
      <c r="G839">
        <f t="shared" si="105"/>
        <v>123444.12</v>
      </c>
      <c r="H839" t="s">
        <v>8219</v>
      </c>
      <c r="I839" t="s">
        <v>8224</v>
      </c>
      <c r="J839" t="s">
        <v>8246</v>
      </c>
      <c r="K839">
        <v>1394233140</v>
      </c>
      <c r="L839">
        <v>1391477450</v>
      </c>
      <c r="M839" t="b">
        <v>0</v>
      </c>
      <c r="N839">
        <v>1510</v>
      </c>
      <c r="O839" t="b">
        <v>1</v>
      </c>
      <c r="P839" t="s">
        <v>8269</v>
      </c>
      <c r="Q839">
        <f t="shared" si="106"/>
        <v>182</v>
      </c>
      <c r="R839">
        <f t="shared" si="111"/>
        <v>81.75</v>
      </c>
      <c r="S839" t="str">
        <f t="shared" si="107"/>
        <v>film &amp; video</v>
      </c>
      <c r="T839" t="str">
        <f t="shared" si="108"/>
        <v>documentary</v>
      </c>
      <c r="U839" s="7">
        <f t="shared" si="109"/>
        <v>41674.063078703701</v>
      </c>
      <c r="V839" s="7">
        <f t="shared" si="110"/>
        <v>41705.957638888889</v>
      </c>
    </row>
    <row r="840" spans="1:22" ht="29.5" x14ac:dyDescent="0.75">
      <c r="A840">
        <v>405</v>
      </c>
      <c r="B840" s="2" t="s">
        <v>406</v>
      </c>
      <c r="C840" s="2" t="s">
        <v>4515</v>
      </c>
      <c r="D840">
        <v>2820</v>
      </c>
      <c r="E840">
        <f t="shared" si="104"/>
        <v>2820</v>
      </c>
      <c r="F840">
        <v>3036</v>
      </c>
      <c r="G840">
        <f t="shared" si="105"/>
        <v>3036</v>
      </c>
      <c r="H840" t="s">
        <v>8219</v>
      </c>
      <c r="I840" t="s">
        <v>8224</v>
      </c>
      <c r="J840" t="s">
        <v>8246</v>
      </c>
      <c r="K840">
        <v>1394071339</v>
      </c>
      <c r="L840">
        <v>1391479339</v>
      </c>
      <c r="M840" t="b">
        <v>0</v>
      </c>
      <c r="N840">
        <v>55</v>
      </c>
      <c r="O840" t="b">
        <v>1</v>
      </c>
      <c r="P840" t="s">
        <v>8269</v>
      </c>
      <c r="Q840">
        <f t="shared" si="106"/>
        <v>108</v>
      </c>
      <c r="R840">
        <f t="shared" si="111"/>
        <v>55.2</v>
      </c>
      <c r="S840" t="str">
        <f t="shared" si="107"/>
        <v>film &amp; video</v>
      </c>
      <c r="T840" t="str">
        <f t="shared" si="108"/>
        <v>documentary</v>
      </c>
      <c r="U840" s="7">
        <f t="shared" si="109"/>
        <v>41674.08494212963</v>
      </c>
      <c r="V840" s="7">
        <f t="shared" si="110"/>
        <v>41704.08494212963</v>
      </c>
    </row>
    <row r="841" spans="1:22" ht="44.25" x14ac:dyDescent="0.75">
      <c r="A841">
        <v>784</v>
      </c>
      <c r="B841" s="2" t="s">
        <v>785</v>
      </c>
      <c r="C841" s="2" t="s">
        <v>4894</v>
      </c>
      <c r="D841">
        <v>1000</v>
      </c>
      <c r="E841">
        <f t="shared" si="104"/>
        <v>1000</v>
      </c>
      <c r="F841">
        <v>1025</v>
      </c>
      <c r="G841">
        <f t="shared" si="105"/>
        <v>1025</v>
      </c>
      <c r="H841" t="s">
        <v>8219</v>
      </c>
      <c r="I841" t="s">
        <v>8224</v>
      </c>
      <c r="J841" t="s">
        <v>8246</v>
      </c>
      <c r="K841">
        <v>1395023719</v>
      </c>
      <c r="L841">
        <v>1391571319</v>
      </c>
      <c r="M841" t="b">
        <v>0</v>
      </c>
      <c r="N841">
        <v>10</v>
      </c>
      <c r="O841" t="b">
        <v>1</v>
      </c>
      <c r="P841" t="s">
        <v>8276</v>
      </c>
      <c r="Q841">
        <f t="shared" si="106"/>
        <v>103</v>
      </c>
      <c r="R841">
        <f t="shared" si="111"/>
        <v>102.5</v>
      </c>
      <c r="S841" t="str">
        <f t="shared" si="107"/>
        <v>music</v>
      </c>
      <c r="T841" t="str">
        <f t="shared" si="108"/>
        <v>rock</v>
      </c>
      <c r="U841" s="7">
        <f t="shared" si="109"/>
        <v>41675.149525462963</v>
      </c>
      <c r="V841" s="7">
        <f t="shared" si="110"/>
        <v>41715.107858796298</v>
      </c>
    </row>
    <row r="842" spans="1:22" ht="44.25" x14ac:dyDescent="0.75">
      <c r="A842">
        <v>931</v>
      </c>
      <c r="B842" s="2" t="s">
        <v>932</v>
      </c>
      <c r="C842" s="2" t="s">
        <v>5041</v>
      </c>
      <c r="D842">
        <v>2000</v>
      </c>
      <c r="E842">
        <f t="shared" si="104"/>
        <v>2620</v>
      </c>
      <c r="F842">
        <v>131</v>
      </c>
      <c r="G842">
        <f t="shared" si="105"/>
        <v>171.61</v>
      </c>
      <c r="H842" t="s">
        <v>8221</v>
      </c>
      <c r="I842" t="s">
        <v>8225</v>
      </c>
      <c r="J842" t="s">
        <v>8247</v>
      </c>
      <c r="K842">
        <v>1395007200</v>
      </c>
      <c r="L842">
        <v>1392021502</v>
      </c>
      <c r="M842" t="b">
        <v>0</v>
      </c>
      <c r="N842">
        <v>7</v>
      </c>
      <c r="O842" t="b">
        <v>0</v>
      </c>
      <c r="P842" t="s">
        <v>8278</v>
      </c>
      <c r="Q842">
        <f t="shared" si="106"/>
        <v>7</v>
      </c>
      <c r="R842">
        <f t="shared" si="111"/>
        <v>24.52</v>
      </c>
      <c r="S842" t="str">
        <f t="shared" si="107"/>
        <v>music</v>
      </c>
      <c r="T842" t="str">
        <f t="shared" si="108"/>
        <v>jazz</v>
      </c>
      <c r="U842" s="7">
        <f t="shared" si="109"/>
        <v>41680.359976851854</v>
      </c>
      <c r="V842" s="7">
        <f t="shared" si="110"/>
        <v>41714.916666666664</v>
      </c>
    </row>
    <row r="843" spans="1:22" ht="44.25" x14ac:dyDescent="0.75">
      <c r="A843">
        <v>1897</v>
      </c>
      <c r="B843" s="2" t="s">
        <v>1898</v>
      </c>
      <c r="C843" s="2" t="s">
        <v>6007</v>
      </c>
      <c r="D843">
        <v>6350</v>
      </c>
      <c r="E843">
        <f t="shared" si="104"/>
        <v>6350</v>
      </c>
      <c r="F843">
        <v>6506</v>
      </c>
      <c r="G843">
        <f t="shared" si="105"/>
        <v>6506</v>
      </c>
      <c r="H843" t="s">
        <v>8219</v>
      </c>
      <c r="I843" t="s">
        <v>8224</v>
      </c>
      <c r="J843" t="s">
        <v>8246</v>
      </c>
      <c r="K843">
        <v>1393966800</v>
      </c>
      <c r="L843">
        <v>1392040806</v>
      </c>
      <c r="M843" t="b">
        <v>0</v>
      </c>
      <c r="N843">
        <v>183</v>
      </c>
      <c r="O843" t="b">
        <v>1</v>
      </c>
      <c r="P843" t="s">
        <v>8279</v>
      </c>
      <c r="Q843">
        <f t="shared" si="106"/>
        <v>102</v>
      </c>
      <c r="R843">
        <f t="shared" si="111"/>
        <v>35.549999999999997</v>
      </c>
      <c r="S843" t="str">
        <f t="shared" si="107"/>
        <v>music</v>
      </c>
      <c r="T843" t="str">
        <f t="shared" si="108"/>
        <v>indie rock</v>
      </c>
      <c r="U843" s="7">
        <f t="shared" si="109"/>
        <v>41680.583402777782</v>
      </c>
      <c r="V843" s="7">
        <f t="shared" si="110"/>
        <v>41702.875</v>
      </c>
    </row>
    <row r="844" spans="1:22" ht="29.5" x14ac:dyDescent="0.75">
      <c r="A844">
        <v>906</v>
      </c>
      <c r="B844" s="2" t="s">
        <v>907</v>
      </c>
      <c r="C844" s="2" t="s">
        <v>5016</v>
      </c>
      <c r="D844">
        <v>15000</v>
      </c>
      <c r="E844">
        <f t="shared" si="104"/>
        <v>15000</v>
      </c>
      <c r="F844">
        <v>0</v>
      </c>
      <c r="G844">
        <f t="shared" si="105"/>
        <v>0</v>
      </c>
      <c r="H844" t="s">
        <v>8221</v>
      </c>
      <c r="I844" t="s">
        <v>8224</v>
      </c>
      <c r="J844" t="s">
        <v>8246</v>
      </c>
      <c r="K844">
        <v>1394681590</v>
      </c>
      <c r="L844">
        <v>1392093190</v>
      </c>
      <c r="M844" t="b">
        <v>0</v>
      </c>
      <c r="N844">
        <v>0</v>
      </c>
      <c r="O844" t="b">
        <v>0</v>
      </c>
      <c r="P844" t="s">
        <v>8278</v>
      </c>
      <c r="Q844">
        <f t="shared" si="106"/>
        <v>0</v>
      </c>
      <c r="R844" t="e">
        <f t="shared" si="111"/>
        <v>#DIV/0!</v>
      </c>
      <c r="S844" t="str">
        <f t="shared" si="107"/>
        <v>music</v>
      </c>
      <c r="T844" t="str">
        <f t="shared" si="108"/>
        <v>jazz</v>
      </c>
      <c r="U844" s="7">
        <f t="shared" si="109"/>
        <v>41681.189699074072</v>
      </c>
      <c r="V844" s="7">
        <f t="shared" si="110"/>
        <v>41711.148032407407</v>
      </c>
    </row>
    <row r="845" spans="1:22" ht="44.25" x14ac:dyDescent="0.75">
      <c r="A845">
        <v>1667</v>
      </c>
      <c r="B845" s="2" t="s">
        <v>1668</v>
      </c>
      <c r="C845" s="2" t="s">
        <v>5777</v>
      </c>
      <c r="D845">
        <v>3400</v>
      </c>
      <c r="E845">
        <f t="shared" si="104"/>
        <v>3400</v>
      </c>
      <c r="F845">
        <v>4313</v>
      </c>
      <c r="G845">
        <f t="shared" si="105"/>
        <v>4313</v>
      </c>
      <c r="H845" t="s">
        <v>8219</v>
      </c>
      <c r="I845" t="s">
        <v>8224</v>
      </c>
      <c r="J845" t="s">
        <v>8246</v>
      </c>
      <c r="K845">
        <v>1394521140</v>
      </c>
      <c r="L845">
        <v>1392169298</v>
      </c>
      <c r="M845" t="b">
        <v>0</v>
      </c>
      <c r="N845">
        <v>82</v>
      </c>
      <c r="O845" t="b">
        <v>1</v>
      </c>
      <c r="P845" t="s">
        <v>8292</v>
      </c>
      <c r="Q845">
        <f t="shared" si="106"/>
        <v>127</v>
      </c>
      <c r="R845">
        <f t="shared" si="111"/>
        <v>52.6</v>
      </c>
      <c r="S845" t="str">
        <f t="shared" si="107"/>
        <v>music</v>
      </c>
      <c r="T845" t="str">
        <f t="shared" si="108"/>
        <v>pop</v>
      </c>
      <c r="U845" s="7">
        <f t="shared" si="109"/>
        <v>41682.0705787037</v>
      </c>
      <c r="V845" s="7">
        <f t="shared" si="110"/>
        <v>41709.290972222225</v>
      </c>
    </row>
    <row r="846" spans="1:22" ht="44.25" x14ac:dyDescent="0.75">
      <c r="A846">
        <v>1279</v>
      </c>
      <c r="B846" s="2" t="s">
        <v>1280</v>
      </c>
      <c r="C846" s="2" t="s">
        <v>5389</v>
      </c>
      <c r="D846">
        <v>12516</v>
      </c>
      <c r="E846">
        <f t="shared" si="104"/>
        <v>12516</v>
      </c>
      <c r="F846">
        <v>13864.17</v>
      </c>
      <c r="G846">
        <f t="shared" si="105"/>
        <v>13864.17</v>
      </c>
      <c r="H846" t="s">
        <v>8219</v>
      </c>
      <c r="I846" t="s">
        <v>8224</v>
      </c>
      <c r="J846" t="s">
        <v>8246</v>
      </c>
      <c r="K846">
        <v>1395624170</v>
      </c>
      <c r="L846">
        <v>1392171770</v>
      </c>
      <c r="M846" t="b">
        <v>1</v>
      </c>
      <c r="N846">
        <v>189</v>
      </c>
      <c r="O846" t="b">
        <v>1</v>
      </c>
      <c r="P846" t="s">
        <v>8276</v>
      </c>
      <c r="Q846">
        <f t="shared" si="106"/>
        <v>111</v>
      </c>
      <c r="R846">
        <f t="shared" si="111"/>
        <v>73.36</v>
      </c>
      <c r="S846" t="str">
        <f t="shared" si="107"/>
        <v>music</v>
      </c>
      <c r="T846" t="str">
        <f t="shared" si="108"/>
        <v>rock</v>
      </c>
      <c r="U846" s="7">
        <f t="shared" si="109"/>
        <v>41682.099189814813</v>
      </c>
      <c r="V846" s="7">
        <f t="shared" si="110"/>
        <v>41722.057523148149</v>
      </c>
    </row>
    <row r="847" spans="1:22" ht="44.25" x14ac:dyDescent="0.75">
      <c r="A847">
        <v>420</v>
      </c>
      <c r="B847" s="2" t="s">
        <v>421</v>
      </c>
      <c r="C847" s="2" t="s">
        <v>4530</v>
      </c>
      <c r="D847">
        <v>3300</v>
      </c>
      <c r="E847">
        <f t="shared" si="104"/>
        <v>3300</v>
      </c>
      <c r="F847">
        <v>14.5</v>
      </c>
      <c r="G847">
        <f t="shared" si="105"/>
        <v>14.5</v>
      </c>
      <c r="H847" t="s">
        <v>8221</v>
      </c>
      <c r="I847" t="s">
        <v>8224</v>
      </c>
      <c r="J847" t="s">
        <v>8246</v>
      </c>
      <c r="K847">
        <v>1394772031</v>
      </c>
      <c r="L847">
        <v>1392183631</v>
      </c>
      <c r="M847" t="b">
        <v>0</v>
      </c>
      <c r="N847">
        <v>3</v>
      </c>
      <c r="O847" t="b">
        <v>0</v>
      </c>
      <c r="P847" t="s">
        <v>8270</v>
      </c>
      <c r="Q847">
        <f t="shared" si="106"/>
        <v>0</v>
      </c>
      <c r="R847">
        <f t="shared" si="111"/>
        <v>4.83</v>
      </c>
      <c r="S847" t="str">
        <f t="shared" si="107"/>
        <v>film &amp; video</v>
      </c>
      <c r="T847" t="str">
        <f t="shared" si="108"/>
        <v>animation</v>
      </c>
      <c r="U847" s="7">
        <f t="shared" si="109"/>
        <v>41682.23646990741</v>
      </c>
      <c r="V847" s="7">
        <f t="shared" si="110"/>
        <v>41712.194803240738</v>
      </c>
    </row>
    <row r="848" spans="1:22" ht="44.25" x14ac:dyDescent="0.75">
      <c r="A848">
        <v>103</v>
      </c>
      <c r="B848" s="2" t="s">
        <v>105</v>
      </c>
      <c r="C848" s="2" t="s">
        <v>4214</v>
      </c>
      <c r="D848">
        <v>1300</v>
      </c>
      <c r="E848">
        <f t="shared" si="104"/>
        <v>1703</v>
      </c>
      <c r="F848">
        <v>1367</v>
      </c>
      <c r="G848">
        <f t="shared" si="105"/>
        <v>1790.77</v>
      </c>
      <c r="H848" t="s">
        <v>8219</v>
      </c>
      <c r="I848" t="s">
        <v>8225</v>
      </c>
      <c r="J848" t="s">
        <v>8247</v>
      </c>
      <c r="K848">
        <v>1394220030</v>
      </c>
      <c r="L848">
        <v>1392232830</v>
      </c>
      <c r="M848" t="b">
        <v>0</v>
      </c>
      <c r="N848">
        <v>49</v>
      </c>
      <c r="O848" t="b">
        <v>1</v>
      </c>
      <c r="P848" t="s">
        <v>8266</v>
      </c>
      <c r="Q848">
        <f t="shared" si="106"/>
        <v>105</v>
      </c>
      <c r="R848">
        <f t="shared" si="111"/>
        <v>36.549999999999997</v>
      </c>
      <c r="S848" t="str">
        <f t="shared" si="107"/>
        <v>film &amp; video</v>
      </c>
      <c r="T848" t="str">
        <f t="shared" si="108"/>
        <v>shorts</v>
      </c>
      <c r="U848" s="7">
        <f t="shared" si="109"/>
        <v>41682.805902777778</v>
      </c>
      <c r="V848" s="7">
        <f t="shared" si="110"/>
        <v>41705.805902777778</v>
      </c>
    </row>
    <row r="849" spans="1:22" ht="44.25" x14ac:dyDescent="0.75">
      <c r="A849">
        <v>2152</v>
      </c>
      <c r="B849" s="2" t="s">
        <v>2153</v>
      </c>
      <c r="C849" s="2" t="s">
        <v>6262</v>
      </c>
      <c r="D849">
        <v>30000</v>
      </c>
      <c r="E849">
        <f t="shared" si="104"/>
        <v>30000</v>
      </c>
      <c r="F849">
        <v>50</v>
      </c>
      <c r="G849">
        <f t="shared" si="105"/>
        <v>50</v>
      </c>
      <c r="H849" t="s">
        <v>8221</v>
      </c>
      <c r="I849" t="s">
        <v>8224</v>
      </c>
      <c r="J849" t="s">
        <v>8246</v>
      </c>
      <c r="K849">
        <v>1394909909</v>
      </c>
      <c r="L849">
        <v>1392321509</v>
      </c>
      <c r="M849" t="b">
        <v>0</v>
      </c>
      <c r="N849">
        <v>4</v>
      </c>
      <c r="O849" t="b">
        <v>0</v>
      </c>
      <c r="P849" t="s">
        <v>8282</v>
      </c>
      <c r="Q849">
        <f t="shared" si="106"/>
        <v>0</v>
      </c>
      <c r="R849">
        <f t="shared" si="111"/>
        <v>12.5</v>
      </c>
      <c r="S849" t="str">
        <f t="shared" si="107"/>
        <v>games</v>
      </c>
      <c r="T849" t="str">
        <f t="shared" si="108"/>
        <v>video games</v>
      </c>
      <c r="U849" s="7">
        <f t="shared" si="109"/>
        <v>41683.832280092596</v>
      </c>
      <c r="V849" s="7">
        <f t="shared" si="110"/>
        <v>41713.790613425925</v>
      </c>
    </row>
    <row r="850" spans="1:22" ht="44.25" x14ac:dyDescent="0.75">
      <c r="A850">
        <v>2770</v>
      </c>
      <c r="B850" s="2" t="s">
        <v>2770</v>
      </c>
      <c r="C850" s="2" t="s">
        <v>6880</v>
      </c>
      <c r="D850">
        <v>20000</v>
      </c>
      <c r="E850">
        <f t="shared" si="104"/>
        <v>20000</v>
      </c>
      <c r="F850">
        <v>2082.25</v>
      </c>
      <c r="G850">
        <f t="shared" si="105"/>
        <v>2082.25</v>
      </c>
      <c r="H850" t="s">
        <v>8221</v>
      </c>
      <c r="I850" t="s">
        <v>8224</v>
      </c>
      <c r="J850" t="s">
        <v>8246</v>
      </c>
      <c r="K850">
        <v>1395158130</v>
      </c>
      <c r="L850">
        <v>1392569730</v>
      </c>
      <c r="M850" t="b">
        <v>0</v>
      </c>
      <c r="N850">
        <v>33</v>
      </c>
      <c r="O850" t="b">
        <v>0</v>
      </c>
      <c r="P850" t="s">
        <v>8304</v>
      </c>
      <c r="Q850">
        <f t="shared" si="106"/>
        <v>10</v>
      </c>
      <c r="R850">
        <f t="shared" si="111"/>
        <v>63.1</v>
      </c>
      <c r="S850" t="str">
        <f t="shared" si="107"/>
        <v>publishing</v>
      </c>
      <c r="T850" t="str">
        <f t="shared" si="108"/>
        <v>children's books</v>
      </c>
      <c r="U850" s="7">
        <f t="shared" si="109"/>
        <v>41686.705208333333</v>
      </c>
      <c r="V850" s="7">
        <f t="shared" si="110"/>
        <v>41716.663541666669</v>
      </c>
    </row>
    <row r="851" spans="1:22" ht="59" x14ac:dyDescent="0.75">
      <c r="A851">
        <v>1946</v>
      </c>
      <c r="B851" s="2" t="s">
        <v>1947</v>
      </c>
      <c r="C851" s="2" t="s">
        <v>6056</v>
      </c>
      <c r="D851">
        <v>7500</v>
      </c>
      <c r="E851">
        <f t="shared" si="104"/>
        <v>7500</v>
      </c>
      <c r="F851">
        <v>11231</v>
      </c>
      <c r="G851">
        <f t="shared" si="105"/>
        <v>11231</v>
      </c>
      <c r="H851" t="s">
        <v>8219</v>
      </c>
      <c r="I851" t="s">
        <v>8224</v>
      </c>
      <c r="J851" t="s">
        <v>8246</v>
      </c>
      <c r="K851">
        <v>1397961361</v>
      </c>
      <c r="L851">
        <v>1392780961</v>
      </c>
      <c r="M851" t="b">
        <v>1</v>
      </c>
      <c r="N851">
        <v>70</v>
      </c>
      <c r="O851" t="b">
        <v>1</v>
      </c>
      <c r="P851" t="s">
        <v>8295</v>
      </c>
      <c r="Q851">
        <f t="shared" si="106"/>
        <v>150</v>
      </c>
      <c r="R851">
        <f t="shared" si="111"/>
        <v>160.44</v>
      </c>
      <c r="S851" t="str">
        <f t="shared" si="107"/>
        <v>technology</v>
      </c>
      <c r="T851" t="str">
        <f t="shared" si="108"/>
        <v>hardware</v>
      </c>
      <c r="U851" s="7">
        <f t="shared" si="109"/>
        <v>41689.150011574071</v>
      </c>
      <c r="V851" s="7">
        <f t="shared" si="110"/>
        <v>41749.108344907407</v>
      </c>
    </row>
    <row r="852" spans="1:22" ht="59" x14ac:dyDescent="0.75">
      <c r="A852">
        <v>742</v>
      </c>
      <c r="B852" s="2" t="s">
        <v>743</v>
      </c>
      <c r="C852" s="2" t="s">
        <v>4852</v>
      </c>
      <c r="D852">
        <v>1400</v>
      </c>
      <c r="E852">
        <f t="shared" si="104"/>
        <v>1400</v>
      </c>
      <c r="F852">
        <v>1550</v>
      </c>
      <c r="G852">
        <f t="shared" si="105"/>
        <v>1550</v>
      </c>
      <c r="H852" t="s">
        <v>8219</v>
      </c>
      <c r="I852" t="s">
        <v>8224</v>
      </c>
      <c r="J852" t="s">
        <v>8246</v>
      </c>
      <c r="K852">
        <v>1395435712</v>
      </c>
      <c r="L852">
        <v>1392847312</v>
      </c>
      <c r="M852" t="b">
        <v>0</v>
      </c>
      <c r="N852">
        <v>23</v>
      </c>
      <c r="O852" t="b">
        <v>1</v>
      </c>
      <c r="P852" t="s">
        <v>8274</v>
      </c>
      <c r="Q852">
        <f t="shared" si="106"/>
        <v>111</v>
      </c>
      <c r="R852">
        <f t="shared" si="111"/>
        <v>67.39</v>
      </c>
      <c r="S852" t="str">
        <f t="shared" si="107"/>
        <v>publishing</v>
      </c>
      <c r="T852" t="str">
        <f t="shared" si="108"/>
        <v>nonfiction</v>
      </c>
      <c r="U852" s="7">
        <f t="shared" si="109"/>
        <v>41689.917962962965</v>
      </c>
      <c r="V852" s="7">
        <f t="shared" si="110"/>
        <v>41719.876296296294</v>
      </c>
    </row>
    <row r="853" spans="1:22" ht="29.5" x14ac:dyDescent="0.75">
      <c r="A853">
        <v>1263</v>
      </c>
      <c r="B853" s="2" t="s">
        <v>1264</v>
      </c>
      <c r="C853" s="2" t="s">
        <v>5373</v>
      </c>
      <c r="D853">
        <v>1500</v>
      </c>
      <c r="E853">
        <f t="shared" si="104"/>
        <v>1500</v>
      </c>
      <c r="F853">
        <v>1785</v>
      </c>
      <c r="G853">
        <f t="shared" si="105"/>
        <v>1785</v>
      </c>
      <c r="H853" t="s">
        <v>8219</v>
      </c>
      <c r="I853" t="s">
        <v>8224</v>
      </c>
      <c r="J853" t="s">
        <v>8246</v>
      </c>
      <c r="K853">
        <v>1396054800</v>
      </c>
      <c r="L853">
        <v>1393034470</v>
      </c>
      <c r="M853" t="b">
        <v>1</v>
      </c>
      <c r="N853">
        <v>41</v>
      </c>
      <c r="O853" t="b">
        <v>1</v>
      </c>
      <c r="P853" t="s">
        <v>8276</v>
      </c>
      <c r="Q853">
        <f t="shared" si="106"/>
        <v>119</v>
      </c>
      <c r="R853">
        <f t="shared" si="111"/>
        <v>43.54</v>
      </c>
      <c r="S853" t="str">
        <f t="shared" si="107"/>
        <v>music</v>
      </c>
      <c r="T853" t="str">
        <f t="shared" si="108"/>
        <v>rock</v>
      </c>
      <c r="U853" s="7">
        <f t="shared" si="109"/>
        <v>41692.084143518521</v>
      </c>
      <c r="V853" s="7">
        <f t="shared" si="110"/>
        <v>41727.041666666664</v>
      </c>
    </row>
    <row r="854" spans="1:22" ht="59" x14ac:dyDescent="0.75">
      <c r="A854">
        <v>1105</v>
      </c>
      <c r="B854" s="2" t="s">
        <v>1106</v>
      </c>
      <c r="C854" s="2" t="s">
        <v>5215</v>
      </c>
      <c r="D854">
        <v>900000</v>
      </c>
      <c r="E854">
        <f t="shared" si="104"/>
        <v>900000</v>
      </c>
      <c r="F854">
        <v>1431</v>
      </c>
      <c r="G854">
        <f t="shared" si="105"/>
        <v>1431</v>
      </c>
      <c r="H854" t="s">
        <v>8221</v>
      </c>
      <c r="I854" t="s">
        <v>8224</v>
      </c>
      <c r="J854" t="s">
        <v>8246</v>
      </c>
      <c r="K854">
        <v>1395627327</v>
      </c>
      <c r="L854">
        <v>1393038927</v>
      </c>
      <c r="M854" t="b">
        <v>0</v>
      </c>
      <c r="N854">
        <v>20</v>
      </c>
      <c r="O854" t="b">
        <v>0</v>
      </c>
      <c r="P854" t="s">
        <v>8282</v>
      </c>
      <c r="Q854">
        <f t="shared" si="106"/>
        <v>0</v>
      </c>
      <c r="R854">
        <f t="shared" si="111"/>
        <v>71.55</v>
      </c>
      <c r="S854" t="str">
        <f t="shared" si="107"/>
        <v>games</v>
      </c>
      <c r="T854" t="str">
        <f t="shared" si="108"/>
        <v>video games</v>
      </c>
      <c r="U854" s="7">
        <f t="shared" si="109"/>
        <v>41692.135729166665</v>
      </c>
      <c r="V854" s="7">
        <f t="shared" si="110"/>
        <v>41722.0940625</v>
      </c>
    </row>
    <row r="855" spans="1:22" ht="44.25" x14ac:dyDescent="0.75">
      <c r="A855">
        <v>846</v>
      </c>
      <c r="B855" s="2" t="s">
        <v>847</v>
      </c>
      <c r="C855" s="2" t="s">
        <v>4956</v>
      </c>
      <c r="D855">
        <v>1100</v>
      </c>
      <c r="E855">
        <f t="shared" si="104"/>
        <v>1441</v>
      </c>
      <c r="F855">
        <v>1342.01</v>
      </c>
      <c r="G855">
        <f t="shared" si="105"/>
        <v>1758.0331000000001</v>
      </c>
      <c r="H855" t="s">
        <v>8219</v>
      </c>
      <c r="I855" t="s">
        <v>8225</v>
      </c>
      <c r="J855" t="s">
        <v>8247</v>
      </c>
      <c r="K855">
        <v>1394460000</v>
      </c>
      <c r="L855">
        <v>1393233855</v>
      </c>
      <c r="M855" t="b">
        <v>0</v>
      </c>
      <c r="N855">
        <v>47</v>
      </c>
      <c r="O855" t="b">
        <v>1</v>
      </c>
      <c r="P855" t="s">
        <v>8277</v>
      </c>
      <c r="Q855">
        <f t="shared" si="106"/>
        <v>122</v>
      </c>
      <c r="R855">
        <f t="shared" si="111"/>
        <v>37.4</v>
      </c>
      <c r="S855" t="str">
        <f t="shared" si="107"/>
        <v>music</v>
      </c>
      <c r="T855" t="str">
        <f t="shared" si="108"/>
        <v>metal</v>
      </c>
      <c r="U855" s="7">
        <f t="shared" si="109"/>
        <v>41694.391840277778</v>
      </c>
      <c r="V855" s="7">
        <f t="shared" si="110"/>
        <v>41708.583333333336</v>
      </c>
    </row>
    <row r="856" spans="1:22" ht="44.25" x14ac:dyDescent="0.75">
      <c r="A856">
        <v>2298</v>
      </c>
      <c r="B856" s="2" t="s">
        <v>2299</v>
      </c>
      <c r="C856" s="2" t="s">
        <v>6408</v>
      </c>
      <c r="D856">
        <v>30000</v>
      </c>
      <c r="E856">
        <f t="shared" si="104"/>
        <v>30000</v>
      </c>
      <c r="F856">
        <v>31522</v>
      </c>
      <c r="G856">
        <f t="shared" si="105"/>
        <v>31522</v>
      </c>
      <c r="H856" t="s">
        <v>8219</v>
      </c>
      <c r="I856" t="s">
        <v>8224</v>
      </c>
      <c r="J856" t="s">
        <v>8246</v>
      </c>
      <c r="K856">
        <v>1395861033</v>
      </c>
      <c r="L856">
        <v>1393272633</v>
      </c>
      <c r="M856" t="b">
        <v>0</v>
      </c>
      <c r="N856">
        <v>288</v>
      </c>
      <c r="O856" t="b">
        <v>1</v>
      </c>
      <c r="P856" t="s">
        <v>8276</v>
      </c>
      <c r="Q856">
        <f t="shared" si="106"/>
        <v>105</v>
      </c>
      <c r="R856">
        <f t="shared" si="111"/>
        <v>109.45</v>
      </c>
      <c r="S856" t="str">
        <f t="shared" si="107"/>
        <v>music</v>
      </c>
      <c r="T856" t="str">
        <f t="shared" si="108"/>
        <v>rock</v>
      </c>
      <c r="U856" s="7">
        <f t="shared" si="109"/>
        <v>41694.84065972222</v>
      </c>
      <c r="V856" s="7">
        <f t="shared" si="110"/>
        <v>41724.798993055556</v>
      </c>
    </row>
    <row r="857" spans="1:22" ht="44.25" x14ac:dyDescent="0.75">
      <c r="A857">
        <v>2260</v>
      </c>
      <c r="B857" s="2" t="s">
        <v>2261</v>
      </c>
      <c r="C857" s="2" t="s">
        <v>6370</v>
      </c>
      <c r="D857">
        <v>2500</v>
      </c>
      <c r="E857">
        <f t="shared" si="104"/>
        <v>2500</v>
      </c>
      <c r="F857">
        <v>8173</v>
      </c>
      <c r="G857">
        <f t="shared" si="105"/>
        <v>8173</v>
      </c>
      <c r="H857" t="s">
        <v>8219</v>
      </c>
      <c r="I857" t="s">
        <v>8224</v>
      </c>
      <c r="J857" t="s">
        <v>8246</v>
      </c>
      <c r="K857">
        <v>1395876250</v>
      </c>
      <c r="L857">
        <v>1393287850</v>
      </c>
      <c r="M857" t="b">
        <v>0</v>
      </c>
      <c r="N857">
        <v>84</v>
      </c>
      <c r="O857" t="b">
        <v>1</v>
      </c>
      <c r="P857" t="s">
        <v>8297</v>
      </c>
      <c r="Q857">
        <f t="shared" si="106"/>
        <v>327</v>
      </c>
      <c r="R857">
        <f t="shared" si="111"/>
        <v>97.3</v>
      </c>
      <c r="S857" t="str">
        <f t="shared" si="107"/>
        <v>games</v>
      </c>
      <c r="T857" t="str">
        <f t="shared" si="108"/>
        <v>tabletop games</v>
      </c>
      <c r="U857" s="7">
        <f t="shared" si="109"/>
        <v>41695.016782407409</v>
      </c>
      <c r="V857" s="7">
        <f t="shared" si="110"/>
        <v>41724.975115740745</v>
      </c>
    </row>
    <row r="858" spans="1:22" ht="59" x14ac:dyDescent="0.75">
      <c r="A858">
        <v>2320</v>
      </c>
      <c r="B858" s="2" t="s">
        <v>2321</v>
      </c>
      <c r="C858" s="2" t="s">
        <v>6430</v>
      </c>
      <c r="D858">
        <v>5000</v>
      </c>
      <c r="E858">
        <f t="shared" si="104"/>
        <v>5000</v>
      </c>
      <c r="F858">
        <v>5433</v>
      </c>
      <c r="G858">
        <f t="shared" si="105"/>
        <v>5433</v>
      </c>
      <c r="H858" t="s">
        <v>8219</v>
      </c>
      <c r="I858" t="s">
        <v>8224</v>
      </c>
      <c r="J858" t="s">
        <v>8246</v>
      </c>
      <c r="K858">
        <v>1396463800</v>
      </c>
      <c r="L858">
        <v>1393443400</v>
      </c>
      <c r="M858" t="b">
        <v>1</v>
      </c>
      <c r="N858">
        <v>89</v>
      </c>
      <c r="O858" t="b">
        <v>1</v>
      </c>
      <c r="P858" t="s">
        <v>8279</v>
      </c>
      <c r="Q858">
        <f t="shared" si="106"/>
        <v>109</v>
      </c>
      <c r="R858">
        <f t="shared" si="111"/>
        <v>61.04</v>
      </c>
      <c r="S858" t="str">
        <f t="shared" si="107"/>
        <v>music</v>
      </c>
      <c r="T858" t="str">
        <f t="shared" si="108"/>
        <v>indie rock</v>
      </c>
      <c r="U858" s="7">
        <f t="shared" si="109"/>
        <v>41696.817129629628</v>
      </c>
      <c r="V858" s="7">
        <f t="shared" si="110"/>
        <v>41731.775462962964</v>
      </c>
    </row>
    <row r="859" spans="1:22" ht="44.25" x14ac:dyDescent="0.75">
      <c r="A859">
        <v>60</v>
      </c>
      <c r="B859" s="2" t="s">
        <v>62</v>
      </c>
      <c r="C859" s="2" t="s">
        <v>4171</v>
      </c>
      <c r="D859">
        <v>4500</v>
      </c>
      <c r="E859">
        <f t="shared" si="104"/>
        <v>5895</v>
      </c>
      <c r="F859">
        <v>4648.33</v>
      </c>
      <c r="G859">
        <f t="shared" si="105"/>
        <v>6089.3123000000005</v>
      </c>
      <c r="H859" t="s">
        <v>8219</v>
      </c>
      <c r="I859" t="s">
        <v>8225</v>
      </c>
      <c r="J859" t="s">
        <v>8247</v>
      </c>
      <c r="K859">
        <v>1395532800</v>
      </c>
      <c r="L859">
        <v>1393882717</v>
      </c>
      <c r="M859" t="b">
        <v>0</v>
      </c>
      <c r="N859">
        <v>108</v>
      </c>
      <c r="O859" t="b">
        <v>1</v>
      </c>
      <c r="P859" t="s">
        <v>8266</v>
      </c>
      <c r="Q859">
        <f t="shared" si="106"/>
        <v>103</v>
      </c>
      <c r="R859">
        <f t="shared" si="111"/>
        <v>56.38</v>
      </c>
      <c r="S859" t="str">
        <f t="shared" si="107"/>
        <v>film &amp; video</v>
      </c>
      <c r="T859" t="str">
        <f t="shared" si="108"/>
        <v>shorts</v>
      </c>
      <c r="U859" s="7">
        <f t="shared" si="109"/>
        <v>41701.901817129627</v>
      </c>
      <c r="V859" s="7">
        <f t="shared" si="110"/>
        <v>41721</v>
      </c>
    </row>
    <row r="860" spans="1:22" ht="59" x14ac:dyDescent="0.75">
      <c r="A860">
        <v>471</v>
      </c>
      <c r="B860" s="2" t="s">
        <v>472</v>
      </c>
      <c r="C860" s="2" t="s">
        <v>4581</v>
      </c>
      <c r="D860">
        <v>55000</v>
      </c>
      <c r="E860">
        <f t="shared" si="104"/>
        <v>55000</v>
      </c>
      <c r="F860">
        <v>6541</v>
      </c>
      <c r="G860">
        <f t="shared" si="105"/>
        <v>6541</v>
      </c>
      <c r="H860" t="s">
        <v>8221</v>
      </c>
      <c r="I860" t="s">
        <v>8224</v>
      </c>
      <c r="J860" t="s">
        <v>8246</v>
      </c>
      <c r="K860">
        <v>1397924379</v>
      </c>
      <c r="L860">
        <v>1394039979</v>
      </c>
      <c r="M860" t="b">
        <v>0</v>
      </c>
      <c r="N860">
        <v>170</v>
      </c>
      <c r="O860" t="b">
        <v>0</v>
      </c>
      <c r="P860" t="s">
        <v>8270</v>
      </c>
      <c r="Q860">
        <f t="shared" si="106"/>
        <v>12</v>
      </c>
      <c r="R860">
        <f t="shared" si="111"/>
        <v>38.479999999999997</v>
      </c>
      <c r="S860" t="str">
        <f t="shared" si="107"/>
        <v>film &amp; video</v>
      </c>
      <c r="T860" t="str">
        <f t="shared" si="108"/>
        <v>animation</v>
      </c>
      <c r="U860" s="7">
        <f t="shared" si="109"/>
        <v>41703.721979166665</v>
      </c>
      <c r="V860" s="7">
        <f t="shared" si="110"/>
        <v>41748.680312500001</v>
      </c>
    </row>
    <row r="861" spans="1:22" ht="44.25" x14ac:dyDescent="0.75">
      <c r="A861">
        <v>1118</v>
      </c>
      <c r="B861" s="2" t="s">
        <v>1119</v>
      </c>
      <c r="C861" s="2" t="s">
        <v>5228</v>
      </c>
      <c r="D861">
        <v>4500</v>
      </c>
      <c r="E861">
        <f t="shared" si="104"/>
        <v>2970</v>
      </c>
      <c r="F861">
        <v>109</v>
      </c>
      <c r="G861">
        <f t="shared" si="105"/>
        <v>71.94</v>
      </c>
      <c r="H861" t="s">
        <v>8221</v>
      </c>
      <c r="I861" t="s">
        <v>8226</v>
      </c>
      <c r="J861" t="s">
        <v>8248</v>
      </c>
      <c r="K861">
        <v>1396666779</v>
      </c>
      <c r="L861">
        <v>1394078379</v>
      </c>
      <c r="M861" t="b">
        <v>0</v>
      </c>
      <c r="N861">
        <v>3</v>
      </c>
      <c r="O861" t="b">
        <v>0</v>
      </c>
      <c r="P861" t="s">
        <v>8282</v>
      </c>
      <c r="Q861">
        <f t="shared" si="106"/>
        <v>2</v>
      </c>
      <c r="R861">
        <f t="shared" si="111"/>
        <v>23.98</v>
      </c>
      <c r="S861" t="str">
        <f t="shared" si="107"/>
        <v>games</v>
      </c>
      <c r="T861" t="str">
        <f t="shared" si="108"/>
        <v>video games</v>
      </c>
      <c r="U861" s="7">
        <f t="shared" si="109"/>
        <v>41704.16642361111</v>
      </c>
      <c r="V861" s="7">
        <f t="shared" si="110"/>
        <v>41734.124756944446</v>
      </c>
    </row>
    <row r="862" spans="1:22" ht="29.5" x14ac:dyDescent="0.75">
      <c r="A862">
        <v>2026</v>
      </c>
      <c r="B862" s="2" t="s">
        <v>2027</v>
      </c>
      <c r="C862" s="2" t="s">
        <v>6136</v>
      </c>
      <c r="D862">
        <v>25000</v>
      </c>
      <c r="E862">
        <f t="shared" si="104"/>
        <v>25000</v>
      </c>
      <c r="F862">
        <v>33370.769999999997</v>
      </c>
      <c r="G862">
        <f t="shared" si="105"/>
        <v>33370.769999999997</v>
      </c>
      <c r="H862" t="s">
        <v>8219</v>
      </c>
      <c r="I862" t="s">
        <v>8224</v>
      </c>
      <c r="J862" t="s">
        <v>8246</v>
      </c>
      <c r="K862">
        <v>1398052740</v>
      </c>
      <c r="L862">
        <v>1394127585</v>
      </c>
      <c r="M862" t="b">
        <v>1</v>
      </c>
      <c r="N862">
        <v>454</v>
      </c>
      <c r="O862" t="b">
        <v>1</v>
      </c>
      <c r="P862" t="s">
        <v>8295</v>
      </c>
      <c r="Q862">
        <f t="shared" si="106"/>
        <v>133</v>
      </c>
      <c r="R862">
        <f t="shared" si="111"/>
        <v>73.5</v>
      </c>
      <c r="S862" t="str">
        <f t="shared" si="107"/>
        <v>technology</v>
      </c>
      <c r="T862" t="str">
        <f t="shared" si="108"/>
        <v>hardware</v>
      </c>
      <c r="U862" s="7">
        <f t="shared" si="109"/>
        <v>41704.735937500001</v>
      </c>
      <c r="V862" s="7">
        <f t="shared" si="110"/>
        <v>41750.165972222225</v>
      </c>
    </row>
    <row r="863" spans="1:22" ht="29.5" x14ac:dyDescent="0.75">
      <c r="A863">
        <v>298</v>
      </c>
      <c r="B863" s="2" t="s">
        <v>299</v>
      </c>
      <c r="C863" s="2" t="s">
        <v>4408</v>
      </c>
      <c r="D863">
        <v>126000</v>
      </c>
      <c r="E863">
        <f t="shared" si="104"/>
        <v>126000</v>
      </c>
      <c r="F863">
        <v>137254.84</v>
      </c>
      <c r="G863">
        <f t="shared" si="105"/>
        <v>137254.84</v>
      </c>
      <c r="H863" t="s">
        <v>8219</v>
      </c>
      <c r="I863" t="s">
        <v>8224</v>
      </c>
      <c r="J863" t="s">
        <v>8246</v>
      </c>
      <c r="K863">
        <v>1399669200</v>
      </c>
      <c r="L863">
        <v>1394536048</v>
      </c>
      <c r="M863" t="b">
        <v>1</v>
      </c>
      <c r="N863">
        <v>2436</v>
      </c>
      <c r="O863" t="b">
        <v>1</v>
      </c>
      <c r="P863" t="s">
        <v>8269</v>
      </c>
      <c r="Q863">
        <f t="shared" si="106"/>
        <v>109</v>
      </c>
      <c r="R863">
        <f t="shared" si="111"/>
        <v>56.34</v>
      </c>
      <c r="S863" t="str">
        <f t="shared" si="107"/>
        <v>film &amp; video</v>
      </c>
      <c r="T863" t="str">
        <f t="shared" si="108"/>
        <v>documentary</v>
      </c>
      <c r="U863" s="7">
        <f t="shared" si="109"/>
        <v>41709.463518518518</v>
      </c>
      <c r="V863" s="7">
        <f t="shared" si="110"/>
        <v>41768.875</v>
      </c>
    </row>
    <row r="864" spans="1:22" ht="44.25" x14ac:dyDescent="0.75">
      <c r="A864">
        <v>1369</v>
      </c>
      <c r="B864" s="2" t="s">
        <v>1370</v>
      </c>
      <c r="C864" s="2" t="s">
        <v>5479</v>
      </c>
      <c r="D864">
        <v>32360</v>
      </c>
      <c r="E864">
        <f t="shared" si="104"/>
        <v>32360</v>
      </c>
      <c r="F864">
        <v>34090.629999999997</v>
      </c>
      <c r="G864">
        <f t="shared" si="105"/>
        <v>34090.629999999997</v>
      </c>
      <c r="H864" t="s">
        <v>8219</v>
      </c>
      <c r="I864" t="s">
        <v>8224</v>
      </c>
      <c r="J864" t="s">
        <v>8246</v>
      </c>
      <c r="K864">
        <v>1397225746</v>
      </c>
      <c r="L864">
        <v>1394633746</v>
      </c>
      <c r="M864" t="b">
        <v>0</v>
      </c>
      <c r="N864">
        <v>406</v>
      </c>
      <c r="O864" t="b">
        <v>1</v>
      </c>
      <c r="P864" t="s">
        <v>8276</v>
      </c>
      <c r="Q864">
        <f t="shared" si="106"/>
        <v>105</v>
      </c>
      <c r="R864">
        <f t="shared" si="111"/>
        <v>83.97</v>
      </c>
      <c r="S864" t="str">
        <f t="shared" si="107"/>
        <v>music</v>
      </c>
      <c r="T864" t="str">
        <f t="shared" si="108"/>
        <v>rock</v>
      </c>
      <c r="U864" s="7">
        <f t="shared" si="109"/>
        <v>41710.594282407408</v>
      </c>
      <c r="V864" s="7">
        <f t="shared" si="110"/>
        <v>41740.594282407408</v>
      </c>
    </row>
    <row r="865" spans="1:22" ht="44.25" x14ac:dyDescent="0.75">
      <c r="A865">
        <v>933</v>
      </c>
      <c r="B865" s="2" t="s">
        <v>934</v>
      </c>
      <c r="C865" s="2" t="s">
        <v>5043</v>
      </c>
      <c r="D865">
        <v>2000</v>
      </c>
      <c r="E865">
        <f t="shared" si="104"/>
        <v>2000</v>
      </c>
      <c r="F865">
        <v>120</v>
      </c>
      <c r="G865">
        <f t="shared" si="105"/>
        <v>120</v>
      </c>
      <c r="H865" t="s">
        <v>8221</v>
      </c>
      <c r="I865" t="s">
        <v>8224</v>
      </c>
      <c r="J865" t="s">
        <v>8246</v>
      </c>
      <c r="K865">
        <v>1399867409</v>
      </c>
      <c r="L865">
        <v>1394683409</v>
      </c>
      <c r="M865" t="b">
        <v>0</v>
      </c>
      <c r="N865">
        <v>2</v>
      </c>
      <c r="O865" t="b">
        <v>0</v>
      </c>
      <c r="P865" t="s">
        <v>8278</v>
      </c>
      <c r="Q865">
        <f t="shared" si="106"/>
        <v>6</v>
      </c>
      <c r="R865">
        <f t="shared" si="111"/>
        <v>60</v>
      </c>
      <c r="S865" t="str">
        <f t="shared" si="107"/>
        <v>music</v>
      </c>
      <c r="T865" t="str">
        <f t="shared" si="108"/>
        <v>jazz</v>
      </c>
      <c r="U865" s="7">
        <f t="shared" si="109"/>
        <v>41711.169085648151</v>
      </c>
      <c r="V865" s="7">
        <f t="shared" si="110"/>
        <v>41771.169085648151</v>
      </c>
    </row>
    <row r="866" spans="1:22" ht="29.5" x14ac:dyDescent="0.75">
      <c r="A866">
        <v>1098</v>
      </c>
      <c r="B866" s="2" t="s">
        <v>1099</v>
      </c>
      <c r="C866" s="2" t="s">
        <v>5208</v>
      </c>
      <c r="D866">
        <v>25000</v>
      </c>
      <c r="E866">
        <f t="shared" si="104"/>
        <v>25000</v>
      </c>
      <c r="F866">
        <v>1803</v>
      </c>
      <c r="G866">
        <f t="shared" si="105"/>
        <v>1803</v>
      </c>
      <c r="H866" t="s">
        <v>8221</v>
      </c>
      <c r="I866" t="s">
        <v>8224</v>
      </c>
      <c r="J866" t="s">
        <v>8246</v>
      </c>
      <c r="K866">
        <v>1397413095</v>
      </c>
      <c r="L866">
        <v>1394821095</v>
      </c>
      <c r="M866" t="b">
        <v>0</v>
      </c>
      <c r="N866">
        <v>22</v>
      </c>
      <c r="O866" t="b">
        <v>0</v>
      </c>
      <c r="P866" t="s">
        <v>8282</v>
      </c>
      <c r="Q866">
        <f t="shared" si="106"/>
        <v>7</v>
      </c>
      <c r="R866">
        <f t="shared" si="111"/>
        <v>81.95</v>
      </c>
      <c r="S866" t="str">
        <f t="shared" si="107"/>
        <v>games</v>
      </c>
      <c r="T866" t="str">
        <f t="shared" si="108"/>
        <v>video games</v>
      </c>
      <c r="U866" s="7">
        <f t="shared" si="109"/>
        <v>41712.762673611112</v>
      </c>
      <c r="V866" s="7">
        <f t="shared" si="110"/>
        <v>41742.762673611112</v>
      </c>
    </row>
    <row r="867" spans="1:22" ht="44.25" x14ac:dyDescent="0.75">
      <c r="A867">
        <v>1226</v>
      </c>
      <c r="B867" s="2" t="s">
        <v>1227</v>
      </c>
      <c r="C867" s="2" t="s">
        <v>5336</v>
      </c>
      <c r="D867">
        <v>50000</v>
      </c>
      <c r="E867">
        <f t="shared" si="104"/>
        <v>50000</v>
      </c>
      <c r="F867">
        <v>1937</v>
      </c>
      <c r="G867">
        <f t="shared" si="105"/>
        <v>1937</v>
      </c>
      <c r="H867" t="s">
        <v>8220</v>
      </c>
      <c r="I867" t="s">
        <v>8224</v>
      </c>
      <c r="J867" t="s">
        <v>8246</v>
      </c>
      <c r="K867">
        <v>1398042000</v>
      </c>
      <c r="L867">
        <v>1395089981</v>
      </c>
      <c r="M867" t="b">
        <v>0</v>
      </c>
      <c r="N867">
        <v>40</v>
      </c>
      <c r="O867" t="b">
        <v>0</v>
      </c>
      <c r="P867" t="s">
        <v>8286</v>
      </c>
      <c r="Q867">
        <f t="shared" si="106"/>
        <v>4</v>
      </c>
      <c r="R867">
        <f t="shared" si="111"/>
        <v>48.43</v>
      </c>
      <c r="S867" t="str">
        <f t="shared" si="107"/>
        <v>music</v>
      </c>
      <c r="T867" t="str">
        <f t="shared" si="108"/>
        <v>world music</v>
      </c>
      <c r="U867" s="7">
        <f t="shared" si="109"/>
        <v>41715.874780092592</v>
      </c>
      <c r="V867" s="7">
        <f t="shared" si="110"/>
        <v>41750.041666666664</v>
      </c>
    </row>
    <row r="868" spans="1:22" ht="44.25" x14ac:dyDescent="0.75">
      <c r="A868">
        <v>2312</v>
      </c>
      <c r="B868" s="2" t="s">
        <v>2313</v>
      </c>
      <c r="C868" s="2" t="s">
        <v>6422</v>
      </c>
      <c r="D868">
        <v>3000</v>
      </c>
      <c r="E868">
        <f t="shared" si="104"/>
        <v>3000</v>
      </c>
      <c r="F868">
        <v>3236</v>
      </c>
      <c r="G868">
        <f t="shared" si="105"/>
        <v>3236</v>
      </c>
      <c r="H868" t="s">
        <v>8219</v>
      </c>
      <c r="I868" t="s">
        <v>8224</v>
      </c>
      <c r="J868" t="s">
        <v>8246</v>
      </c>
      <c r="K868">
        <v>1397862000</v>
      </c>
      <c r="L868">
        <v>1395155478</v>
      </c>
      <c r="M868" t="b">
        <v>1</v>
      </c>
      <c r="N868">
        <v>79</v>
      </c>
      <c r="O868" t="b">
        <v>1</v>
      </c>
      <c r="P868" t="s">
        <v>8279</v>
      </c>
      <c r="Q868">
        <f t="shared" si="106"/>
        <v>108</v>
      </c>
      <c r="R868">
        <f t="shared" si="111"/>
        <v>40.96</v>
      </c>
      <c r="S868" t="str">
        <f t="shared" si="107"/>
        <v>music</v>
      </c>
      <c r="T868" t="str">
        <f t="shared" si="108"/>
        <v>indie rock</v>
      </c>
      <c r="U868" s="7">
        <f t="shared" si="109"/>
        <v>41716.632847222223</v>
      </c>
      <c r="V868" s="7">
        <f t="shared" si="110"/>
        <v>41747.958333333336</v>
      </c>
    </row>
    <row r="869" spans="1:22" ht="44.25" x14ac:dyDescent="0.75">
      <c r="A869">
        <v>94</v>
      </c>
      <c r="B869" s="2" t="s">
        <v>96</v>
      </c>
      <c r="C869" s="2" t="s">
        <v>4205</v>
      </c>
      <c r="D869">
        <v>250</v>
      </c>
      <c r="E869">
        <f t="shared" si="104"/>
        <v>327.5</v>
      </c>
      <c r="F869">
        <v>260</v>
      </c>
      <c r="G869">
        <f t="shared" si="105"/>
        <v>340.6</v>
      </c>
      <c r="H869" t="s">
        <v>8219</v>
      </c>
      <c r="I869" t="s">
        <v>8225</v>
      </c>
      <c r="J869" t="s">
        <v>8247</v>
      </c>
      <c r="K869">
        <v>1396890822</v>
      </c>
      <c r="L869">
        <v>1395162822</v>
      </c>
      <c r="M869" t="b">
        <v>0</v>
      </c>
      <c r="N869">
        <v>12</v>
      </c>
      <c r="O869" t="b">
        <v>1</v>
      </c>
      <c r="P869" t="s">
        <v>8266</v>
      </c>
      <c r="Q869">
        <f t="shared" si="106"/>
        <v>104</v>
      </c>
      <c r="R869">
        <f t="shared" si="111"/>
        <v>28.38</v>
      </c>
      <c r="S869" t="str">
        <f t="shared" si="107"/>
        <v>film &amp; video</v>
      </c>
      <c r="T869" t="str">
        <f t="shared" si="108"/>
        <v>shorts</v>
      </c>
      <c r="U869" s="7">
        <f t="shared" si="109"/>
        <v>41716.717847222222</v>
      </c>
      <c r="V869" s="7">
        <f t="shared" si="110"/>
        <v>41736.717847222222</v>
      </c>
    </row>
    <row r="870" spans="1:22" ht="59" x14ac:dyDescent="0.75">
      <c r="A870">
        <v>2211</v>
      </c>
      <c r="B870" s="2" t="s">
        <v>2212</v>
      </c>
      <c r="C870" s="2" t="s">
        <v>6321</v>
      </c>
      <c r="D870">
        <v>2500</v>
      </c>
      <c r="E870">
        <f t="shared" si="104"/>
        <v>2500</v>
      </c>
      <c r="F870">
        <v>4890</v>
      </c>
      <c r="G870">
        <f t="shared" si="105"/>
        <v>4890</v>
      </c>
      <c r="H870" t="s">
        <v>8219</v>
      </c>
      <c r="I870" t="s">
        <v>8224</v>
      </c>
      <c r="J870" t="s">
        <v>8246</v>
      </c>
      <c r="K870">
        <v>1397113140</v>
      </c>
      <c r="L870">
        <v>1395168625</v>
      </c>
      <c r="M870" t="b">
        <v>0</v>
      </c>
      <c r="N870">
        <v>120</v>
      </c>
      <c r="O870" t="b">
        <v>1</v>
      </c>
      <c r="P870" t="s">
        <v>8280</v>
      </c>
      <c r="Q870">
        <f t="shared" si="106"/>
        <v>196</v>
      </c>
      <c r="R870">
        <f t="shared" si="111"/>
        <v>40.75</v>
      </c>
      <c r="S870" t="str">
        <f t="shared" si="107"/>
        <v>music</v>
      </c>
      <c r="T870" t="str">
        <f t="shared" si="108"/>
        <v>electronic music</v>
      </c>
      <c r="U870" s="7">
        <f t="shared" si="109"/>
        <v>41716.785011574073</v>
      </c>
      <c r="V870" s="7">
        <f t="shared" si="110"/>
        <v>41739.290972222225</v>
      </c>
    </row>
    <row r="871" spans="1:22" ht="44.25" x14ac:dyDescent="0.75">
      <c r="A871">
        <v>112</v>
      </c>
      <c r="B871" s="2" t="s">
        <v>114</v>
      </c>
      <c r="C871" s="2" t="s">
        <v>4223</v>
      </c>
      <c r="D871">
        <v>5000</v>
      </c>
      <c r="E871">
        <f t="shared" si="104"/>
        <v>5000</v>
      </c>
      <c r="F871">
        <v>5200</v>
      </c>
      <c r="G871">
        <f t="shared" si="105"/>
        <v>5200</v>
      </c>
      <c r="H871" t="s">
        <v>8219</v>
      </c>
      <c r="I871" t="s">
        <v>8224</v>
      </c>
      <c r="J871" t="s">
        <v>8246</v>
      </c>
      <c r="K871">
        <v>1397354400</v>
      </c>
      <c r="L871">
        <v>1395277318</v>
      </c>
      <c r="M871" t="b">
        <v>0</v>
      </c>
      <c r="N871">
        <v>81</v>
      </c>
      <c r="O871" t="b">
        <v>1</v>
      </c>
      <c r="P871" t="s">
        <v>8266</v>
      </c>
      <c r="Q871">
        <f t="shared" si="106"/>
        <v>104</v>
      </c>
      <c r="R871">
        <f t="shared" si="111"/>
        <v>64.2</v>
      </c>
      <c r="S871" t="str">
        <f t="shared" si="107"/>
        <v>film &amp; video</v>
      </c>
      <c r="T871" t="str">
        <f t="shared" si="108"/>
        <v>shorts</v>
      </c>
      <c r="U871" s="7">
        <f t="shared" si="109"/>
        <v>41718.043032407404</v>
      </c>
      <c r="V871" s="7">
        <f t="shared" si="110"/>
        <v>41742.083333333336</v>
      </c>
    </row>
    <row r="872" spans="1:22" ht="44.25" x14ac:dyDescent="0.75">
      <c r="A872">
        <v>1123</v>
      </c>
      <c r="B872" s="2" t="s">
        <v>1124</v>
      </c>
      <c r="C872" s="2" t="s">
        <v>5233</v>
      </c>
      <c r="D872">
        <v>5000</v>
      </c>
      <c r="E872">
        <f t="shared" si="104"/>
        <v>5000</v>
      </c>
      <c r="F872">
        <v>11</v>
      </c>
      <c r="G872">
        <f t="shared" si="105"/>
        <v>11</v>
      </c>
      <c r="H872" t="s">
        <v>8221</v>
      </c>
      <c r="I872" t="s">
        <v>8224</v>
      </c>
      <c r="J872" t="s">
        <v>8246</v>
      </c>
      <c r="K872">
        <v>1397910848</v>
      </c>
      <c r="L872">
        <v>1395318848</v>
      </c>
      <c r="M872" t="b">
        <v>0</v>
      </c>
      <c r="N872">
        <v>3</v>
      </c>
      <c r="O872" t="b">
        <v>0</v>
      </c>
      <c r="P872" t="s">
        <v>8282</v>
      </c>
      <c r="Q872">
        <f t="shared" si="106"/>
        <v>0</v>
      </c>
      <c r="R872">
        <f t="shared" si="111"/>
        <v>3.67</v>
      </c>
      <c r="S872" t="str">
        <f t="shared" si="107"/>
        <v>games</v>
      </c>
      <c r="T872" t="str">
        <f t="shared" si="108"/>
        <v>video games</v>
      </c>
      <c r="U872" s="7">
        <f t="shared" si="109"/>
        <v>41718.5237037037</v>
      </c>
      <c r="V872" s="7">
        <f t="shared" si="110"/>
        <v>41748.5237037037</v>
      </c>
    </row>
    <row r="873" spans="1:22" x14ac:dyDescent="0.75">
      <c r="A873">
        <v>833</v>
      </c>
      <c r="B873" s="2" t="s">
        <v>834</v>
      </c>
      <c r="C873" s="2" t="s">
        <v>4943</v>
      </c>
      <c r="D873">
        <v>6000</v>
      </c>
      <c r="E873">
        <f t="shared" si="104"/>
        <v>6000</v>
      </c>
      <c r="F873">
        <v>6100</v>
      </c>
      <c r="G873">
        <f t="shared" si="105"/>
        <v>6100</v>
      </c>
      <c r="H873" t="s">
        <v>8219</v>
      </c>
      <c r="I873" t="s">
        <v>8224</v>
      </c>
      <c r="J873" t="s">
        <v>8246</v>
      </c>
      <c r="K873">
        <v>1397941475</v>
      </c>
      <c r="L873">
        <v>1395349475</v>
      </c>
      <c r="M873" t="b">
        <v>0</v>
      </c>
      <c r="N873">
        <v>41</v>
      </c>
      <c r="O873" t="b">
        <v>1</v>
      </c>
      <c r="P873" t="s">
        <v>8276</v>
      </c>
      <c r="Q873">
        <f t="shared" si="106"/>
        <v>102</v>
      </c>
      <c r="R873">
        <f t="shared" si="111"/>
        <v>148.78</v>
      </c>
      <c r="S873" t="str">
        <f t="shared" si="107"/>
        <v>music</v>
      </c>
      <c r="T873" t="str">
        <f t="shared" si="108"/>
        <v>rock</v>
      </c>
      <c r="U873" s="7">
        <f t="shared" si="109"/>
        <v>41718.878182870372</v>
      </c>
      <c r="V873" s="7">
        <f t="shared" si="110"/>
        <v>41748.878182870372</v>
      </c>
    </row>
    <row r="874" spans="1:22" ht="29.5" x14ac:dyDescent="0.75">
      <c r="A874">
        <v>53</v>
      </c>
      <c r="B874" s="2" t="s">
        <v>55</v>
      </c>
      <c r="C874" s="2" t="s">
        <v>4164</v>
      </c>
      <c r="D874">
        <v>3000</v>
      </c>
      <c r="E874">
        <f t="shared" si="104"/>
        <v>3000</v>
      </c>
      <c r="F874">
        <v>3289</v>
      </c>
      <c r="G874">
        <f t="shared" si="105"/>
        <v>3289</v>
      </c>
      <c r="H874" t="s">
        <v>8219</v>
      </c>
      <c r="I874" t="s">
        <v>8224</v>
      </c>
      <c r="J874" t="s">
        <v>8246</v>
      </c>
      <c r="K874">
        <v>1396648800</v>
      </c>
      <c r="L874">
        <v>1395407445</v>
      </c>
      <c r="M874" t="b">
        <v>0</v>
      </c>
      <c r="N874">
        <v>117</v>
      </c>
      <c r="O874" t="b">
        <v>1</v>
      </c>
      <c r="P874" t="s">
        <v>8265</v>
      </c>
      <c r="Q874">
        <f t="shared" si="106"/>
        <v>110</v>
      </c>
      <c r="R874">
        <f t="shared" si="111"/>
        <v>28.11</v>
      </c>
      <c r="S874" t="str">
        <f t="shared" si="107"/>
        <v>film &amp; video</v>
      </c>
      <c r="T874" t="str">
        <f t="shared" si="108"/>
        <v>television</v>
      </c>
      <c r="U874" s="7">
        <f t="shared" si="109"/>
        <v>41719.549131944441</v>
      </c>
      <c r="V874" s="7">
        <f t="shared" si="110"/>
        <v>41733.916666666664</v>
      </c>
    </row>
    <row r="875" spans="1:22" ht="44.25" x14ac:dyDescent="0.75">
      <c r="A875">
        <v>293</v>
      </c>
      <c r="B875" s="2" t="s">
        <v>294</v>
      </c>
      <c r="C875" s="2" t="s">
        <v>4403</v>
      </c>
      <c r="D875">
        <v>26000</v>
      </c>
      <c r="E875">
        <f t="shared" si="104"/>
        <v>26000</v>
      </c>
      <c r="F875">
        <v>26360</v>
      </c>
      <c r="G875">
        <f t="shared" si="105"/>
        <v>26360</v>
      </c>
      <c r="H875" t="s">
        <v>8219</v>
      </c>
      <c r="I875" t="s">
        <v>8224</v>
      </c>
      <c r="J875" t="s">
        <v>8246</v>
      </c>
      <c r="K875">
        <v>1398009714</v>
      </c>
      <c r="L875">
        <v>1395417714</v>
      </c>
      <c r="M875" t="b">
        <v>1</v>
      </c>
      <c r="N875">
        <v>131</v>
      </c>
      <c r="O875" t="b">
        <v>1</v>
      </c>
      <c r="P875" t="s">
        <v>8269</v>
      </c>
      <c r="Q875">
        <f t="shared" si="106"/>
        <v>101</v>
      </c>
      <c r="R875">
        <f t="shared" si="111"/>
        <v>201.22</v>
      </c>
      <c r="S875" t="str">
        <f t="shared" si="107"/>
        <v>film &amp; video</v>
      </c>
      <c r="T875" t="str">
        <f t="shared" si="108"/>
        <v>documentary</v>
      </c>
      <c r="U875" s="7">
        <f t="shared" si="109"/>
        <v>41719.667986111112</v>
      </c>
      <c r="V875" s="7">
        <f t="shared" si="110"/>
        <v>41749.667986111112</v>
      </c>
    </row>
    <row r="876" spans="1:22" ht="44.25" x14ac:dyDescent="0.75">
      <c r="A876">
        <v>2739</v>
      </c>
      <c r="B876" s="2" t="s">
        <v>2739</v>
      </c>
      <c r="C876" s="2" t="s">
        <v>6849</v>
      </c>
      <c r="D876">
        <v>1100</v>
      </c>
      <c r="E876">
        <f t="shared" si="104"/>
        <v>1441</v>
      </c>
      <c r="F876">
        <v>4225</v>
      </c>
      <c r="G876">
        <f t="shared" si="105"/>
        <v>5534.75</v>
      </c>
      <c r="H876" t="s">
        <v>8219</v>
      </c>
      <c r="I876" t="s">
        <v>8225</v>
      </c>
      <c r="J876" t="s">
        <v>8247</v>
      </c>
      <c r="K876">
        <v>1399324717</v>
      </c>
      <c r="L876">
        <v>1395436717</v>
      </c>
      <c r="M876" t="b">
        <v>0</v>
      </c>
      <c r="N876">
        <v>191</v>
      </c>
      <c r="O876" t="b">
        <v>1</v>
      </c>
      <c r="P876" t="s">
        <v>8295</v>
      </c>
      <c r="Q876">
        <f t="shared" si="106"/>
        <v>384</v>
      </c>
      <c r="R876">
        <f t="shared" si="111"/>
        <v>28.98</v>
      </c>
      <c r="S876" t="str">
        <f t="shared" si="107"/>
        <v>technology</v>
      </c>
      <c r="T876" t="str">
        <f t="shared" si="108"/>
        <v>hardware</v>
      </c>
      <c r="U876" s="7">
        <f t="shared" si="109"/>
        <v>41719.887928240743</v>
      </c>
      <c r="V876" s="7">
        <f t="shared" si="110"/>
        <v>41764.887928240743</v>
      </c>
    </row>
    <row r="877" spans="1:22" ht="59" x14ac:dyDescent="0.75">
      <c r="A877">
        <v>2736</v>
      </c>
      <c r="B877" s="2" t="s">
        <v>2736</v>
      </c>
      <c r="C877" s="2" t="s">
        <v>6846</v>
      </c>
      <c r="D877">
        <v>8000</v>
      </c>
      <c r="E877">
        <f t="shared" si="104"/>
        <v>5840</v>
      </c>
      <c r="F877">
        <v>9832</v>
      </c>
      <c r="G877">
        <f t="shared" si="105"/>
        <v>7177.36</v>
      </c>
      <c r="H877" t="s">
        <v>8219</v>
      </c>
      <c r="I877" t="s">
        <v>8229</v>
      </c>
      <c r="J877" t="s">
        <v>8251</v>
      </c>
      <c r="K877">
        <v>1398268773</v>
      </c>
      <c r="L877">
        <v>1395676773</v>
      </c>
      <c r="M877" t="b">
        <v>0</v>
      </c>
      <c r="N877">
        <v>58</v>
      </c>
      <c r="O877" t="b">
        <v>1</v>
      </c>
      <c r="P877" t="s">
        <v>8295</v>
      </c>
      <c r="Q877">
        <f t="shared" si="106"/>
        <v>123</v>
      </c>
      <c r="R877">
        <f t="shared" si="111"/>
        <v>123.75</v>
      </c>
      <c r="S877" t="str">
        <f t="shared" si="107"/>
        <v>technology</v>
      </c>
      <c r="T877" t="str">
        <f t="shared" si="108"/>
        <v>hardware</v>
      </c>
      <c r="U877" s="7">
        <f t="shared" si="109"/>
        <v>41722.666354166664</v>
      </c>
      <c r="V877" s="7">
        <f t="shared" si="110"/>
        <v>41752.666354166664</v>
      </c>
    </row>
    <row r="878" spans="1:22" ht="59" x14ac:dyDescent="0.75">
      <c r="A878">
        <v>1119</v>
      </c>
      <c r="B878" s="2" t="s">
        <v>1120</v>
      </c>
      <c r="C878" s="2" t="s">
        <v>5229</v>
      </c>
      <c r="D878">
        <v>2100</v>
      </c>
      <c r="E878">
        <f t="shared" si="104"/>
        <v>2100</v>
      </c>
      <c r="F878">
        <v>5</v>
      </c>
      <c r="G878">
        <f t="shared" si="105"/>
        <v>5</v>
      </c>
      <c r="H878" t="s">
        <v>8221</v>
      </c>
      <c r="I878" t="s">
        <v>8224</v>
      </c>
      <c r="J878" t="s">
        <v>8246</v>
      </c>
      <c r="K878">
        <v>1396810864</v>
      </c>
      <c r="L878">
        <v>1395687664</v>
      </c>
      <c r="M878" t="b">
        <v>0</v>
      </c>
      <c r="N878">
        <v>1</v>
      </c>
      <c r="O878" t="b">
        <v>0</v>
      </c>
      <c r="P878" t="s">
        <v>8282</v>
      </c>
      <c r="Q878">
        <f t="shared" si="106"/>
        <v>0</v>
      </c>
      <c r="R878">
        <f t="shared" si="111"/>
        <v>5</v>
      </c>
      <c r="S878" t="str">
        <f t="shared" si="107"/>
        <v>games</v>
      </c>
      <c r="T878" t="str">
        <f t="shared" si="108"/>
        <v>video games</v>
      </c>
      <c r="U878" s="7">
        <f t="shared" si="109"/>
        <v>41722.792407407411</v>
      </c>
      <c r="V878" s="7">
        <f t="shared" si="110"/>
        <v>41735.792407407411</v>
      </c>
    </row>
    <row r="879" spans="1:22" ht="29.5" x14ac:dyDescent="0.75">
      <c r="A879">
        <v>1088</v>
      </c>
      <c r="B879" s="2" t="s">
        <v>1089</v>
      </c>
      <c r="C879" s="2" t="s">
        <v>5198</v>
      </c>
      <c r="D879">
        <v>45000</v>
      </c>
      <c r="E879">
        <f t="shared" si="104"/>
        <v>45000</v>
      </c>
      <c r="F879">
        <v>6382.34</v>
      </c>
      <c r="G879">
        <f t="shared" si="105"/>
        <v>6382.34</v>
      </c>
      <c r="H879" t="s">
        <v>8221</v>
      </c>
      <c r="I879" t="s">
        <v>8224</v>
      </c>
      <c r="J879" t="s">
        <v>8246</v>
      </c>
      <c r="K879">
        <v>1398366667</v>
      </c>
      <c r="L879">
        <v>1395774667</v>
      </c>
      <c r="M879" t="b">
        <v>0</v>
      </c>
      <c r="N879">
        <v>147</v>
      </c>
      <c r="O879" t="b">
        <v>0</v>
      </c>
      <c r="P879" t="s">
        <v>8282</v>
      </c>
      <c r="Q879">
        <f t="shared" si="106"/>
        <v>14</v>
      </c>
      <c r="R879">
        <f t="shared" si="111"/>
        <v>43.42</v>
      </c>
      <c r="S879" t="str">
        <f t="shared" si="107"/>
        <v>games</v>
      </c>
      <c r="T879" t="str">
        <f t="shared" si="108"/>
        <v>video games</v>
      </c>
      <c r="U879" s="7">
        <f t="shared" si="109"/>
        <v>41723.799386574072</v>
      </c>
      <c r="V879" s="7">
        <f t="shared" si="110"/>
        <v>41753.799386574072</v>
      </c>
    </row>
    <row r="880" spans="1:22" ht="44.25" x14ac:dyDescent="0.75">
      <c r="A880">
        <v>1146</v>
      </c>
      <c r="B880" s="2" t="s">
        <v>1147</v>
      </c>
      <c r="C880" s="2" t="s">
        <v>5256</v>
      </c>
      <c r="D880">
        <v>6000</v>
      </c>
      <c r="E880">
        <f t="shared" si="104"/>
        <v>6000</v>
      </c>
      <c r="F880">
        <v>530</v>
      </c>
      <c r="G880">
        <f t="shared" si="105"/>
        <v>530</v>
      </c>
      <c r="H880" t="s">
        <v>8221</v>
      </c>
      <c r="I880" t="s">
        <v>8224</v>
      </c>
      <c r="J880" t="s">
        <v>8246</v>
      </c>
      <c r="K880">
        <v>1399071173</v>
      </c>
      <c r="L880">
        <v>1395787973</v>
      </c>
      <c r="M880" t="b">
        <v>0</v>
      </c>
      <c r="N880">
        <v>12</v>
      </c>
      <c r="O880" t="b">
        <v>0</v>
      </c>
      <c r="P880" t="s">
        <v>8284</v>
      </c>
      <c r="Q880">
        <f t="shared" si="106"/>
        <v>9</v>
      </c>
      <c r="R880">
        <f t="shared" si="111"/>
        <v>44.17</v>
      </c>
      <c r="S880" t="str">
        <f t="shared" si="107"/>
        <v>food</v>
      </c>
      <c r="T880" t="str">
        <f t="shared" si="108"/>
        <v>food trucks</v>
      </c>
      <c r="U880" s="7">
        <f t="shared" si="109"/>
        <v>41723.9533912037</v>
      </c>
      <c r="V880" s="7">
        <f t="shared" si="110"/>
        <v>41761.9533912037</v>
      </c>
    </row>
    <row r="881" spans="1:22" ht="44.25" x14ac:dyDescent="0.75">
      <c r="A881">
        <v>79</v>
      </c>
      <c r="B881" s="2" t="s">
        <v>81</v>
      </c>
      <c r="C881" s="2" t="s">
        <v>4190</v>
      </c>
      <c r="D881">
        <v>1300</v>
      </c>
      <c r="E881">
        <f t="shared" si="104"/>
        <v>1703</v>
      </c>
      <c r="F881">
        <v>1651</v>
      </c>
      <c r="G881">
        <f t="shared" si="105"/>
        <v>2162.81</v>
      </c>
      <c r="H881" t="s">
        <v>8219</v>
      </c>
      <c r="I881" t="s">
        <v>8225</v>
      </c>
      <c r="J881" t="s">
        <v>8247</v>
      </c>
      <c r="K881">
        <v>1398451093</v>
      </c>
      <c r="L881">
        <v>1395859093</v>
      </c>
      <c r="M881" t="b">
        <v>0</v>
      </c>
      <c r="N881">
        <v>41</v>
      </c>
      <c r="O881" t="b">
        <v>1</v>
      </c>
      <c r="P881" t="s">
        <v>8266</v>
      </c>
      <c r="Q881">
        <f t="shared" si="106"/>
        <v>127</v>
      </c>
      <c r="R881">
        <f t="shared" si="111"/>
        <v>52.75</v>
      </c>
      <c r="S881" t="str">
        <f t="shared" si="107"/>
        <v>film &amp; video</v>
      </c>
      <c r="T881" t="str">
        <f t="shared" si="108"/>
        <v>shorts</v>
      </c>
      <c r="U881" s="7">
        <f t="shared" si="109"/>
        <v>41724.776539351849</v>
      </c>
      <c r="V881" s="7">
        <f t="shared" si="110"/>
        <v>41754.776539351849</v>
      </c>
    </row>
    <row r="882" spans="1:22" ht="44.25" x14ac:dyDescent="0.75">
      <c r="A882">
        <v>2230</v>
      </c>
      <c r="B882" s="2" t="s">
        <v>2231</v>
      </c>
      <c r="C882" s="2" t="s">
        <v>6340</v>
      </c>
      <c r="D882">
        <v>8500</v>
      </c>
      <c r="E882">
        <f t="shared" si="104"/>
        <v>8500</v>
      </c>
      <c r="F882">
        <v>10706</v>
      </c>
      <c r="G882">
        <f t="shared" si="105"/>
        <v>10706</v>
      </c>
      <c r="H882" t="s">
        <v>8219</v>
      </c>
      <c r="I882" t="s">
        <v>8224</v>
      </c>
      <c r="J882" t="s">
        <v>8246</v>
      </c>
      <c r="K882">
        <v>1398460127</v>
      </c>
      <c r="L882">
        <v>1395868127</v>
      </c>
      <c r="M882" t="b">
        <v>0</v>
      </c>
      <c r="N882">
        <v>498</v>
      </c>
      <c r="O882" t="b">
        <v>1</v>
      </c>
      <c r="P882" t="s">
        <v>8297</v>
      </c>
      <c r="Q882">
        <f t="shared" si="106"/>
        <v>126</v>
      </c>
      <c r="R882">
        <f t="shared" si="111"/>
        <v>21.5</v>
      </c>
      <c r="S882" t="str">
        <f t="shared" si="107"/>
        <v>games</v>
      </c>
      <c r="T882" t="str">
        <f t="shared" si="108"/>
        <v>tabletop games</v>
      </c>
      <c r="U882" s="7">
        <f t="shared" si="109"/>
        <v>41724.881099537037</v>
      </c>
      <c r="V882" s="7">
        <f t="shared" si="110"/>
        <v>41754.881099537037</v>
      </c>
    </row>
    <row r="883" spans="1:22" ht="44.25" x14ac:dyDescent="0.75">
      <c r="A883">
        <v>2033</v>
      </c>
      <c r="B883" s="2" t="s">
        <v>2034</v>
      </c>
      <c r="C883" s="2" t="s">
        <v>6143</v>
      </c>
      <c r="D883">
        <v>25000</v>
      </c>
      <c r="E883">
        <f t="shared" si="104"/>
        <v>25000</v>
      </c>
      <c r="F883">
        <v>44669</v>
      </c>
      <c r="G883">
        <f t="shared" si="105"/>
        <v>44669</v>
      </c>
      <c r="H883" t="s">
        <v>8219</v>
      </c>
      <c r="I883" t="s">
        <v>8224</v>
      </c>
      <c r="J883" t="s">
        <v>8246</v>
      </c>
      <c r="K883">
        <v>1398477518</v>
      </c>
      <c r="L883">
        <v>1395885518</v>
      </c>
      <c r="M883" t="b">
        <v>1</v>
      </c>
      <c r="N883">
        <v>158</v>
      </c>
      <c r="O883" t="b">
        <v>1</v>
      </c>
      <c r="P883" t="s">
        <v>8295</v>
      </c>
      <c r="Q883">
        <f t="shared" si="106"/>
        <v>179</v>
      </c>
      <c r="R883">
        <f t="shared" si="111"/>
        <v>282.72000000000003</v>
      </c>
      <c r="S883" t="str">
        <f t="shared" si="107"/>
        <v>technology</v>
      </c>
      <c r="T883" t="str">
        <f t="shared" si="108"/>
        <v>hardware</v>
      </c>
      <c r="U883" s="7">
        <f t="shared" si="109"/>
        <v>41725.082384259258</v>
      </c>
      <c r="V883" s="7">
        <f t="shared" si="110"/>
        <v>41755.082384259258</v>
      </c>
    </row>
    <row r="884" spans="1:22" ht="59" x14ac:dyDescent="0.75">
      <c r="A884">
        <v>2606</v>
      </c>
      <c r="B884" s="2" t="s">
        <v>2606</v>
      </c>
      <c r="C884" s="2" t="s">
        <v>6716</v>
      </c>
      <c r="D884">
        <v>11000</v>
      </c>
      <c r="E884">
        <f t="shared" si="104"/>
        <v>11000</v>
      </c>
      <c r="F884">
        <v>12106</v>
      </c>
      <c r="G884">
        <f t="shared" si="105"/>
        <v>12106</v>
      </c>
      <c r="H884" t="s">
        <v>8219</v>
      </c>
      <c r="I884" t="s">
        <v>8224</v>
      </c>
      <c r="J884" t="s">
        <v>8246</v>
      </c>
      <c r="K884">
        <v>1398791182</v>
      </c>
      <c r="L884">
        <v>1396026382</v>
      </c>
      <c r="M884" t="b">
        <v>1</v>
      </c>
      <c r="N884">
        <v>385</v>
      </c>
      <c r="O884" t="b">
        <v>1</v>
      </c>
      <c r="P884" t="s">
        <v>8301</v>
      </c>
      <c r="Q884">
        <f t="shared" si="106"/>
        <v>110</v>
      </c>
      <c r="R884">
        <f t="shared" si="111"/>
        <v>31.44</v>
      </c>
      <c r="S884" t="str">
        <f t="shared" si="107"/>
        <v>technology</v>
      </c>
      <c r="T884" t="str">
        <f t="shared" si="108"/>
        <v>space exploration</v>
      </c>
      <c r="U884" s="7">
        <f t="shared" si="109"/>
        <v>41726.712754629632</v>
      </c>
      <c r="V884" s="7">
        <f t="shared" si="110"/>
        <v>41758.712754629632</v>
      </c>
    </row>
    <row r="885" spans="1:22" ht="44.25" x14ac:dyDescent="0.75">
      <c r="A885">
        <v>778</v>
      </c>
      <c r="B885" s="2" t="s">
        <v>779</v>
      </c>
      <c r="C885" s="2" t="s">
        <v>4888</v>
      </c>
      <c r="D885">
        <v>500</v>
      </c>
      <c r="E885">
        <f t="shared" si="104"/>
        <v>500</v>
      </c>
      <c r="F885">
        <v>2</v>
      </c>
      <c r="G885">
        <f t="shared" si="105"/>
        <v>2</v>
      </c>
      <c r="H885" t="s">
        <v>8221</v>
      </c>
      <c r="I885" t="s">
        <v>8224</v>
      </c>
      <c r="J885" t="s">
        <v>8246</v>
      </c>
      <c r="K885">
        <v>1398876680</v>
      </c>
      <c r="L885">
        <v>1396284680</v>
      </c>
      <c r="M885" t="b">
        <v>0</v>
      </c>
      <c r="N885">
        <v>1</v>
      </c>
      <c r="O885" t="b">
        <v>0</v>
      </c>
      <c r="P885" t="s">
        <v>8275</v>
      </c>
      <c r="Q885">
        <f t="shared" si="106"/>
        <v>0</v>
      </c>
      <c r="R885">
        <f t="shared" si="111"/>
        <v>2</v>
      </c>
      <c r="S885" t="str">
        <f t="shared" si="107"/>
        <v>publishing</v>
      </c>
      <c r="T885" t="str">
        <f t="shared" si="108"/>
        <v>fiction</v>
      </c>
      <c r="U885" s="7">
        <f t="shared" si="109"/>
        <v>41729.702314814815</v>
      </c>
      <c r="V885" s="7">
        <f t="shared" si="110"/>
        <v>41759.702314814815</v>
      </c>
    </row>
    <row r="886" spans="1:22" ht="59" x14ac:dyDescent="0.75">
      <c r="A886">
        <v>3557</v>
      </c>
      <c r="B886" s="2" t="s">
        <v>3556</v>
      </c>
      <c r="C886" s="2" t="s">
        <v>7667</v>
      </c>
      <c r="D886">
        <v>100000</v>
      </c>
      <c r="E886">
        <f t="shared" si="104"/>
        <v>100000</v>
      </c>
      <c r="F886">
        <v>100036</v>
      </c>
      <c r="G886">
        <f t="shared" si="105"/>
        <v>100036</v>
      </c>
      <c r="H886" t="s">
        <v>8219</v>
      </c>
      <c r="I886" t="s">
        <v>8224</v>
      </c>
      <c r="J886" t="s">
        <v>8246</v>
      </c>
      <c r="K886">
        <v>1399271911</v>
      </c>
      <c r="L886">
        <v>1396334311</v>
      </c>
      <c r="M886" t="b">
        <v>0</v>
      </c>
      <c r="N886">
        <v>558</v>
      </c>
      <c r="O886" t="b">
        <v>1</v>
      </c>
      <c r="P886" t="s">
        <v>8271</v>
      </c>
      <c r="Q886">
        <f t="shared" si="106"/>
        <v>100</v>
      </c>
      <c r="R886">
        <f t="shared" si="111"/>
        <v>179.28</v>
      </c>
      <c r="S886" t="str">
        <f t="shared" si="107"/>
        <v>theater</v>
      </c>
      <c r="T886" t="str">
        <f t="shared" si="108"/>
        <v>plays</v>
      </c>
      <c r="U886" s="7">
        <f t="shared" si="109"/>
        <v>41730.276747685188</v>
      </c>
      <c r="V886" s="7">
        <f t="shared" si="110"/>
        <v>41764.276747685188</v>
      </c>
    </row>
    <row r="887" spans="1:22" ht="59" x14ac:dyDescent="0.75">
      <c r="A887">
        <v>1944</v>
      </c>
      <c r="B887" s="2" t="s">
        <v>1945</v>
      </c>
      <c r="C887" s="2" t="s">
        <v>6054</v>
      </c>
      <c r="D887">
        <v>40000</v>
      </c>
      <c r="E887">
        <f t="shared" si="104"/>
        <v>40000</v>
      </c>
      <c r="F887">
        <v>315222.2</v>
      </c>
      <c r="G887">
        <f t="shared" si="105"/>
        <v>315222.2</v>
      </c>
      <c r="H887" t="s">
        <v>8219</v>
      </c>
      <c r="I887" t="s">
        <v>8224</v>
      </c>
      <c r="J887" t="s">
        <v>8246</v>
      </c>
      <c r="K887">
        <v>1398952890</v>
      </c>
      <c r="L887">
        <v>1396360890</v>
      </c>
      <c r="M887" t="b">
        <v>1</v>
      </c>
      <c r="N887">
        <v>1789</v>
      </c>
      <c r="O887" t="b">
        <v>1</v>
      </c>
      <c r="P887" t="s">
        <v>8295</v>
      </c>
      <c r="Q887">
        <f t="shared" si="106"/>
        <v>788</v>
      </c>
      <c r="R887">
        <f t="shared" si="111"/>
        <v>176.2</v>
      </c>
      <c r="S887" t="str">
        <f t="shared" si="107"/>
        <v>technology</v>
      </c>
      <c r="T887" t="str">
        <f t="shared" si="108"/>
        <v>hardware</v>
      </c>
      <c r="U887" s="7">
        <f t="shared" si="109"/>
        <v>41730.584374999999</v>
      </c>
      <c r="V887" s="7">
        <f t="shared" si="110"/>
        <v>41760.584374999999</v>
      </c>
    </row>
    <row r="888" spans="1:22" ht="44.25" x14ac:dyDescent="0.75">
      <c r="A888">
        <v>1967</v>
      </c>
      <c r="B888" s="2" t="s">
        <v>1968</v>
      </c>
      <c r="C888" s="2" t="s">
        <v>6077</v>
      </c>
      <c r="D888">
        <v>20000</v>
      </c>
      <c r="E888">
        <f t="shared" si="104"/>
        <v>20000</v>
      </c>
      <c r="F888">
        <v>74026</v>
      </c>
      <c r="G888">
        <f t="shared" si="105"/>
        <v>74026</v>
      </c>
      <c r="H888" t="s">
        <v>8219</v>
      </c>
      <c r="I888" t="s">
        <v>8224</v>
      </c>
      <c r="J888" t="s">
        <v>8246</v>
      </c>
      <c r="K888">
        <v>1398959729</v>
      </c>
      <c r="L888">
        <v>1396367729</v>
      </c>
      <c r="M888" t="b">
        <v>1</v>
      </c>
      <c r="N888">
        <v>405</v>
      </c>
      <c r="O888" t="b">
        <v>1</v>
      </c>
      <c r="P888" t="s">
        <v>8295</v>
      </c>
      <c r="Q888">
        <f t="shared" si="106"/>
        <v>370</v>
      </c>
      <c r="R888">
        <f t="shared" si="111"/>
        <v>182.78</v>
      </c>
      <c r="S888" t="str">
        <f t="shared" si="107"/>
        <v>technology</v>
      </c>
      <c r="T888" t="str">
        <f t="shared" si="108"/>
        <v>hardware</v>
      </c>
      <c r="U888" s="7">
        <f t="shared" si="109"/>
        <v>41730.663530092592</v>
      </c>
      <c r="V888" s="7">
        <f t="shared" si="110"/>
        <v>41760.663530092592</v>
      </c>
    </row>
    <row r="889" spans="1:22" ht="44.25" x14ac:dyDescent="0.75">
      <c r="A889">
        <v>2614</v>
      </c>
      <c r="B889" s="2" t="s">
        <v>2614</v>
      </c>
      <c r="C889" s="2" t="s">
        <v>6724</v>
      </c>
      <c r="D889">
        <v>10500</v>
      </c>
      <c r="E889">
        <f t="shared" si="104"/>
        <v>10500</v>
      </c>
      <c r="F889">
        <v>10710</v>
      </c>
      <c r="G889">
        <f t="shared" si="105"/>
        <v>10710</v>
      </c>
      <c r="H889" t="s">
        <v>8219</v>
      </c>
      <c r="I889" t="s">
        <v>8224</v>
      </c>
      <c r="J889" t="s">
        <v>8246</v>
      </c>
      <c r="K889">
        <v>1398834000</v>
      </c>
      <c r="L889">
        <v>1396371612</v>
      </c>
      <c r="M889" t="b">
        <v>1</v>
      </c>
      <c r="N889">
        <v>100</v>
      </c>
      <c r="O889" t="b">
        <v>1</v>
      </c>
      <c r="P889" t="s">
        <v>8301</v>
      </c>
      <c r="Q889">
        <f t="shared" si="106"/>
        <v>102</v>
      </c>
      <c r="R889">
        <f t="shared" si="111"/>
        <v>107.1</v>
      </c>
      <c r="S889" t="str">
        <f t="shared" si="107"/>
        <v>technology</v>
      </c>
      <c r="T889" t="str">
        <f t="shared" si="108"/>
        <v>space exploration</v>
      </c>
      <c r="U889" s="7">
        <f t="shared" si="109"/>
        <v>41730.708472222221</v>
      </c>
      <c r="V889" s="7">
        <f t="shared" si="110"/>
        <v>41759.208333333336</v>
      </c>
    </row>
    <row r="890" spans="1:22" ht="44.25" x14ac:dyDescent="0.75">
      <c r="A890">
        <v>837</v>
      </c>
      <c r="B890" s="2" t="s">
        <v>838</v>
      </c>
      <c r="C890" s="2" t="s">
        <v>4947</v>
      </c>
      <c r="D890">
        <v>2500</v>
      </c>
      <c r="E890">
        <f t="shared" si="104"/>
        <v>2500</v>
      </c>
      <c r="F890">
        <v>3045</v>
      </c>
      <c r="G890">
        <f t="shared" si="105"/>
        <v>3045</v>
      </c>
      <c r="H890" t="s">
        <v>8219</v>
      </c>
      <c r="I890" t="s">
        <v>8224</v>
      </c>
      <c r="J890" t="s">
        <v>8246</v>
      </c>
      <c r="K890">
        <v>1398988662</v>
      </c>
      <c r="L890">
        <v>1396396662</v>
      </c>
      <c r="M890" t="b">
        <v>0</v>
      </c>
      <c r="N890">
        <v>62</v>
      </c>
      <c r="O890" t="b">
        <v>1</v>
      </c>
      <c r="P890" t="s">
        <v>8276</v>
      </c>
      <c r="Q890">
        <f t="shared" si="106"/>
        <v>122</v>
      </c>
      <c r="R890">
        <f t="shared" si="111"/>
        <v>49.11</v>
      </c>
      <c r="S890" t="str">
        <f t="shared" si="107"/>
        <v>music</v>
      </c>
      <c r="T890" t="str">
        <f t="shared" si="108"/>
        <v>rock</v>
      </c>
      <c r="U890" s="7">
        <f t="shared" si="109"/>
        <v>41730.998402777775</v>
      </c>
      <c r="V890" s="7">
        <f t="shared" si="110"/>
        <v>41760.998402777775</v>
      </c>
    </row>
    <row r="891" spans="1:22" ht="44.25" x14ac:dyDescent="0.75">
      <c r="A891">
        <v>2054</v>
      </c>
      <c r="B891" s="2" t="s">
        <v>2055</v>
      </c>
      <c r="C891" s="2" t="s">
        <v>6164</v>
      </c>
      <c r="D891">
        <v>35000</v>
      </c>
      <c r="E891">
        <f t="shared" si="104"/>
        <v>45850</v>
      </c>
      <c r="F891">
        <v>39757</v>
      </c>
      <c r="G891">
        <f t="shared" si="105"/>
        <v>52081.670000000006</v>
      </c>
      <c r="H891" t="s">
        <v>8219</v>
      </c>
      <c r="I891" t="s">
        <v>8225</v>
      </c>
      <c r="J891" t="s">
        <v>8247</v>
      </c>
      <c r="K891">
        <v>1399033810</v>
      </c>
      <c r="L891">
        <v>1396441810</v>
      </c>
      <c r="M891" t="b">
        <v>0</v>
      </c>
      <c r="N891">
        <v>621</v>
      </c>
      <c r="O891" t="b">
        <v>1</v>
      </c>
      <c r="P891" t="s">
        <v>8295</v>
      </c>
      <c r="Q891">
        <f t="shared" si="106"/>
        <v>114</v>
      </c>
      <c r="R891">
        <f t="shared" si="111"/>
        <v>83.87</v>
      </c>
      <c r="S891" t="str">
        <f t="shared" si="107"/>
        <v>technology</v>
      </c>
      <c r="T891" t="str">
        <f t="shared" si="108"/>
        <v>hardware</v>
      </c>
      <c r="U891" s="7">
        <f t="shared" si="109"/>
        <v>41731.520949074074</v>
      </c>
      <c r="V891" s="7">
        <f t="shared" si="110"/>
        <v>41761.520949074074</v>
      </c>
    </row>
    <row r="892" spans="1:22" ht="44.25" x14ac:dyDescent="0.75">
      <c r="A892">
        <v>2084</v>
      </c>
      <c r="B892" s="2" t="s">
        <v>2085</v>
      </c>
      <c r="C892" s="2" t="s">
        <v>6194</v>
      </c>
      <c r="D892">
        <v>3000</v>
      </c>
      <c r="E892">
        <f t="shared" si="104"/>
        <v>3000</v>
      </c>
      <c r="F892">
        <v>3250</v>
      </c>
      <c r="G892">
        <f t="shared" si="105"/>
        <v>3250</v>
      </c>
      <c r="H892" t="s">
        <v>8219</v>
      </c>
      <c r="I892" t="s">
        <v>8224</v>
      </c>
      <c r="J892" t="s">
        <v>8246</v>
      </c>
      <c r="K892">
        <v>1399186740</v>
      </c>
      <c r="L892">
        <v>1396468782</v>
      </c>
      <c r="M892" t="b">
        <v>0</v>
      </c>
      <c r="N892">
        <v>46</v>
      </c>
      <c r="O892" t="b">
        <v>1</v>
      </c>
      <c r="P892" t="s">
        <v>8279</v>
      </c>
      <c r="Q892">
        <f t="shared" si="106"/>
        <v>108</v>
      </c>
      <c r="R892">
        <f t="shared" si="111"/>
        <v>70.650000000000006</v>
      </c>
      <c r="S892" t="str">
        <f t="shared" si="107"/>
        <v>music</v>
      </c>
      <c r="T892" t="str">
        <f t="shared" si="108"/>
        <v>indie rock</v>
      </c>
      <c r="U892" s="7">
        <f t="shared" si="109"/>
        <v>41731.833124999997</v>
      </c>
      <c r="V892" s="7">
        <f t="shared" si="110"/>
        <v>41763.290972222225</v>
      </c>
    </row>
    <row r="893" spans="1:22" ht="29.5" x14ac:dyDescent="0.75">
      <c r="A893">
        <v>2209</v>
      </c>
      <c r="B893" s="2" t="s">
        <v>2210</v>
      </c>
      <c r="C893" s="2" t="s">
        <v>6319</v>
      </c>
      <c r="D893">
        <v>500</v>
      </c>
      <c r="E893">
        <f t="shared" si="104"/>
        <v>655</v>
      </c>
      <c r="F893">
        <v>754</v>
      </c>
      <c r="G893">
        <f t="shared" si="105"/>
        <v>987.74</v>
      </c>
      <c r="H893" t="s">
        <v>8219</v>
      </c>
      <c r="I893" t="s">
        <v>8225</v>
      </c>
      <c r="J893" t="s">
        <v>8247</v>
      </c>
      <c r="K893">
        <v>1397516400</v>
      </c>
      <c r="L893">
        <v>1396524644</v>
      </c>
      <c r="M893" t="b">
        <v>0</v>
      </c>
      <c r="N893">
        <v>15</v>
      </c>
      <c r="O893" t="b">
        <v>1</v>
      </c>
      <c r="P893" t="s">
        <v>8280</v>
      </c>
      <c r="Q893">
        <f t="shared" si="106"/>
        <v>151</v>
      </c>
      <c r="R893">
        <f t="shared" si="111"/>
        <v>65.849999999999994</v>
      </c>
      <c r="S893" t="str">
        <f t="shared" si="107"/>
        <v>music</v>
      </c>
      <c r="T893" t="str">
        <f t="shared" si="108"/>
        <v>electronic music</v>
      </c>
      <c r="U893" s="7">
        <f t="shared" si="109"/>
        <v>41732.479675925926</v>
      </c>
      <c r="V893" s="7">
        <f t="shared" si="110"/>
        <v>41743.958333333336</v>
      </c>
    </row>
    <row r="894" spans="1:22" ht="44.25" x14ac:dyDescent="0.75">
      <c r="A894">
        <v>1864</v>
      </c>
      <c r="B894" s="2" t="s">
        <v>1865</v>
      </c>
      <c r="C894" s="2" t="s">
        <v>5974</v>
      </c>
      <c r="D894">
        <v>6500</v>
      </c>
      <c r="E894">
        <f t="shared" si="104"/>
        <v>6500</v>
      </c>
      <c r="F894">
        <v>2788</v>
      </c>
      <c r="G894">
        <f t="shared" si="105"/>
        <v>2788</v>
      </c>
      <c r="H894" t="s">
        <v>8221</v>
      </c>
      <c r="I894" t="s">
        <v>8224</v>
      </c>
      <c r="J894" t="s">
        <v>8246</v>
      </c>
      <c r="K894">
        <v>1399223500</v>
      </c>
      <c r="L894">
        <v>1396631500</v>
      </c>
      <c r="M894" t="b">
        <v>0</v>
      </c>
      <c r="N894">
        <v>48</v>
      </c>
      <c r="O894" t="b">
        <v>0</v>
      </c>
      <c r="P894" t="s">
        <v>8283</v>
      </c>
      <c r="Q894">
        <f t="shared" si="106"/>
        <v>43</v>
      </c>
      <c r="R894">
        <f t="shared" si="111"/>
        <v>58.08</v>
      </c>
      <c r="S894" t="str">
        <f t="shared" si="107"/>
        <v>games</v>
      </c>
      <c r="T894" t="str">
        <f t="shared" si="108"/>
        <v>mobile games</v>
      </c>
      <c r="U894" s="7">
        <f t="shared" si="109"/>
        <v>41733.716435185182</v>
      </c>
      <c r="V894" s="7">
        <f t="shared" si="110"/>
        <v>41763.716435185182</v>
      </c>
    </row>
    <row r="895" spans="1:22" ht="44.25" x14ac:dyDescent="0.75">
      <c r="A895">
        <v>934</v>
      </c>
      <c r="B895" s="2" t="s">
        <v>935</v>
      </c>
      <c r="C895" s="2" t="s">
        <v>5044</v>
      </c>
      <c r="D895">
        <v>5000</v>
      </c>
      <c r="E895">
        <f t="shared" si="104"/>
        <v>3650</v>
      </c>
      <c r="F895">
        <v>1520</v>
      </c>
      <c r="G895">
        <f t="shared" si="105"/>
        <v>1109.5999999999999</v>
      </c>
      <c r="H895" t="s">
        <v>8221</v>
      </c>
      <c r="I895" t="s">
        <v>8229</v>
      </c>
      <c r="J895" t="s">
        <v>8251</v>
      </c>
      <c r="K895">
        <v>1399183200</v>
      </c>
      <c r="L895">
        <v>1396633284</v>
      </c>
      <c r="M895" t="b">
        <v>0</v>
      </c>
      <c r="N895">
        <v>30</v>
      </c>
      <c r="O895" t="b">
        <v>0</v>
      </c>
      <c r="P895" t="s">
        <v>8278</v>
      </c>
      <c r="Q895">
        <f t="shared" si="106"/>
        <v>30</v>
      </c>
      <c r="R895">
        <f t="shared" si="111"/>
        <v>36.99</v>
      </c>
      <c r="S895" t="str">
        <f t="shared" si="107"/>
        <v>music</v>
      </c>
      <c r="T895" t="str">
        <f t="shared" si="108"/>
        <v>jazz</v>
      </c>
      <c r="U895" s="7">
        <f t="shared" si="109"/>
        <v>41733.737083333333</v>
      </c>
      <c r="V895" s="7">
        <f t="shared" si="110"/>
        <v>41763.25</v>
      </c>
    </row>
    <row r="896" spans="1:22" ht="44.25" x14ac:dyDescent="0.75">
      <c r="A896">
        <v>2311</v>
      </c>
      <c r="B896" s="2" t="s">
        <v>2312</v>
      </c>
      <c r="C896" s="2" t="s">
        <v>6421</v>
      </c>
      <c r="D896">
        <v>9000</v>
      </c>
      <c r="E896">
        <f t="shared" si="104"/>
        <v>9000</v>
      </c>
      <c r="F896">
        <v>9370</v>
      </c>
      <c r="G896">
        <f t="shared" si="105"/>
        <v>9370</v>
      </c>
      <c r="H896" t="s">
        <v>8219</v>
      </c>
      <c r="I896" t="s">
        <v>8224</v>
      </c>
      <c r="J896" t="s">
        <v>8246</v>
      </c>
      <c r="K896">
        <v>1399421189</v>
      </c>
      <c r="L896">
        <v>1396829189</v>
      </c>
      <c r="M896" t="b">
        <v>1</v>
      </c>
      <c r="N896">
        <v>104</v>
      </c>
      <c r="O896" t="b">
        <v>1</v>
      </c>
      <c r="P896" t="s">
        <v>8279</v>
      </c>
      <c r="Q896">
        <f t="shared" si="106"/>
        <v>104</v>
      </c>
      <c r="R896">
        <f t="shared" si="111"/>
        <v>90.1</v>
      </c>
      <c r="S896" t="str">
        <f t="shared" si="107"/>
        <v>music</v>
      </c>
      <c r="T896" t="str">
        <f t="shared" si="108"/>
        <v>indie rock</v>
      </c>
      <c r="U896" s="7">
        <f t="shared" si="109"/>
        <v>41736.004502314812</v>
      </c>
      <c r="V896" s="7">
        <f t="shared" si="110"/>
        <v>41766.004502314812</v>
      </c>
    </row>
    <row r="897" spans="1:22" ht="29.5" x14ac:dyDescent="0.75">
      <c r="A897">
        <v>1224</v>
      </c>
      <c r="B897" s="2" t="s">
        <v>1225</v>
      </c>
      <c r="C897" s="2" t="s">
        <v>5334</v>
      </c>
      <c r="D897">
        <v>15000</v>
      </c>
      <c r="E897">
        <f t="shared" si="104"/>
        <v>15000</v>
      </c>
      <c r="F897">
        <v>1060</v>
      </c>
      <c r="G897">
        <f t="shared" si="105"/>
        <v>1060</v>
      </c>
      <c r="H897" t="s">
        <v>8220</v>
      </c>
      <c r="I897" t="s">
        <v>8224</v>
      </c>
      <c r="J897" t="s">
        <v>8246</v>
      </c>
      <c r="K897">
        <v>1402060302</v>
      </c>
      <c r="L897">
        <v>1396876302</v>
      </c>
      <c r="M897" t="b">
        <v>0</v>
      </c>
      <c r="N897">
        <v>18</v>
      </c>
      <c r="O897" t="b">
        <v>0</v>
      </c>
      <c r="P897" t="s">
        <v>8286</v>
      </c>
      <c r="Q897">
        <f t="shared" si="106"/>
        <v>7</v>
      </c>
      <c r="R897">
        <f t="shared" si="111"/>
        <v>58.89</v>
      </c>
      <c r="S897" t="str">
        <f t="shared" si="107"/>
        <v>music</v>
      </c>
      <c r="T897" t="str">
        <f t="shared" si="108"/>
        <v>world music</v>
      </c>
      <c r="U897" s="7">
        <f t="shared" si="109"/>
        <v>41736.549791666665</v>
      </c>
      <c r="V897" s="7">
        <f t="shared" si="110"/>
        <v>41796.549791666665</v>
      </c>
    </row>
    <row r="898" spans="1:22" ht="59" x14ac:dyDescent="0.75">
      <c r="A898">
        <v>1828</v>
      </c>
      <c r="B898" s="2" t="s">
        <v>1829</v>
      </c>
      <c r="C898" s="2" t="s">
        <v>5938</v>
      </c>
      <c r="D898">
        <v>20000</v>
      </c>
      <c r="E898">
        <f t="shared" ref="E898:E961" si="112">INDEX(convert,MATCH($J898,money,0),2)*D898</f>
        <v>20000</v>
      </c>
      <c r="F898">
        <v>20032</v>
      </c>
      <c r="G898">
        <f t="shared" ref="G898:G961" si="113">INDEX(convert,MATCH($J898,money,0),2)*F898</f>
        <v>20032</v>
      </c>
      <c r="H898" t="s">
        <v>8219</v>
      </c>
      <c r="I898" t="s">
        <v>8224</v>
      </c>
      <c r="J898" t="s">
        <v>8246</v>
      </c>
      <c r="K898">
        <v>1399672800</v>
      </c>
      <c r="L898">
        <v>1396906530</v>
      </c>
      <c r="M898" t="b">
        <v>0</v>
      </c>
      <c r="N898">
        <v>48</v>
      </c>
      <c r="O898" t="b">
        <v>1</v>
      </c>
      <c r="P898" t="s">
        <v>8276</v>
      </c>
      <c r="Q898">
        <f t="shared" ref="Q898:Q961" si="114">ROUND(F898/D898*100,0)</f>
        <v>100</v>
      </c>
      <c r="R898">
        <f t="shared" si="111"/>
        <v>417.33</v>
      </c>
      <c r="S898" t="str">
        <f t="shared" ref="S898:S961" si="115">LEFT($P898,FIND("/",$P898)-1)</f>
        <v>music</v>
      </c>
      <c r="T898" t="str">
        <f t="shared" ref="T898:T961" si="116">MID($P898,FIND("/",$P898)+1,30)</f>
        <v>rock</v>
      </c>
      <c r="U898" s="7">
        <f t="shared" ref="U898:U961" si="117">DATE(1970,1,1)+(((L898/60)/60)/24)</f>
        <v>41736.899652777778</v>
      </c>
      <c r="V898" s="7">
        <f t="shared" ref="V898:V961" si="118">DATE(1970,1,1)+(((K898/60)/60)/24)</f>
        <v>41768.916666666664</v>
      </c>
    </row>
    <row r="899" spans="1:22" ht="44.25" x14ac:dyDescent="0.75">
      <c r="A899">
        <v>2020</v>
      </c>
      <c r="B899" s="2" t="s">
        <v>2021</v>
      </c>
      <c r="C899" s="2" t="s">
        <v>6130</v>
      </c>
      <c r="D899">
        <v>1500</v>
      </c>
      <c r="E899">
        <f t="shared" si="112"/>
        <v>1500</v>
      </c>
      <c r="F899">
        <v>2885</v>
      </c>
      <c r="G899">
        <f t="shared" si="113"/>
        <v>2885</v>
      </c>
      <c r="H899" t="s">
        <v>8219</v>
      </c>
      <c r="I899" t="s">
        <v>8224</v>
      </c>
      <c r="J899" t="s">
        <v>8246</v>
      </c>
      <c r="K899">
        <v>1400108640</v>
      </c>
      <c r="L899">
        <v>1396923624</v>
      </c>
      <c r="M899" t="b">
        <v>1</v>
      </c>
      <c r="N899">
        <v>122</v>
      </c>
      <c r="O899" t="b">
        <v>1</v>
      </c>
      <c r="P899" t="s">
        <v>8295</v>
      </c>
      <c r="Q899">
        <f t="shared" si="114"/>
        <v>192</v>
      </c>
      <c r="R899">
        <f t="shared" ref="R899:R962" si="119">ROUND(G899/N899,2)</f>
        <v>23.65</v>
      </c>
      <c r="S899" t="str">
        <f t="shared" si="115"/>
        <v>technology</v>
      </c>
      <c r="T899" t="str">
        <f t="shared" si="116"/>
        <v>hardware</v>
      </c>
      <c r="U899" s="7">
        <f t="shared" si="117"/>
        <v>41737.097499999996</v>
      </c>
      <c r="V899" s="7">
        <f t="shared" si="118"/>
        <v>41773.961111111108</v>
      </c>
    </row>
    <row r="900" spans="1:22" ht="44.25" x14ac:dyDescent="0.75">
      <c r="A900">
        <v>1649</v>
      </c>
      <c r="B900" s="2" t="s">
        <v>1650</v>
      </c>
      <c r="C900" s="2" t="s">
        <v>5759</v>
      </c>
      <c r="D900">
        <v>3800</v>
      </c>
      <c r="E900">
        <f t="shared" si="112"/>
        <v>3800</v>
      </c>
      <c r="F900">
        <v>3822.33</v>
      </c>
      <c r="G900">
        <f t="shared" si="113"/>
        <v>3822.33</v>
      </c>
      <c r="H900" t="s">
        <v>8219</v>
      </c>
      <c r="I900" t="s">
        <v>8224</v>
      </c>
      <c r="J900" t="s">
        <v>8246</v>
      </c>
      <c r="K900">
        <v>1400862355</v>
      </c>
      <c r="L900">
        <v>1396974355</v>
      </c>
      <c r="M900" t="b">
        <v>0</v>
      </c>
      <c r="N900">
        <v>81</v>
      </c>
      <c r="O900" t="b">
        <v>1</v>
      </c>
      <c r="P900" t="s">
        <v>8292</v>
      </c>
      <c r="Q900">
        <f t="shared" si="114"/>
        <v>101</v>
      </c>
      <c r="R900">
        <f t="shared" si="119"/>
        <v>47.19</v>
      </c>
      <c r="S900" t="str">
        <f t="shared" si="115"/>
        <v>music</v>
      </c>
      <c r="T900" t="str">
        <f t="shared" si="116"/>
        <v>pop</v>
      </c>
      <c r="U900" s="7">
        <f t="shared" si="117"/>
        <v>41737.684664351851</v>
      </c>
      <c r="V900" s="7">
        <f t="shared" si="118"/>
        <v>41782.684664351851</v>
      </c>
    </row>
    <row r="901" spans="1:22" ht="44.25" x14ac:dyDescent="0.75">
      <c r="A901">
        <v>2036</v>
      </c>
      <c r="B901" s="2" t="s">
        <v>2037</v>
      </c>
      <c r="C901" s="2" t="s">
        <v>6146</v>
      </c>
      <c r="D901">
        <v>30000</v>
      </c>
      <c r="E901">
        <f t="shared" si="112"/>
        <v>30000</v>
      </c>
      <c r="F901">
        <v>39500.5</v>
      </c>
      <c r="G901">
        <f t="shared" si="113"/>
        <v>39500.5</v>
      </c>
      <c r="H901" t="s">
        <v>8219</v>
      </c>
      <c r="I901" t="s">
        <v>8224</v>
      </c>
      <c r="J901" t="s">
        <v>8246</v>
      </c>
      <c r="K901">
        <v>1399668319</v>
      </c>
      <c r="L901">
        <v>1397076319</v>
      </c>
      <c r="M901" t="b">
        <v>1</v>
      </c>
      <c r="N901">
        <v>848</v>
      </c>
      <c r="O901" t="b">
        <v>1</v>
      </c>
      <c r="P901" t="s">
        <v>8295</v>
      </c>
      <c r="Q901">
        <f t="shared" si="114"/>
        <v>132</v>
      </c>
      <c r="R901">
        <f t="shared" si="119"/>
        <v>46.58</v>
      </c>
      <c r="S901" t="str">
        <f t="shared" si="115"/>
        <v>technology</v>
      </c>
      <c r="T901" t="str">
        <f t="shared" si="116"/>
        <v>hardware</v>
      </c>
      <c r="U901" s="7">
        <f t="shared" si="117"/>
        <v>41738.864803240744</v>
      </c>
      <c r="V901" s="7">
        <f t="shared" si="118"/>
        <v>41768.864803240744</v>
      </c>
    </row>
    <row r="902" spans="1:22" ht="44.25" x14ac:dyDescent="0.75">
      <c r="A902">
        <v>3760</v>
      </c>
      <c r="B902" s="2" t="s">
        <v>3757</v>
      </c>
      <c r="C902" s="2" t="s">
        <v>7870</v>
      </c>
      <c r="D902">
        <v>5000</v>
      </c>
      <c r="E902">
        <f t="shared" si="112"/>
        <v>5000</v>
      </c>
      <c r="F902">
        <v>5050.7700000000004</v>
      </c>
      <c r="G902">
        <f t="shared" si="113"/>
        <v>5050.7700000000004</v>
      </c>
      <c r="H902" t="s">
        <v>8219</v>
      </c>
      <c r="I902" t="s">
        <v>8224</v>
      </c>
      <c r="J902" t="s">
        <v>8246</v>
      </c>
      <c r="K902">
        <v>1399293386</v>
      </c>
      <c r="L902">
        <v>1397133386</v>
      </c>
      <c r="M902" t="b">
        <v>0</v>
      </c>
      <c r="N902">
        <v>91</v>
      </c>
      <c r="O902" t="b">
        <v>1</v>
      </c>
      <c r="P902" t="s">
        <v>8305</v>
      </c>
      <c r="Q902">
        <f t="shared" si="114"/>
        <v>101</v>
      </c>
      <c r="R902">
        <f t="shared" si="119"/>
        <v>55.5</v>
      </c>
      <c r="S902" t="str">
        <f t="shared" si="115"/>
        <v>theater</v>
      </c>
      <c r="T902" t="str">
        <f t="shared" si="116"/>
        <v>musical</v>
      </c>
      <c r="U902" s="7">
        <f t="shared" si="117"/>
        <v>41739.525300925925</v>
      </c>
      <c r="V902" s="7">
        <f t="shared" si="118"/>
        <v>41764.525300925925</v>
      </c>
    </row>
    <row r="903" spans="1:22" ht="44.25" x14ac:dyDescent="0.75">
      <c r="A903">
        <v>1080</v>
      </c>
      <c r="B903" s="2" t="s">
        <v>1081</v>
      </c>
      <c r="C903" s="2" t="s">
        <v>5190</v>
      </c>
      <c r="D903">
        <v>20000</v>
      </c>
      <c r="E903">
        <f t="shared" si="112"/>
        <v>20000</v>
      </c>
      <c r="F903">
        <v>1821</v>
      </c>
      <c r="G903">
        <f t="shared" si="113"/>
        <v>1821</v>
      </c>
      <c r="H903" t="s">
        <v>8221</v>
      </c>
      <c r="I903" t="s">
        <v>8224</v>
      </c>
      <c r="J903" t="s">
        <v>8246</v>
      </c>
      <c r="K903">
        <v>1399778333</v>
      </c>
      <c r="L903">
        <v>1397186333</v>
      </c>
      <c r="M903" t="b">
        <v>0</v>
      </c>
      <c r="N903">
        <v>98</v>
      </c>
      <c r="O903" t="b">
        <v>0</v>
      </c>
      <c r="P903" t="s">
        <v>8282</v>
      </c>
      <c r="Q903">
        <f t="shared" si="114"/>
        <v>9</v>
      </c>
      <c r="R903">
        <f t="shared" si="119"/>
        <v>18.579999999999998</v>
      </c>
      <c r="S903" t="str">
        <f t="shared" si="115"/>
        <v>games</v>
      </c>
      <c r="T903" t="str">
        <f t="shared" si="116"/>
        <v>video games</v>
      </c>
      <c r="U903" s="7">
        <f t="shared" si="117"/>
        <v>41740.138113425928</v>
      </c>
      <c r="V903" s="7">
        <f t="shared" si="118"/>
        <v>41770.138113425928</v>
      </c>
    </row>
    <row r="904" spans="1:22" ht="44.25" x14ac:dyDescent="0.75">
      <c r="A904">
        <v>3842</v>
      </c>
      <c r="B904" s="2" t="s">
        <v>3839</v>
      </c>
      <c r="C904" s="2" t="s">
        <v>7951</v>
      </c>
      <c r="D904">
        <v>5000</v>
      </c>
      <c r="E904">
        <f t="shared" si="112"/>
        <v>6550</v>
      </c>
      <c r="F904">
        <v>1097</v>
      </c>
      <c r="G904">
        <f t="shared" si="113"/>
        <v>1437.0700000000002</v>
      </c>
      <c r="H904" t="s">
        <v>8221</v>
      </c>
      <c r="I904" t="s">
        <v>8225</v>
      </c>
      <c r="J904" t="s">
        <v>8247</v>
      </c>
      <c r="K904">
        <v>1399809052</v>
      </c>
      <c r="L904">
        <v>1397217052</v>
      </c>
      <c r="M904" t="b">
        <v>1</v>
      </c>
      <c r="N904">
        <v>23</v>
      </c>
      <c r="O904" t="b">
        <v>0</v>
      </c>
      <c r="P904" t="s">
        <v>8271</v>
      </c>
      <c r="Q904">
        <f t="shared" si="114"/>
        <v>22</v>
      </c>
      <c r="R904">
        <f t="shared" si="119"/>
        <v>62.48</v>
      </c>
      <c r="S904" t="str">
        <f t="shared" si="115"/>
        <v>theater</v>
      </c>
      <c r="T904" t="str">
        <f t="shared" si="116"/>
        <v>plays</v>
      </c>
      <c r="U904" s="7">
        <f t="shared" si="117"/>
        <v>41740.493657407409</v>
      </c>
      <c r="V904" s="7">
        <f t="shared" si="118"/>
        <v>41770.493657407409</v>
      </c>
    </row>
    <row r="905" spans="1:22" ht="44.25" x14ac:dyDescent="0.75">
      <c r="A905">
        <v>1962</v>
      </c>
      <c r="B905" s="2" t="s">
        <v>1963</v>
      </c>
      <c r="C905" s="2" t="s">
        <v>6072</v>
      </c>
      <c r="D905">
        <v>10000</v>
      </c>
      <c r="E905">
        <f t="shared" si="112"/>
        <v>10000</v>
      </c>
      <c r="F905">
        <v>19292.5</v>
      </c>
      <c r="G905">
        <f t="shared" si="113"/>
        <v>19292.5</v>
      </c>
      <c r="H905" t="s">
        <v>8219</v>
      </c>
      <c r="I905" t="s">
        <v>8224</v>
      </c>
      <c r="J905" t="s">
        <v>8246</v>
      </c>
      <c r="K905">
        <v>1400006636</v>
      </c>
      <c r="L905">
        <v>1397414636</v>
      </c>
      <c r="M905" t="b">
        <v>1</v>
      </c>
      <c r="N905">
        <v>306</v>
      </c>
      <c r="O905" t="b">
        <v>1</v>
      </c>
      <c r="P905" t="s">
        <v>8295</v>
      </c>
      <c r="Q905">
        <f t="shared" si="114"/>
        <v>193</v>
      </c>
      <c r="R905">
        <f t="shared" si="119"/>
        <v>63.05</v>
      </c>
      <c r="S905" t="str">
        <f t="shared" si="115"/>
        <v>technology</v>
      </c>
      <c r="T905" t="str">
        <f t="shared" si="116"/>
        <v>hardware</v>
      </c>
      <c r="U905" s="7">
        <f t="shared" si="117"/>
        <v>41742.780509259261</v>
      </c>
      <c r="V905" s="7">
        <f t="shared" si="118"/>
        <v>41772.780509259261</v>
      </c>
    </row>
    <row r="906" spans="1:22" ht="44.25" x14ac:dyDescent="0.75">
      <c r="A906">
        <v>1941</v>
      </c>
      <c r="B906" s="2" t="s">
        <v>1942</v>
      </c>
      <c r="C906" s="2" t="s">
        <v>6051</v>
      </c>
      <c r="D906">
        <v>250000</v>
      </c>
      <c r="E906">
        <f t="shared" si="112"/>
        <v>250000</v>
      </c>
      <c r="F906">
        <v>315295.89</v>
      </c>
      <c r="G906">
        <f t="shared" si="113"/>
        <v>315295.89</v>
      </c>
      <c r="H906" t="s">
        <v>8219</v>
      </c>
      <c r="I906" t="s">
        <v>8224</v>
      </c>
      <c r="J906" t="s">
        <v>8246</v>
      </c>
      <c r="K906">
        <v>1400137131</v>
      </c>
      <c r="L906">
        <v>1397545131</v>
      </c>
      <c r="M906" t="b">
        <v>1</v>
      </c>
      <c r="N906">
        <v>4883</v>
      </c>
      <c r="O906" t="b">
        <v>1</v>
      </c>
      <c r="P906" t="s">
        <v>8295</v>
      </c>
      <c r="Q906">
        <f t="shared" si="114"/>
        <v>126</v>
      </c>
      <c r="R906">
        <f t="shared" si="119"/>
        <v>64.569999999999993</v>
      </c>
      <c r="S906" t="str">
        <f t="shared" si="115"/>
        <v>technology</v>
      </c>
      <c r="T906" t="str">
        <f t="shared" si="116"/>
        <v>hardware</v>
      </c>
      <c r="U906" s="7">
        <f t="shared" si="117"/>
        <v>41744.290868055556</v>
      </c>
      <c r="V906" s="7">
        <f t="shared" si="118"/>
        <v>41774.290868055556</v>
      </c>
    </row>
    <row r="907" spans="1:22" ht="44.25" x14ac:dyDescent="0.75">
      <c r="A907">
        <v>280</v>
      </c>
      <c r="B907" s="2" t="s">
        <v>281</v>
      </c>
      <c r="C907" s="2" t="s">
        <v>4390</v>
      </c>
      <c r="D907">
        <v>75000</v>
      </c>
      <c r="E907">
        <f t="shared" si="112"/>
        <v>75000</v>
      </c>
      <c r="F907">
        <v>117108</v>
      </c>
      <c r="G907">
        <f t="shared" si="113"/>
        <v>117108</v>
      </c>
      <c r="H907" t="s">
        <v>8219</v>
      </c>
      <c r="I907" t="s">
        <v>8224</v>
      </c>
      <c r="J907" t="s">
        <v>8246</v>
      </c>
      <c r="K907">
        <v>1401459035</v>
      </c>
      <c r="L907">
        <v>1397571035</v>
      </c>
      <c r="M907" t="b">
        <v>1</v>
      </c>
      <c r="N907">
        <v>2139</v>
      </c>
      <c r="O907" t="b">
        <v>1</v>
      </c>
      <c r="P907" t="s">
        <v>8269</v>
      </c>
      <c r="Q907">
        <f t="shared" si="114"/>
        <v>156</v>
      </c>
      <c r="R907">
        <f t="shared" si="119"/>
        <v>54.75</v>
      </c>
      <c r="S907" t="str">
        <f t="shared" si="115"/>
        <v>film &amp; video</v>
      </c>
      <c r="T907" t="str">
        <f t="shared" si="116"/>
        <v>documentary</v>
      </c>
      <c r="U907" s="7">
        <f t="shared" si="117"/>
        <v>41744.590682870366</v>
      </c>
      <c r="V907" s="7">
        <f t="shared" si="118"/>
        <v>41789.590682870366</v>
      </c>
    </row>
    <row r="908" spans="1:22" ht="29.5" x14ac:dyDescent="0.75">
      <c r="A908">
        <v>2557</v>
      </c>
      <c r="B908" s="2" t="s">
        <v>2557</v>
      </c>
      <c r="C908" s="2" t="s">
        <v>6667</v>
      </c>
      <c r="D908">
        <v>900</v>
      </c>
      <c r="E908">
        <f t="shared" si="112"/>
        <v>1179</v>
      </c>
      <c r="F908">
        <v>1066</v>
      </c>
      <c r="G908">
        <f t="shared" si="113"/>
        <v>1396.46</v>
      </c>
      <c r="H908" t="s">
        <v>8219</v>
      </c>
      <c r="I908" t="s">
        <v>8225</v>
      </c>
      <c r="J908" t="s">
        <v>8247</v>
      </c>
      <c r="K908">
        <v>1400176386</v>
      </c>
      <c r="L908">
        <v>1397584386</v>
      </c>
      <c r="M908" t="b">
        <v>0</v>
      </c>
      <c r="N908">
        <v>36</v>
      </c>
      <c r="O908" t="b">
        <v>1</v>
      </c>
      <c r="P908" t="s">
        <v>8300</v>
      </c>
      <c r="Q908">
        <f t="shared" si="114"/>
        <v>118</v>
      </c>
      <c r="R908">
        <f t="shared" si="119"/>
        <v>38.79</v>
      </c>
      <c r="S908" t="str">
        <f t="shared" si="115"/>
        <v>music</v>
      </c>
      <c r="T908" t="str">
        <f t="shared" si="116"/>
        <v>classical music</v>
      </c>
      <c r="U908" s="7">
        <f t="shared" si="117"/>
        <v>41744.745208333334</v>
      </c>
      <c r="V908" s="7">
        <f t="shared" si="118"/>
        <v>41774.745208333334</v>
      </c>
    </row>
    <row r="909" spans="1:22" ht="44.25" x14ac:dyDescent="0.75">
      <c r="A909">
        <v>400</v>
      </c>
      <c r="B909" s="2" t="s">
        <v>401</v>
      </c>
      <c r="C909" s="2" t="s">
        <v>4510</v>
      </c>
      <c r="D909">
        <v>10000</v>
      </c>
      <c r="E909">
        <f t="shared" si="112"/>
        <v>10000</v>
      </c>
      <c r="F909">
        <v>11230.25</v>
      </c>
      <c r="G909">
        <f t="shared" si="113"/>
        <v>11230.25</v>
      </c>
      <c r="H909" t="s">
        <v>8219</v>
      </c>
      <c r="I909" t="s">
        <v>8224</v>
      </c>
      <c r="J909" t="s">
        <v>8246</v>
      </c>
      <c r="K909">
        <v>1400297400</v>
      </c>
      <c r="L909">
        <v>1397661347</v>
      </c>
      <c r="M909" t="b">
        <v>0</v>
      </c>
      <c r="N909">
        <v>62</v>
      </c>
      <c r="O909" t="b">
        <v>1</v>
      </c>
      <c r="P909" t="s">
        <v>8269</v>
      </c>
      <c r="Q909">
        <f t="shared" si="114"/>
        <v>112</v>
      </c>
      <c r="R909">
        <f t="shared" si="119"/>
        <v>181.13</v>
      </c>
      <c r="S909" t="str">
        <f t="shared" si="115"/>
        <v>film &amp; video</v>
      </c>
      <c r="T909" t="str">
        <f t="shared" si="116"/>
        <v>documentary</v>
      </c>
      <c r="U909" s="7">
        <f t="shared" si="117"/>
        <v>41745.635960648149</v>
      </c>
      <c r="V909" s="7">
        <f t="shared" si="118"/>
        <v>41776.145833333336</v>
      </c>
    </row>
    <row r="910" spans="1:22" ht="44.25" x14ac:dyDescent="0.75">
      <c r="A910">
        <v>2769</v>
      </c>
      <c r="B910" s="2" t="s">
        <v>2769</v>
      </c>
      <c r="C910" s="2" t="s">
        <v>6879</v>
      </c>
      <c r="D910">
        <v>800</v>
      </c>
      <c r="E910">
        <f t="shared" si="112"/>
        <v>1048</v>
      </c>
      <c r="F910">
        <v>2</v>
      </c>
      <c r="G910">
        <f t="shared" si="113"/>
        <v>2.62</v>
      </c>
      <c r="H910" t="s">
        <v>8221</v>
      </c>
      <c r="I910" t="s">
        <v>8225</v>
      </c>
      <c r="J910" t="s">
        <v>8247</v>
      </c>
      <c r="K910">
        <v>1401997790</v>
      </c>
      <c r="L910">
        <v>1397677790</v>
      </c>
      <c r="M910" t="b">
        <v>0</v>
      </c>
      <c r="N910">
        <v>2</v>
      </c>
      <c r="O910" t="b">
        <v>0</v>
      </c>
      <c r="P910" t="s">
        <v>8304</v>
      </c>
      <c r="Q910">
        <f t="shared" si="114"/>
        <v>0</v>
      </c>
      <c r="R910">
        <f t="shared" si="119"/>
        <v>1.31</v>
      </c>
      <c r="S910" t="str">
        <f t="shared" si="115"/>
        <v>publishing</v>
      </c>
      <c r="T910" t="str">
        <f t="shared" si="116"/>
        <v>children's books</v>
      </c>
      <c r="U910" s="7">
        <f t="shared" si="117"/>
        <v>41745.826273148145</v>
      </c>
      <c r="V910" s="7">
        <f t="shared" si="118"/>
        <v>41795.826273148145</v>
      </c>
    </row>
    <row r="911" spans="1:22" ht="29.5" x14ac:dyDescent="0.75">
      <c r="A911">
        <v>1841</v>
      </c>
      <c r="B911" s="2" t="s">
        <v>1842</v>
      </c>
      <c r="C911" s="2" t="s">
        <v>5951</v>
      </c>
      <c r="D911">
        <v>2000</v>
      </c>
      <c r="E911">
        <f t="shared" si="112"/>
        <v>2000</v>
      </c>
      <c r="F911">
        <v>2035</v>
      </c>
      <c r="G911">
        <f t="shared" si="113"/>
        <v>2035</v>
      </c>
      <c r="H911" t="s">
        <v>8219</v>
      </c>
      <c r="I911" t="s">
        <v>8224</v>
      </c>
      <c r="J911" t="s">
        <v>8246</v>
      </c>
      <c r="K911">
        <v>1400561940</v>
      </c>
      <c r="L911">
        <v>1397679445</v>
      </c>
      <c r="M911" t="b">
        <v>0</v>
      </c>
      <c r="N911">
        <v>40</v>
      </c>
      <c r="O911" t="b">
        <v>1</v>
      </c>
      <c r="P911" t="s">
        <v>8276</v>
      </c>
      <c r="Q911">
        <f t="shared" si="114"/>
        <v>102</v>
      </c>
      <c r="R911">
        <f t="shared" si="119"/>
        <v>50.88</v>
      </c>
      <c r="S911" t="str">
        <f t="shared" si="115"/>
        <v>music</v>
      </c>
      <c r="T911" t="str">
        <f t="shared" si="116"/>
        <v>rock</v>
      </c>
      <c r="U911" s="7">
        <f t="shared" si="117"/>
        <v>41745.84542824074</v>
      </c>
      <c r="V911" s="7">
        <f t="shared" si="118"/>
        <v>41779.207638888889</v>
      </c>
    </row>
    <row r="912" spans="1:22" ht="59" x14ac:dyDescent="0.75">
      <c r="A912">
        <v>3961</v>
      </c>
      <c r="B912" s="2" t="s">
        <v>3958</v>
      </c>
      <c r="C912" s="2" t="s">
        <v>8068</v>
      </c>
      <c r="D912">
        <v>5000</v>
      </c>
      <c r="E912">
        <f t="shared" si="112"/>
        <v>6550</v>
      </c>
      <c r="F912">
        <v>21</v>
      </c>
      <c r="G912">
        <f t="shared" si="113"/>
        <v>27.51</v>
      </c>
      <c r="H912" t="s">
        <v>8221</v>
      </c>
      <c r="I912" t="s">
        <v>8225</v>
      </c>
      <c r="J912" t="s">
        <v>8247</v>
      </c>
      <c r="K912">
        <v>1399584210</v>
      </c>
      <c r="L912">
        <v>1397683410</v>
      </c>
      <c r="M912" t="b">
        <v>0</v>
      </c>
      <c r="N912">
        <v>2</v>
      </c>
      <c r="O912" t="b">
        <v>0</v>
      </c>
      <c r="P912" t="s">
        <v>8271</v>
      </c>
      <c r="Q912">
        <f t="shared" si="114"/>
        <v>0</v>
      </c>
      <c r="R912">
        <f t="shared" si="119"/>
        <v>13.76</v>
      </c>
      <c r="S912" t="str">
        <f t="shared" si="115"/>
        <v>theater</v>
      </c>
      <c r="T912" t="str">
        <f t="shared" si="116"/>
        <v>plays</v>
      </c>
      <c r="U912" s="7">
        <f t="shared" si="117"/>
        <v>41745.891319444447</v>
      </c>
      <c r="V912" s="7">
        <f t="shared" si="118"/>
        <v>41767.891319444447</v>
      </c>
    </row>
    <row r="913" spans="1:22" ht="59" x14ac:dyDescent="0.75">
      <c r="A913">
        <v>2870</v>
      </c>
      <c r="B913" s="2" t="s">
        <v>2870</v>
      </c>
      <c r="C913" s="2" t="s">
        <v>6980</v>
      </c>
      <c r="D913">
        <v>5000</v>
      </c>
      <c r="E913">
        <f t="shared" si="112"/>
        <v>5000</v>
      </c>
      <c r="F913">
        <v>750</v>
      </c>
      <c r="G913">
        <f t="shared" si="113"/>
        <v>750</v>
      </c>
      <c r="H913" t="s">
        <v>8221</v>
      </c>
      <c r="I913" t="s">
        <v>8224</v>
      </c>
      <c r="J913" t="s">
        <v>8246</v>
      </c>
      <c r="K913">
        <v>1400301165</v>
      </c>
      <c r="L913">
        <v>1397709165</v>
      </c>
      <c r="M913" t="b">
        <v>0</v>
      </c>
      <c r="N913">
        <v>9</v>
      </c>
      <c r="O913" t="b">
        <v>0</v>
      </c>
      <c r="P913" t="s">
        <v>8271</v>
      </c>
      <c r="Q913">
        <f t="shared" si="114"/>
        <v>15</v>
      </c>
      <c r="R913">
        <f t="shared" si="119"/>
        <v>83.33</v>
      </c>
      <c r="S913" t="str">
        <f t="shared" si="115"/>
        <v>theater</v>
      </c>
      <c r="T913" t="str">
        <f t="shared" si="116"/>
        <v>plays</v>
      </c>
      <c r="U913" s="7">
        <f t="shared" si="117"/>
        <v>41746.189409722225</v>
      </c>
      <c r="V913" s="7">
        <f t="shared" si="118"/>
        <v>41776.189409722225</v>
      </c>
    </row>
    <row r="914" spans="1:22" ht="29.5" x14ac:dyDescent="0.75">
      <c r="A914">
        <v>3758</v>
      </c>
      <c r="B914" s="2" t="s">
        <v>3755</v>
      </c>
      <c r="C914" s="2" t="s">
        <v>7868</v>
      </c>
      <c r="D914">
        <v>1500</v>
      </c>
      <c r="E914">
        <f t="shared" si="112"/>
        <v>1500</v>
      </c>
      <c r="F914">
        <v>1535</v>
      </c>
      <c r="G914">
        <f t="shared" si="113"/>
        <v>1535</v>
      </c>
      <c r="H914" t="s">
        <v>8219</v>
      </c>
      <c r="I914" t="s">
        <v>8224</v>
      </c>
      <c r="J914" t="s">
        <v>8246</v>
      </c>
      <c r="K914">
        <v>1400475600</v>
      </c>
      <c r="L914">
        <v>1397819938</v>
      </c>
      <c r="M914" t="b">
        <v>0</v>
      </c>
      <c r="N914">
        <v>26</v>
      </c>
      <c r="O914" t="b">
        <v>1</v>
      </c>
      <c r="P914" t="s">
        <v>8305</v>
      </c>
      <c r="Q914">
        <f t="shared" si="114"/>
        <v>102</v>
      </c>
      <c r="R914">
        <f t="shared" si="119"/>
        <v>59.04</v>
      </c>
      <c r="S914" t="str">
        <f t="shared" si="115"/>
        <v>theater</v>
      </c>
      <c r="T914" t="str">
        <f t="shared" si="116"/>
        <v>musical</v>
      </c>
      <c r="U914" s="7">
        <f t="shared" si="117"/>
        <v>41747.471504629626</v>
      </c>
      <c r="V914" s="7">
        <f t="shared" si="118"/>
        <v>41778.208333333336</v>
      </c>
    </row>
    <row r="915" spans="1:22" ht="44.25" x14ac:dyDescent="0.75">
      <c r="A915">
        <v>3983</v>
      </c>
      <c r="B915" s="2" t="s">
        <v>3979</v>
      </c>
      <c r="C915" s="2" t="s">
        <v>8089</v>
      </c>
      <c r="D915">
        <v>11140</v>
      </c>
      <c r="E915">
        <f t="shared" si="112"/>
        <v>11140</v>
      </c>
      <c r="F915">
        <v>3877</v>
      </c>
      <c r="G915">
        <f t="shared" si="113"/>
        <v>3877</v>
      </c>
      <c r="H915" t="s">
        <v>8221</v>
      </c>
      <c r="I915" t="s">
        <v>8224</v>
      </c>
      <c r="J915" t="s">
        <v>8246</v>
      </c>
      <c r="K915">
        <v>1400569140</v>
      </c>
      <c r="L915">
        <v>1397854356</v>
      </c>
      <c r="M915" t="b">
        <v>0</v>
      </c>
      <c r="N915">
        <v>46</v>
      </c>
      <c r="O915" t="b">
        <v>0</v>
      </c>
      <c r="P915" t="s">
        <v>8271</v>
      </c>
      <c r="Q915">
        <f t="shared" si="114"/>
        <v>35</v>
      </c>
      <c r="R915">
        <f t="shared" si="119"/>
        <v>84.28</v>
      </c>
      <c r="S915" t="str">
        <f t="shared" si="115"/>
        <v>theater</v>
      </c>
      <c r="T915" t="str">
        <f t="shared" si="116"/>
        <v>plays</v>
      </c>
      <c r="U915" s="7">
        <f t="shared" si="117"/>
        <v>41747.86986111111</v>
      </c>
      <c r="V915" s="7">
        <f t="shared" si="118"/>
        <v>41779.290972222225</v>
      </c>
    </row>
    <row r="916" spans="1:22" ht="44.25" x14ac:dyDescent="0.75">
      <c r="A916">
        <v>2751</v>
      </c>
      <c r="B916" s="2" t="s">
        <v>2751</v>
      </c>
      <c r="C916" s="2" t="s">
        <v>6861</v>
      </c>
      <c r="D916">
        <v>3274</v>
      </c>
      <c r="E916">
        <f t="shared" si="112"/>
        <v>3274</v>
      </c>
      <c r="F916">
        <v>0</v>
      </c>
      <c r="G916">
        <f t="shared" si="113"/>
        <v>0</v>
      </c>
      <c r="H916" t="s">
        <v>8221</v>
      </c>
      <c r="I916" t="s">
        <v>8224</v>
      </c>
      <c r="J916" t="s">
        <v>8246</v>
      </c>
      <c r="K916">
        <v>1403039842</v>
      </c>
      <c r="L916">
        <v>1397855842</v>
      </c>
      <c r="M916" t="b">
        <v>0</v>
      </c>
      <c r="N916">
        <v>0</v>
      </c>
      <c r="O916" t="b">
        <v>0</v>
      </c>
      <c r="P916" t="s">
        <v>8304</v>
      </c>
      <c r="Q916">
        <f t="shared" si="114"/>
        <v>0</v>
      </c>
      <c r="R916" t="e">
        <f t="shared" si="119"/>
        <v>#DIV/0!</v>
      </c>
      <c r="S916" t="str">
        <f t="shared" si="115"/>
        <v>publishing</v>
      </c>
      <c r="T916" t="str">
        <f t="shared" si="116"/>
        <v>children's books</v>
      </c>
      <c r="U916" s="7">
        <f t="shared" si="117"/>
        <v>41747.887060185189</v>
      </c>
      <c r="V916" s="7">
        <f t="shared" si="118"/>
        <v>41807.887060185189</v>
      </c>
    </row>
    <row r="917" spans="1:22" ht="44.25" x14ac:dyDescent="0.75">
      <c r="A917">
        <v>3418</v>
      </c>
      <c r="B917" s="2" t="s">
        <v>3417</v>
      </c>
      <c r="C917" s="2" t="s">
        <v>7528</v>
      </c>
      <c r="D917">
        <v>4000</v>
      </c>
      <c r="E917">
        <f t="shared" si="112"/>
        <v>4000</v>
      </c>
      <c r="F917">
        <v>4035</v>
      </c>
      <c r="G917">
        <f t="shared" si="113"/>
        <v>4035</v>
      </c>
      <c r="H917" t="s">
        <v>8219</v>
      </c>
      <c r="I917" t="s">
        <v>8224</v>
      </c>
      <c r="J917" t="s">
        <v>8246</v>
      </c>
      <c r="K917">
        <v>1400875307</v>
      </c>
      <c r="L917">
        <v>1398283307</v>
      </c>
      <c r="M917" t="b">
        <v>0</v>
      </c>
      <c r="N917">
        <v>56</v>
      </c>
      <c r="O917" t="b">
        <v>1</v>
      </c>
      <c r="P917" t="s">
        <v>8271</v>
      </c>
      <c r="Q917">
        <f t="shared" si="114"/>
        <v>101</v>
      </c>
      <c r="R917">
        <f t="shared" si="119"/>
        <v>72.05</v>
      </c>
      <c r="S917" t="str">
        <f t="shared" si="115"/>
        <v>theater</v>
      </c>
      <c r="T917" t="str">
        <f t="shared" si="116"/>
        <v>plays</v>
      </c>
      <c r="U917" s="7">
        <f t="shared" si="117"/>
        <v>41752.83457175926</v>
      </c>
      <c r="V917" s="7">
        <f t="shared" si="118"/>
        <v>41782.83457175926</v>
      </c>
    </row>
    <row r="918" spans="1:22" ht="44.25" x14ac:dyDescent="0.75">
      <c r="A918">
        <v>3551</v>
      </c>
      <c r="B918" s="2" t="s">
        <v>3550</v>
      </c>
      <c r="C918" s="2" t="s">
        <v>7661</v>
      </c>
      <c r="D918">
        <v>1500</v>
      </c>
      <c r="E918">
        <f t="shared" si="112"/>
        <v>1500</v>
      </c>
      <c r="F918">
        <v>1527.5</v>
      </c>
      <c r="G918">
        <f t="shared" si="113"/>
        <v>1527.5</v>
      </c>
      <c r="H918" t="s">
        <v>8219</v>
      </c>
      <c r="I918" t="s">
        <v>8224</v>
      </c>
      <c r="J918" t="s">
        <v>8246</v>
      </c>
      <c r="K918">
        <v>1400796420</v>
      </c>
      <c r="L918">
        <v>1398342170</v>
      </c>
      <c r="M918" t="b">
        <v>0</v>
      </c>
      <c r="N918">
        <v>25</v>
      </c>
      <c r="O918" t="b">
        <v>1</v>
      </c>
      <c r="P918" t="s">
        <v>8271</v>
      </c>
      <c r="Q918">
        <f t="shared" si="114"/>
        <v>102</v>
      </c>
      <c r="R918">
        <f t="shared" si="119"/>
        <v>61.1</v>
      </c>
      <c r="S918" t="str">
        <f t="shared" si="115"/>
        <v>theater</v>
      </c>
      <c r="T918" t="str">
        <f t="shared" si="116"/>
        <v>plays</v>
      </c>
      <c r="U918" s="7">
        <f t="shared" si="117"/>
        <v>41753.515856481477</v>
      </c>
      <c r="V918" s="7">
        <f t="shared" si="118"/>
        <v>41781.921527777777</v>
      </c>
    </row>
    <row r="919" spans="1:22" ht="44.25" x14ac:dyDescent="0.75">
      <c r="A919">
        <v>3685</v>
      </c>
      <c r="B919" s="2" t="s">
        <v>3682</v>
      </c>
      <c r="C919" s="2" t="s">
        <v>7795</v>
      </c>
      <c r="D919">
        <v>5000</v>
      </c>
      <c r="E919">
        <f t="shared" si="112"/>
        <v>5000</v>
      </c>
      <c r="F919">
        <v>5285</v>
      </c>
      <c r="G919">
        <f t="shared" si="113"/>
        <v>5285</v>
      </c>
      <c r="H919" t="s">
        <v>8219</v>
      </c>
      <c r="I919" t="s">
        <v>8224</v>
      </c>
      <c r="J919" t="s">
        <v>8246</v>
      </c>
      <c r="K919">
        <v>1400533200</v>
      </c>
      <c r="L919">
        <v>1398348859</v>
      </c>
      <c r="M919" t="b">
        <v>0</v>
      </c>
      <c r="N919">
        <v>126</v>
      </c>
      <c r="O919" t="b">
        <v>1</v>
      </c>
      <c r="P919" t="s">
        <v>8271</v>
      </c>
      <c r="Q919">
        <f t="shared" si="114"/>
        <v>106</v>
      </c>
      <c r="R919">
        <f t="shared" si="119"/>
        <v>41.94</v>
      </c>
      <c r="S919" t="str">
        <f t="shared" si="115"/>
        <v>theater</v>
      </c>
      <c r="T919" t="str">
        <f t="shared" si="116"/>
        <v>plays</v>
      </c>
      <c r="U919" s="7">
        <f t="shared" si="117"/>
        <v>41753.593275462961</v>
      </c>
      <c r="V919" s="7">
        <f t="shared" si="118"/>
        <v>41778.875</v>
      </c>
    </row>
    <row r="920" spans="1:22" ht="44.25" x14ac:dyDescent="0.75">
      <c r="A920">
        <v>3489</v>
      </c>
      <c r="B920" s="2" t="s">
        <v>3488</v>
      </c>
      <c r="C920" s="2" t="s">
        <v>7599</v>
      </c>
      <c r="D920">
        <v>5000</v>
      </c>
      <c r="E920">
        <f t="shared" si="112"/>
        <v>6550</v>
      </c>
      <c r="F920">
        <v>5635</v>
      </c>
      <c r="G920">
        <f t="shared" si="113"/>
        <v>7381.85</v>
      </c>
      <c r="H920" t="s">
        <v>8219</v>
      </c>
      <c r="I920" t="s">
        <v>8225</v>
      </c>
      <c r="J920" t="s">
        <v>8247</v>
      </c>
      <c r="K920">
        <v>1400965200</v>
      </c>
      <c r="L920">
        <v>1398352531</v>
      </c>
      <c r="M920" t="b">
        <v>0</v>
      </c>
      <c r="N920">
        <v>72</v>
      </c>
      <c r="O920" t="b">
        <v>1</v>
      </c>
      <c r="P920" t="s">
        <v>8271</v>
      </c>
      <c r="Q920">
        <f t="shared" si="114"/>
        <v>113</v>
      </c>
      <c r="R920">
        <f t="shared" si="119"/>
        <v>102.53</v>
      </c>
      <c r="S920" t="str">
        <f t="shared" si="115"/>
        <v>theater</v>
      </c>
      <c r="T920" t="str">
        <f t="shared" si="116"/>
        <v>plays</v>
      </c>
      <c r="U920" s="7">
        <f t="shared" si="117"/>
        <v>41753.635775462964</v>
      </c>
      <c r="V920" s="7">
        <f t="shared" si="118"/>
        <v>41783.875</v>
      </c>
    </row>
    <row r="921" spans="1:22" ht="44.25" x14ac:dyDescent="0.75">
      <c r="A921">
        <v>448</v>
      </c>
      <c r="B921" s="2" t="s">
        <v>449</v>
      </c>
      <c r="C921" s="2" t="s">
        <v>4558</v>
      </c>
      <c r="D921">
        <v>2500</v>
      </c>
      <c r="E921">
        <f t="shared" si="112"/>
        <v>2500</v>
      </c>
      <c r="F921">
        <v>82.01</v>
      </c>
      <c r="G921">
        <f t="shared" si="113"/>
        <v>82.01</v>
      </c>
      <c r="H921" t="s">
        <v>8221</v>
      </c>
      <c r="I921" t="s">
        <v>8224</v>
      </c>
      <c r="J921" t="s">
        <v>8246</v>
      </c>
      <c r="K921">
        <v>1400091095</v>
      </c>
      <c r="L921">
        <v>1398363095</v>
      </c>
      <c r="M921" t="b">
        <v>0</v>
      </c>
      <c r="N921">
        <v>4</v>
      </c>
      <c r="O921" t="b">
        <v>0</v>
      </c>
      <c r="P921" t="s">
        <v>8270</v>
      </c>
      <c r="Q921">
        <f t="shared" si="114"/>
        <v>3</v>
      </c>
      <c r="R921">
        <f t="shared" si="119"/>
        <v>20.5</v>
      </c>
      <c r="S921" t="str">
        <f t="shared" si="115"/>
        <v>film &amp; video</v>
      </c>
      <c r="T921" t="str">
        <f t="shared" si="116"/>
        <v>animation</v>
      </c>
      <c r="U921" s="7">
        <f t="shared" si="117"/>
        <v>41753.758043981477</v>
      </c>
      <c r="V921" s="7">
        <f t="shared" si="118"/>
        <v>41773.758043981477</v>
      </c>
    </row>
    <row r="922" spans="1:22" ht="59" x14ac:dyDescent="0.75">
      <c r="A922">
        <v>39</v>
      </c>
      <c r="B922" s="2" t="s">
        <v>41</v>
      </c>
      <c r="C922" s="2" t="s">
        <v>4150</v>
      </c>
      <c r="D922">
        <v>25000</v>
      </c>
      <c r="E922">
        <f t="shared" si="112"/>
        <v>32750</v>
      </c>
      <c r="F922">
        <v>32745</v>
      </c>
      <c r="G922">
        <f t="shared" si="113"/>
        <v>42895.950000000004</v>
      </c>
      <c r="H922" t="s">
        <v>8219</v>
      </c>
      <c r="I922" t="s">
        <v>8225</v>
      </c>
      <c r="J922" t="s">
        <v>8247</v>
      </c>
      <c r="K922">
        <v>1401058740</v>
      </c>
      <c r="L922">
        <v>1398388068</v>
      </c>
      <c r="M922" t="b">
        <v>0</v>
      </c>
      <c r="N922">
        <v>217</v>
      </c>
      <c r="O922" t="b">
        <v>1</v>
      </c>
      <c r="P922" t="s">
        <v>8265</v>
      </c>
      <c r="Q922">
        <f t="shared" si="114"/>
        <v>131</v>
      </c>
      <c r="R922">
        <f t="shared" si="119"/>
        <v>197.68</v>
      </c>
      <c r="S922" t="str">
        <f t="shared" si="115"/>
        <v>film &amp; video</v>
      </c>
      <c r="T922" t="str">
        <f t="shared" si="116"/>
        <v>television</v>
      </c>
      <c r="U922" s="7">
        <f t="shared" si="117"/>
        <v>41754.047083333331</v>
      </c>
      <c r="V922" s="7">
        <f t="shared" si="118"/>
        <v>41784.957638888889</v>
      </c>
    </row>
    <row r="923" spans="1:22" ht="44.25" x14ac:dyDescent="0.75">
      <c r="A923">
        <v>2929</v>
      </c>
      <c r="B923" s="2" t="s">
        <v>2929</v>
      </c>
      <c r="C923" s="2" t="s">
        <v>7039</v>
      </c>
      <c r="D923">
        <v>8000</v>
      </c>
      <c r="E923">
        <f t="shared" si="112"/>
        <v>8000</v>
      </c>
      <c r="F923">
        <v>8165.55</v>
      </c>
      <c r="G923">
        <f t="shared" si="113"/>
        <v>8165.55</v>
      </c>
      <c r="H923" t="s">
        <v>8219</v>
      </c>
      <c r="I923" t="s">
        <v>8224</v>
      </c>
      <c r="J923" t="s">
        <v>8246</v>
      </c>
      <c r="K923">
        <v>1401024758</v>
      </c>
      <c r="L923">
        <v>1398432758</v>
      </c>
      <c r="M923" t="b">
        <v>0</v>
      </c>
      <c r="N923">
        <v>32</v>
      </c>
      <c r="O923" t="b">
        <v>1</v>
      </c>
      <c r="P923" t="s">
        <v>8305</v>
      </c>
      <c r="Q923">
        <f t="shared" si="114"/>
        <v>102</v>
      </c>
      <c r="R923">
        <f t="shared" si="119"/>
        <v>255.17</v>
      </c>
      <c r="S923" t="str">
        <f t="shared" si="115"/>
        <v>theater</v>
      </c>
      <c r="T923" t="str">
        <f t="shared" si="116"/>
        <v>musical</v>
      </c>
      <c r="U923" s="7">
        <f t="shared" si="117"/>
        <v>41754.564328703702</v>
      </c>
      <c r="V923" s="7">
        <f t="shared" si="118"/>
        <v>41784.564328703702</v>
      </c>
    </row>
    <row r="924" spans="1:22" ht="44.25" x14ac:dyDescent="0.75">
      <c r="A924">
        <v>1479</v>
      </c>
      <c r="B924" s="2" t="s">
        <v>1480</v>
      </c>
      <c r="C924" s="2" t="s">
        <v>5589</v>
      </c>
      <c r="D924">
        <v>1600</v>
      </c>
      <c r="E924">
        <f t="shared" si="112"/>
        <v>1600</v>
      </c>
      <c r="F924">
        <v>2198</v>
      </c>
      <c r="G924">
        <f t="shared" si="113"/>
        <v>2198</v>
      </c>
      <c r="H924" t="s">
        <v>8219</v>
      </c>
      <c r="I924" t="s">
        <v>8224</v>
      </c>
      <c r="J924" t="s">
        <v>8246</v>
      </c>
      <c r="K924">
        <v>1399694340</v>
      </c>
      <c r="L924">
        <v>1398448389</v>
      </c>
      <c r="M924" t="b">
        <v>1</v>
      </c>
      <c r="N924">
        <v>71</v>
      </c>
      <c r="O924" t="b">
        <v>1</v>
      </c>
      <c r="P924" t="s">
        <v>8288</v>
      </c>
      <c r="Q924">
        <f t="shared" si="114"/>
        <v>137</v>
      </c>
      <c r="R924">
        <f t="shared" si="119"/>
        <v>30.96</v>
      </c>
      <c r="S924" t="str">
        <f t="shared" si="115"/>
        <v>publishing</v>
      </c>
      <c r="T924" t="str">
        <f t="shared" si="116"/>
        <v>radio &amp; podcasts</v>
      </c>
      <c r="U924" s="7">
        <f t="shared" si="117"/>
        <v>41754.745243055557</v>
      </c>
      <c r="V924" s="7">
        <f t="shared" si="118"/>
        <v>41769.165972222225</v>
      </c>
    </row>
    <row r="925" spans="1:22" ht="44.25" x14ac:dyDescent="0.75">
      <c r="A925">
        <v>383</v>
      </c>
      <c r="B925" s="2" t="s">
        <v>384</v>
      </c>
      <c r="C925" s="2" t="s">
        <v>4493</v>
      </c>
      <c r="D925">
        <v>999</v>
      </c>
      <c r="E925">
        <f t="shared" si="112"/>
        <v>999</v>
      </c>
      <c r="F925">
        <v>2065</v>
      </c>
      <c r="G925">
        <f t="shared" si="113"/>
        <v>2065</v>
      </c>
      <c r="H925" t="s">
        <v>8219</v>
      </c>
      <c r="I925" t="s">
        <v>8224</v>
      </c>
      <c r="J925" t="s">
        <v>8246</v>
      </c>
      <c r="K925">
        <v>1400467759</v>
      </c>
      <c r="L925">
        <v>1398480559</v>
      </c>
      <c r="M925" t="b">
        <v>0</v>
      </c>
      <c r="N925">
        <v>48</v>
      </c>
      <c r="O925" t="b">
        <v>1</v>
      </c>
      <c r="P925" t="s">
        <v>8269</v>
      </c>
      <c r="Q925">
        <f t="shared" si="114"/>
        <v>207</v>
      </c>
      <c r="R925">
        <f t="shared" si="119"/>
        <v>43.02</v>
      </c>
      <c r="S925" t="str">
        <f t="shared" si="115"/>
        <v>film &amp; video</v>
      </c>
      <c r="T925" t="str">
        <f t="shared" si="116"/>
        <v>documentary</v>
      </c>
      <c r="U925" s="7">
        <f t="shared" si="117"/>
        <v>41755.117581018516</v>
      </c>
      <c r="V925" s="7">
        <f t="shared" si="118"/>
        <v>41778.117581018516</v>
      </c>
    </row>
    <row r="926" spans="1:22" ht="44.25" x14ac:dyDescent="0.75">
      <c r="A926">
        <v>2916</v>
      </c>
      <c r="B926" s="2" t="s">
        <v>2916</v>
      </c>
      <c r="C926" s="2" t="s">
        <v>7026</v>
      </c>
      <c r="D926">
        <v>1850</v>
      </c>
      <c r="E926">
        <f t="shared" si="112"/>
        <v>2423.5</v>
      </c>
      <c r="F926">
        <v>145</v>
      </c>
      <c r="G926">
        <f t="shared" si="113"/>
        <v>189.95000000000002</v>
      </c>
      <c r="H926" t="s">
        <v>8221</v>
      </c>
      <c r="I926" t="s">
        <v>8225</v>
      </c>
      <c r="J926" t="s">
        <v>8247</v>
      </c>
      <c r="K926">
        <v>1400498789</v>
      </c>
      <c r="L926">
        <v>1398511589</v>
      </c>
      <c r="M926" t="b">
        <v>0</v>
      </c>
      <c r="N926">
        <v>7</v>
      </c>
      <c r="O926" t="b">
        <v>0</v>
      </c>
      <c r="P926" t="s">
        <v>8271</v>
      </c>
      <c r="Q926">
        <f t="shared" si="114"/>
        <v>8</v>
      </c>
      <c r="R926">
        <f t="shared" si="119"/>
        <v>27.14</v>
      </c>
      <c r="S926" t="str">
        <f t="shared" si="115"/>
        <v>theater</v>
      </c>
      <c r="T926" t="str">
        <f t="shared" si="116"/>
        <v>plays</v>
      </c>
      <c r="U926" s="7">
        <f t="shared" si="117"/>
        <v>41755.476724537039</v>
      </c>
      <c r="V926" s="7">
        <f t="shared" si="118"/>
        <v>41778.476724537039</v>
      </c>
    </row>
    <row r="927" spans="1:22" ht="29.5" x14ac:dyDescent="0.75">
      <c r="A927">
        <v>476</v>
      </c>
      <c r="B927" s="2" t="s">
        <v>477</v>
      </c>
      <c r="C927" s="2" t="s">
        <v>4586</v>
      </c>
      <c r="D927">
        <v>220000</v>
      </c>
      <c r="E927">
        <f t="shared" si="112"/>
        <v>220000</v>
      </c>
      <c r="F927">
        <v>4906.59</v>
      </c>
      <c r="G927">
        <f t="shared" si="113"/>
        <v>4906.59</v>
      </c>
      <c r="H927" t="s">
        <v>8221</v>
      </c>
      <c r="I927" t="s">
        <v>8224</v>
      </c>
      <c r="J927" t="s">
        <v>8246</v>
      </c>
      <c r="K927">
        <v>1401767940</v>
      </c>
      <c r="L927">
        <v>1398727441</v>
      </c>
      <c r="M927" t="b">
        <v>0</v>
      </c>
      <c r="N927">
        <v>124</v>
      </c>
      <c r="O927" t="b">
        <v>0</v>
      </c>
      <c r="P927" t="s">
        <v>8270</v>
      </c>
      <c r="Q927">
        <f t="shared" si="114"/>
        <v>2</v>
      </c>
      <c r="R927">
        <f t="shared" si="119"/>
        <v>39.57</v>
      </c>
      <c r="S927" t="str">
        <f t="shared" si="115"/>
        <v>film &amp; video</v>
      </c>
      <c r="T927" t="str">
        <f t="shared" si="116"/>
        <v>animation</v>
      </c>
      <c r="U927" s="7">
        <f t="shared" si="117"/>
        <v>41757.975011574075</v>
      </c>
      <c r="V927" s="7">
        <f t="shared" si="118"/>
        <v>41793.165972222225</v>
      </c>
    </row>
    <row r="928" spans="1:22" ht="44.25" x14ac:dyDescent="0.75">
      <c r="A928">
        <v>3019</v>
      </c>
      <c r="B928" s="2" t="s">
        <v>3019</v>
      </c>
      <c r="C928" s="2" t="s">
        <v>7129</v>
      </c>
      <c r="D928">
        <v>15000</v>
      </c>
      <c r="E928">
        <f t="shared" si="112"/>
        <v>15000</v>
      </c>
      <c r="F928">
        <v>18185</v>
      </c>
      <c r="G928">
        <f t="shared" si="113"/>
        <v>18185</v>
      </c>
      <c r="H928" t="s">
        <v>8219</v>
      </c>
      <c r="I928" t="s">
        <v>8224</v>
      </c>
      <c r="J928" t="s">
        <v>8246</v>
      </c>
      <c r="K928">
        <v>1401159600</v>
      </c>
      <c r="L928">
        <v>1398801620</v>
      </c>
      <c r="M928" t="b">
        <v>0</v>
      </c>
      <c r="N928">
        <v>226</v>
      </c>
      <c r="O928" t="b">
        <v>1</v>
      </c>
      <c r="P928" t="s">
        <v>8303</v>
      </c>
      <c r="Q928">
        <f t="shared" si="114"/>
        <v>121</v>
      </c>
      <c r="R928">
        <f t="shared" si="119"/>
        <v>80.459999999999994</v>
      </c>
      <c r="S928" t="str">
        <f t="shared" si="115"/>
        <v>theater</v>
      </c>
      <c r="T928" t="str">
        <f t="shared" si="116"/>
        <v>spaces</v>
      </c>
      <c r="U928" s="7">
        <f t="shared" si="117"/>
        <v>41758.833564814813</v>
      </c>
      <c r="V928" s="7">
        <f t="shared" si="118"/>
        <v>41786.125</v>
      </c>
    </row>
    <row r="929" spans="1:22" ht="29.5" x14ac:dyDescent="0.75">
      <c r="A929">
        <v>2830</v>
      </c>
      <c r="B929" s="2" t="s">
        <v>2830</v>
      </c>
      <c r="C929" s="2" t="s">
        <v>6940</v>
      </c>
      <c r="D929">
        <v>3000</v>
      </c>
      <c r="E929">
        <f t="shared" si="112"/>
        <v>3000</v>
      </c>
      <c r="F929">
        <v>3000</v>
      </c>
      <c r="G929">
        <f t="shared" si="113"/>
        <v>3000</v>
      </c>
      <c r="H929" t="s">
        <v>8219</v>
      </c>
      <c r="I929" t="s">
        <v>8224</v>
      </c>
      <c r="J929" t="s">
        <v>8246</v>
      </c>
      <c r="K929">
        <v>1399867140</v>
      </c>
      <c r="L929">
        <v>1398802148</v>
      </c>
      <c r="M929" t="b">
        <v>0</v>
      </c>
      <c r="N929">
        <v>11</v>
      </c>
      <c r="O929" t="b">
        <v>1</v>
      </c>
      <c r="P929" t="s">
        <v>8271</v>
      </c>
      <c r="Q929">
        <f t="shared" si="114"/>
        <v>100</v>
      </c>
      <c r="R929">
        <f t="shared" si="119"/>
        <v>272.73</v>
      </c>
      <c r="S929" t="str">
        <f t="shared" si="115"/>
        <v>theater</v>
      </c>
      <c r="T929" t="str">
        <f t="shared" si="116"/>
        <v>plays</v>
      </c>
      <c r="U929" s="7">
        <f t="shared" si="117"/>
        <v>41758.839675925927</v>
      </c>
      <c r="V929" s="7">
        <f t="shared" si="118"/>
        <v>41771.165972222225</v>
      </c>
    </row>
    <row r="930" spans="1:22" ht="44.25" x14ac:dyDescent="0.75">
      <c r="A930">
        <v>2810</v>
      </c>
      <c r="B930" s="2" t="s">
        <v>2810</v>
      </c>
      <c r="C930" s="2" t="s">
        <v>6920</v>
      </c>
      <c r="D930">
        <v>2500</v>
      </c>
      <c r="E930">
        <f t="shared" si="112"/>
        <v>2500</v>
      </c>
      <c r="F930">
        <v>2705</v>
      </c>
      <c r="G930">
        <f t="shared" si="113"/>
        <v>2705</v>
      </c>
      <c r="H930" t="s">
        <v>8219</v>
      </c>
      <c r="I930" t="s">
        <v>8224</v>
      </c>
      <c r="J930" t="s">
        <v>8246</v>
      </c>
      <c r="K930">
        <v>1401595140</v>
      </c>
      <c r="L930">
        <v>1398828064</v>
      </c>
      <c r="M930" t="b">
        <v>0</v>
      </c>
      <c r="N930">
        <v>57</v>
      </c>
      <c r="O930" t="b">
        <v>1</v>
      </c>
      <c r="P930" t="s">
        <v>8271</v>
      </c>
      <c r="Q930">
        <f t="shared" si="114"/>
        <v>108</v>
      </c>
      <c r="R930">
        <f t="shared" si="119"/>
        <v>47.46</v>
      </c>
      <c r="S930" t="str">
        <f t="shared" si="115"/>
        <v>theater</v>
      </c>
      <c r="T930" t="str">
        <f t="shared" si="116"/>
        <v>plays</v>
      </c>
      <c r="U930" s="7">
        <f t="shared" si="117"/>
        <v>41759.13962962963</v>
      </c>
      <c r="V930" s="7">
        <f t="shared" si="118"/>
        <v>41791.165972222225</v>
      </c>
    </row>
    <row r="931" spans="1:22" ht="29.5" x14ac:dyDescent="0.75">
      <c r="A931">
        <v>460</v>
      </c>
      <c r="B931" s="2" t="s">
        <v>461</v>
      </c>
      <c r="C931" s="2" t="s">
        <v>4570</v>
      </c>
      <c r="D931">
        <v>8500</v>
      </c>
      <c r="E931">
        <f t="shared" si="112"/>
        <v>8500</v>
      </c>
      <c r="F931">
        <v>25</v>
      </c>
      <c r="G931">
        <f t="shared" si="113"/>
        <v>25</v>
      </c>
      <c r="H931" t="s">
        <v>8221</v>
      </c>
      <c r="I931" t="s">
        <v>8224</v>
      </c>
      <c r="J931" t="s">
        <v>8246</v>
      </c>
      <c r="K931">
        <v>1401595200</v>
      </c>
      <c r="L931">
        <v>1398862875</v>
      </c>
      <c r="M931" t="b">
        <v>0</v>
      </c>
      <c r="N931">
        <v>2</v>
      </c>
      <c r="O931" t="b">
        <v>0</v>
      </c>
      <c r="P931" t="s">
        <v>8270</v>
      </c>
      <c r="Q931">
        <f t="shared" si="114"/>
        <v>0</v>
      </c>
      <c r="R931">
        <f t="shared" si="119"/>
        <v>12.5</v>
      </c>
      <c r="S931" t="str">
        <f t="shared" si="115"/>
        <v>film &amp; video</v>
      </c>
      <c r="T931" t="str">
        <f t="shared" si="116"/>
        <v>animation</v>
      </c>
      <c r="U931" s="7">
        <f t="shared" si="117"/>
        <v>41759.542534722219</v>
      </c>
      <c r="V931" s="7">
        <f t="shared" si="118"/>
        <v>41791.166666666664</v>
      </c>
    </row>
    <row r="932" spans="1:22" ht="29.5" x14ac:dyDescent="0.75">
      <c r="A932">
        <v>2110</v>
      </c>
      <c r="B932" s="2" t="s">
        <v>2111</v>
      </c>
      <c r="C932" s="2" t="s">
        <v>6220</v>
      </c>
      <c r="D932">
        <v>2000</v>
      </c>
      <c r="E932">
        <f t="shared" si="112"/>
        <v>2000</v>
      </c>
      <c r="F932">
        <v>2007</v>
      </c>
      <c r="G932">
        <f t="shared" si="113"/>
        <v>2007</v>
      </c>
      <c r="H932" t="s">
        <v>8219</v>
      </c>
      <c r="I932" t="s">
        <v>8224</v>
      </c>
      <c r="J932" t="s">
        <v>8246</v>
      </c>
      <c r="K932">
        <v>1401253140</v>
      </c>
      <c r="L932">
        <v>1398873969</v>
      </c>
      <c r="M932" t="b">
        <v>0</v>
      </c>
      <c r="N932">
        <v>38</v>
      </c>
      <c r="O932" t="b">
        <v>1</v>
      </c>
      <c r="P932" t="s">
        <v>8279</v>
      </c>
      <c r="Q932">
        <f t="shared" si="114"/>
        <v>100</v>
      </c>
      <c r="R932">
        <f t="shared" si="119"/>
        <v>52.82</v>
      </c>
      <c r="S932" t="str">
        <f t="shared" si="115"/>
        <v>music</v>
      </c>
      <c r="T932" t="str">
        <f t="shared" si="116"/>
        <v>indie rock</v>
      </c>
      <c r="U932" s="7">
        <f t="shared" si="117"/>
        <v>41759.670937499999</v>
      </c>
      <c r="V932" s="7">
        <f t="shared" si="118"/>
        <v>41787.207638888889</v>
      </c>
    </row>
    <row r="933" spans="1:22" ht="44.25" x14ac:dyDescent="0.75">
      <c r="A933">
        <v>1215</v>
      </c>
      <c r="B933" s="2" t="s">
        <v>1216</v>
      </c>
      <c r="C933" s="2" t="s">
        <v>5325</v>
      </c>
      <c r="D933">
        <v>5000</v>
      </c>
      <c r="E933">
        <f t="shared" si="112"/>
        <v>5000</v>
      </c>
      <c r="F933">
        <v>39304.01</v>
      </c>
      <c r="G933">
        <f t="shared" si="113"/>
        <v>39304.01</v>
      </c>
      <c r="H933" t="s">
        <v>8219</v>
      </c>
      <c r="I933" t="s">
        <v>8224</v>
      </c>
      <c r="J933" t="s">
        <v>8246</v>
      </c>
      <c r="K933">
        <v>1401487756</v>
      </c>
      <c r="L933">
        <v>1398895756</v>
      </c>
      <c r="M933" t="b">
        <v>0</v>
      </c>
      <c r="N933">
        <v>549</v>
      </c>
      <c r="O933" t="b">
        <v>1</v>
      </c>
      <c r="P933" t="s">
        <v>8285</v>
      </c>
      <c r="Q933">
        <f t="shared" si="114"/>
        <v>786</v>
      </c>
      <c r="R933">
        <f t="shared" si="119"/>
        <v>71.59</v>
      </c>
      <c r="S933" t="str">
        <f t="shared" si="115"/>
        <v>photography</v>
      </c>
      <c r="T933" t="str">
        <f t="shared" si="116"/>
        <v>photobooks</v>
      </c>
      <c r="U933" s="7">
        <f t="shared" si="117"/>
        <v>41759.923101851848</v>
      </c>
      <c r="V933" s="7">
        <f t="shared" si="118"/>
        <v>41789.923101851848</v>
      </c>
    </row>
    <row r="934" spans="1:22" ht="44.25" x14ac:dyDescent="0.75">
      <c r="A934">
        <v>2413</v>
      </c>
      <c r="B934" s="2" t="s">
        <v>2414</v>
      </c>
      <c r="C934" s="2" t="s">
        <v>6523</v>
      </c>
      <c r="D934">
        <v>3000</v>
      </c>
      <c r="E934">
        <f t="shared" si="112"/>
        <v>3000</v>
      </c>
      <c r="F934">
        <v>25</v>
      </c>
      <c r="G934">
        <f t="shared" si="113"/>
        <v>25</v>
      </c>
      <c r="H934" t="s">
        <v>8221</v>
      </c>
      <c r="I934" t="s">
        <v>8224</v>
      </c>
      <c r="J934" t="s">
        <v>8246</v>
      </c>
      <c r="K934">
        <v>1401579000</v>
      </c>
      <c r="L934">
        <v>1398911882</v>
      </c>
      <c r="M934" t="b">
        <v>0</v>
      </c>
      <c r="N934">
        <v>3</v>
      </c>
      <c r="O934" t="b">
        <v>0</v>
      </c>
      <c r="P934" t="s">
        <v>8284</v>
      </c>
      <c r="Q934">
        <f t="shared" si="114"/>
        <v>1</v>
      </c>
      <c r="R934">
        <f t="shared" si="119"/>
        <v>8.33</v>
      </c>
      <c r="S934" t="str">
        <f t="shared" si="115"/>
        <v>food</v>
      </c>
      <c r="T934" t="str">
        <f t="shared" si="116"/>
        <v>food trucks</v>
      </c>
      <c r="U934" s="7">
        <f t="shared" si="117"/>
        <v>41760.10974537037</v>
      </c>
      <c r="V934" s="7">
        <f t="shared" si="118"/>
        <v>41790.979166666664</v>
      </c>
    </row>
    <row r="935" spans="1:22" ht="59" x14ac:dyDescent="0.75">
      <c r="A935">
        <v>16</v>
      </c>
      <c r="B935" s="2" t="s">
        <v>18</v>
      </c>
      <c r="C935" s="2" t="s">
        <v>4127</v>
      </c>
      <c r="D935">
        <v>12000</v>
      </c>
      <c r="E935">
        <f t="shared" si="112"/>
        <v>12000</v>
      </c>
      <c r="F935">
        <v>12029</v>
      </c>
      <c r="G935">
        <f t="shared" si="113"/>
        <v>12029</v>
      </c>
      <c r="H935" t="s">
        <v>8219</v>
      </c>
      <c r="I935" t="s">
        <v>8224</v>
      </c>
      <c r="J935" t="s">
        <v>8246</v>
      </c>
      <c r="K935">
        <v>1402896600</v>
      </c>
      <c r="L935">
        <v>1398971211</v>
      </c>
      <c r="M935" t="b">
        <v>0</v>
      </c>
      <c r="N935">
        <v>70</v>
      </c>
      <c r="O935" t="b">
        <v>1</v>
      </c>
      <c r="P935" t="s">
        <v>8265</v>
      </c>
      <c r="Q935">
        <f t="shared" si="114"/>
        <v>100</v>
      </c>
      <c r="R935">
        <f t="shared" si="119"/>
        <v>171.84</v>
      </c>
      <c r="S935" t="str">
        <f t="shared" si="115"/>
        <v>film &amp; video</v>
      </c>
      <c r="T935" t="str">
        <f t="shared" si="116"/>
        <v>television</v>
      </c>
      <c r="U935" s="7">
        <f t="shared" si="117"/>
        <v>41760.796423611115</v>
      </c>
      <c r="V935" s="7">
        <f t="shared" si="118"/>
        <v>41806.229166666664</v>
      </c>
    </row>
    <row r="936" spans="1:22" ht="29.5" x14ac:dyDescent="0.75">
      <c r="A936">
        <v>1518</v>
      </c>
      <c r="B936" s="2" t="s">
        <v>1519</v>
      </c>
      <c r="C936" s="2" t="s">
        <v>5628</v>
      </c>
      <c r="D936">
        <v>15000</v>
      </c>
      <c r="E936">
        <f t="shared" si="112"/>
        <v>15000</v>
      </c>
      <c r="F936">
        <v>30805</v>
      </c>
      <c r="G936">
        <f t="shared" si="113"/>
        <v>30805</v>
      </c>
      <c r="H936" t="s">
        <v>8219</v>
      </c>
      <c r="I936" t="s">
        <v>8224</v>
      </c>
      <c r="J936" t="s">
        <v>8246</v>
      </c>
      <c r="K936">
        <v>1401565252</v>
      </c>
      <c r="L936">
        <v>1398973252</v>
      </c>
      <c r="M936" t="b">
        <v>1</v>
      </c>
      <c r="N936">
        <v>236</v>
      </c>
      <c r="O936" t="b">
        <v>1</v>
      </c>
      <c r="P936" t="s">
        <v>8285</v>
      </c>
      <c r="Q936">
        <f t="shared" si="114"/>
        <v>205</v>
      </c>
      <c r="R936">
        <f t="shared" si="119"/>
        <v>130.53</v>
      </c>
      <c r="S936" t="str">
        <f t="shared" si="115"/>
        <v>photography</v>
      </c>
      <c r="T936" t="str">
        <f t="shared" si="116"/>
        <v>photobooks</v>
      </c>
      <c r="U936" s="7">
        <f t="shared" si="117"/>
        <v>41760.8200462963</v>
      </c>
      <c r="V936" s="7">
        <f t="shared" si="118"/>
        <v>41790.8200462963</v>
      </c>
    </row>
    <row r="937" spans="1:22" ht="59" x14ac:dyDescent="0.75">
      <c r="A937">
        <v>3093</v>
      </c>
      <c r="B937" s="2" t="s">
        <v>3093</v>
      </c>
      <c r="C937" s="2" t="s">
        <v>7203</v>
      </c>
      <c r="D937">
        <v>4000</v>
      </c>
      <c r="E937">
        <f t="shared" si="112"/>
        <v>2920</v>
      </c>
      <c r="F937">
        <v>910</v>
      </c>
      <c r="G937">
        <f t="shared" si="113"/>
        <v>664.3</v>
      </c>
      <c r="H937" t="s">
        <v>8221</v>
      </c>
      <c r="I937" t="s">
        <v>8229</v>
      </c>
      <c r="J937" t="s">
        <v>8251</v>
      </c>
      <c r="K937">
        <v>1401595140</v>
      </c>
      <c r="L937">
        <v>1398980941</v>
      </c>
      <c r="M937" t="b">
        <v>0</v>
      </c>
      <c r="N937">
        <v>17</v>
      </c>
      <c r="O937" t="b">
        <v>0</v>
      </c>
      <c r="P937" t="s">
        <v>8303</v>
      </c>
      <c r="Q937">
        <f t="shared" si="114"/>
        <v>23</v>
      </c>
      <c r="R937">
        <f t="shared" si="119"/>
        <v>39.08</v>
      </c>
      <c r="S937" t="str">
        <f t="shared" si="115"/>
        <v>theater</v>
      </c>
      <c r="T937" t="str">
        <f t="shared" si="116"/>
        <v>spaces</v>
      </c>
      <c r="U937" s="7">
        <f t="shared" si="117"/>
        <v>41760.909039351849</v>
      </c>
      <c r="V937" s="7">
        <f t="shared" si="118"/>
        <v>41791.165972222225</v>
      </c>
    </row>
    <row r="938" spans="1:22" ht="88.5" x14ac:dyDescent="0.75">
      <c r="A938">
        <v>3505</v>
      </c>
      <c r="B938" s="2" t="s">
        <v>3504</v>
      </c>
      <c r="C938" s="2" t="s">
        <v>7615</v>
      </c>
      <c r="D938">
        <v>2500</v>
      </c>
      <c r="E938">
        <f t="shared" si="112"/>
        <v>2500</v>
      </c>
      <c r="F938">
        <v>2594</v>
      </c>
      <c r="G938">
        <f t="shared" si="113"/>
        <v>2594</v>
      </c>
      <c r="H938" t="s">
        <v>8219</v>
      </c>
      <c r="I938" t="s">
        <v>8224</v>
      </c>
      <c r="J938" t="s">
        <v>8246</v>
      </c>
      <c r="K938">
        <v>1399953600</v>
      </c>
      <c r="L938">
        <v>1398983245</v>
      </c>
      <c r="M938" t="b">
        <v>0</v>
      </c>
      <c r="N938">
        <v>39</v>
      </c>
      <c r="O938" t="b">
        <v>1</v>
      </c>
      <c r="P938" t="s">
        <v>8271</v>
      </c>
      <c r="Q938">
        <f t="shared" si="114"/>
        <v>104</v>
      </c>
      <c r="R938">
        <f t="shared" si="119"/>
        <v>66.510000000000005</v>
      </c>
      <c r="S938" t="str">
        <f t="shared" si="115"/>
        <v>theater</v>
      </c>
      <c r="T938" t="str">
        <f t="shared" si="116"/>
        <v>plays</v>
      </c>
      <c r="U938" s="7">
        <f t="shared" si="117"/>
        <v>41760.935706018521</v>
      </c>
      <c r="V938" s="7">
        <f t="shared" si="118"/>
        <v>41772.166666666664</v>
      </c>
    </row>
    <row r="939" spans="1:22" ht="44.25" x14ac:dyDescent="0.75">
      <c r="A939">
        <v>3025</v>
      </c>
      <c r="B939" s="2" t="s">
        <v>3025</v>
      </c>
      <c r="C939" s="2" t="s">
        <v>7135</v>
      </c>
      <c r="D939">
        <v>2500</v>
      </c>
      <c r="E939">
        <f t="shared" si="112"/>
        <v>3275</v>
      </c>
      <c r="F939">
        <v>7555</v>
      </c>
      <c r="G939">
        <f t="shared" si="113"/>
        <v>9897.0500000000011</v>
      </c>
      <c r="H939" t="s">
        <v>8219</v>
      </c>
      <c r="I939" t="s">
        <v>8225</v>
      </c>
      <c r="J939" t="s">
        <v>8247</v>
      </c>
      <c r="K939">
        <v>1401465600</v>
      </c>
      <c r="L939">
        <v>1399032813</v>
      </c>
      <c r="M939" t="b">
        <v>0</v>
      </c>
      <c r="N939">
        <v>145</v>
      </c>
      <c r="O939" t="b">
        <v>1</v>
      </c>
      <c r="P939" t="s">
        <v>8303</v>
      </c>
      <c r="Q939">
        <f t="shared" si="114"/>
        <v>302</v>
      </c>
      <c r="R939">
        <f t="shared" si="119"/>
        <v>68.260000000000005</v>
      </c>
      <c r="S939" t="str">
        <f t="shared" si="115"/>
        <v>theater</v>
      </c>
      <c r="T939" t="str">
        <f t="shared" si="116"/>
        <v>spaces</v>
      </c>
      <c r="U939" s="7">
        <f t="shared" si="117"/>
        <v>41761.509409722225</v>
      </c>
      <c r="V939" s="7">
        <f t="shared" si="118"/>
        <v>41789.666666666664</v>
      </c>
    </row>
    <row r="940" spans="1:22" ht="44.25" x14ac:dyDescent="0.75">
      <c r="A940">
        <v>4051</v>
      </c>
      <c r="B940" s="2" t="s">
        <v>4047</v>
      </c>
      <c r="C940" s="2" t="s">
        <v>8155</v>
      </c>
      <c r="D940">
        <v>500</v>
      </c>
      <c r="E940">
        <f t="shared" si="112"/>
        <v>500</v>
      </c>
      <c r="F940">
        <v>0</v>
      </c>
      <c r="G940">
        <f t="shared" si="113"/>
        <v>0</v>
      </c>
      <c r="H940" t="s">
        <v>8221</v>
      </c>
      <c r="I940" t="s">
        <v>8224</v>
      </c>
      <c r="J940" t="s">
        <v>8246</v>
      </c>
      <c r="K940">
        <v>1399618380</v>
      </c>
      <c r="L940">
        <v>1399058797</v>
      </c>
      <c r="M940" t="b">
        <v>0</v>
      </c>
      <c r="N940">
        <v>0</v>
      </c>
      <c r="O940" t="b">
        <v>0</v>
      </c>
      <c r="P940" t="s">
        <v>8271</v>
      </c>
      <c r="Q940">
        <f t="shared" si="114"/>
        <v>0</v>
      </c>
      <c r="R940" t="e">
        <f t="shared" si="119"/>
        <v>#DIV/0!</v>
      </c>
      <c r="S940" t="str">
        <f t="shared" si="115"/>
        <v>theater</v>
      </c>
      <c r="T940" t="str">
        <f t="shared" si="116"/>
        <v>plays</v>
      </c>
      <c r="U940" s="7">
        <f t="shared" si="117"/>
        <v>41761.810150462967</v>
      </c>
      <c r="V940" s="7">
        <f t="shared" si="118"/>
        <v>41768.286805555559</v>
      </c>
    </row>
    <row r="941" spans="1:22" ht="44.25" x14ac:dyDescent="0.75">
      <c r="A941">
        <v>486</v>
      </c>
      <c r="B941" s="2" t="s">
        <v>487</v>
      </c>
      <c r="C941" s="2" t="s">
        <v>4596</v>
      </c>
      <c r="D941">
        <v>550000</v>
      </c>
      <c r="E941">
        <f t="shared" si="112"/>
        <v>363000</v>
      </c>
      <c r="F941">
        <v>50</v>
      </c>
      <c r="G941">
        <f t="shared" si="113"/>
        <v>33</v>
      </c>
      <c r="H941" t="s">
        <v>8221</v>
      </c>
      <c r="I941" t="s">
        <v>8226</v>
      </c>
      <c r="J941" t="s">
        <v>8248</v>
      </c>
      <c r="K941">
        <v>1401662239</v>
      </c>
      <c r="L941">
        <v>1399070239</v>
      </c>
      <c r="M941" t="b">
        <v>0</v>
      </c>
      <c r="N941">
        <v>1</v>
      </c>
      <c r="O941" t="b">
        <v>0</v>
      </c>
      <c r="P941" t="s">
        <v>8270</v>
      </c>
      <c r="Q941">
        <f t="shared" si="114"/>
        <v>0</v>
      </c>
      <c r="R941">
        <f t="shared" si="119"/>
        <v>33</v>
      </c>
      <c r="S941" t="str">
        <f t="shared" si="115"/>
        <v>film &amp; video</v>
      </c>
      <c r="T941" t="str">
        <f t="shared" si="116"/>
        <v>animation</v>
      </c>
      <c r="U941" s="7">
        <f t="shared" si="117"/>
        <v>41761.94258101852</v>
      </c>
      <c r="V941" s="7">
        <f t="shared" si="118"/>
        <v>41791.94258101852</v>
      </c>
    </row>
    <row r="942" spans="1:22" ht="44.25" x14ac:dyDescent="0.75">
      <c r="A942">
        <v>3396</v>
      </c>
      <c r="B942" s="2" t="s">
        <v>3395</v>
      </c>
      <c r="C942" s="2" t="s">
        <v>7506</v>
      </c>
      <c r="D942">
        <v>1500</v>
      </c>
      <c r="E942">
        <f t="shared" si="112"/>
        <v>1500</v>
      </c>
      <c r="F942">
        <v>1565</v>
      </c>
      <c r="G942">
        <f t="shared" si="113"/>
        <v>1565</v>
      </c>
      <c r="H942" t="s">
        <v>8219</v>
      </c>
      <c r="I942" t="s">
        <v>8224</v>
      </c>
      <c r="J942" t="s">
        <v>8246</v>
      </c>
      <c r="K942">
        <v>1401595140</v>
      </c>
      <c r="L942">
        <v>1399286589</v>
      </c>
      <c r="M942" t="b">
        <v>0</v>
      </c>
      <c r="N942">
        <v>28</v>
      </c>
      <c r="O942" t="b">
        <v>1</v>
      </c>
      <c r="P942" t="s">
        <v>8271</v>
      </c>
      <c r="Q942">
        <f t="shared" si="114"/>
        <v>104</v>
      </c>
      <c r="R942">
        <f t="shared" si="119"/>
        <v>55.89</v>
      </c>
      <c r="S942" t="str">
        <f t="shared" si="115"/>
        <v>theater</v>
      </c>
      <c r="T942" t="str">
        <f t="shared" si="116"/>
        <v>plays</v>
      </c>
      <c r="U942" s="7">
        <f t="shared" si="117"/>
        <v>41764.44663194444</v>
      </c>
      <c r="V942" s="7">
        <f t="shared" si="118"/>
        <v>41791.165972222225</v>
      </c>
    </row>
    <row r="943" spans="1:22" ht="44.25" x14ac:dyDescent="0.75">
      <c r="A943">
        <v>3375</v>
      </c>
      <c r="B943" s="2" t="s">
        <v>3374</v>
      </c>
      <c r="C943" s="2" t="s">
        <v>7485</v>
      </c>
      <c r="D943">
        <v>3000</v>
      </c>
      <c r="E943">
        <f t="shared" si="112"/>
        <v>3930</v>
      </c>
      <c r="F943">
        <v>3000</v>
      </c>
      <c r="G943">
        <f t="shared" si="113"/>
        <v>3930</v>
      </c>
      <c r="H943" t="s">
        <v>8219</v>
      </c>
      <c r="I943" t="s">
        <v>8225</v>
      </c>
      <c r="J943" t="s">
        <v>8247</v>
      </c>
      <c r="K943">
        <v>1400423973</v>
      </c>
      <c r="L943">
        <v>1399387173</v>
      </c>
      <c r="M943" t="b">
        <v>0</v>
      </c>
      <c r="N943">
        <v>17</v>
      </c>
      <c r="O943" t="b">
        <v>1</v>
      </c>
      <c r="P943" t="s">
        <v>8271</v>
      </c>
      <c r="Q943">
        <f t="shared" si="114"/>
        <v>100</v>
      </c>
      <c r="R943">
        <f t="shared" si="119"/>
        <v>231.18</v>
      </c>
      <c r="S943" t="str">
        <f t="shared" si="115"/>
        <v>theater</v>
      </c>
      <c r="T943" t="str">
        <f t="shared" si="116"/>
        <v>plays</v>
      </c>
      <c r="U943" s="7">
        <f t="shared" si="117"/>
        <v>41765.610798611109</v>
      </c>
      <c r="V943" s="7">
        <f t="shared" si="118"/>
        <v>41777.610798611109</v>
      </c>
    </row>
    <row r="944" spans="1:22" ht="44.25" x14ac:dyDescent="0.75">
      <c r="A944">
        <v>3987</v>
      </c>
      <c r="B944" s="2" t="s">
        <v>3983</v>
      </c>
      <c r="C944" s="2" t="s">
        <v>8093</v>
      </c>
      <c r="D944">
        <v>400</v>
      </c>
      <c r="E944">
        <f t="shared" si="112"/>
        <v>524</v>
      </c>
      <c r="F944">
        <v>151</v>
      </c>
      <c r="G944">
        <f t="shared" si="113"/>
        <v>197.81</v>
      </c>
      <c r="H944" t="s">
        <v>8221</v>
      </c>
      <c r="I944" t="s">
        <v>8225</v>
      </c>
      <c r="J944" t="s">
        <v>8247</v>
      </c>
      <c r="K944">
        <v>1400278290</v>
      </c>
      <c r="L944">
        <v>1399414290</v>
      </c>
      <c r="M944" t="b">
        <v>0</v>
      </c>
      <c r="N944">
        <v>13</v>
      </c>
      <c r="O944" t="b">
        <v>0</v>
      </c>
      <c r="P944" t="s">
        <v>8271</v>
      </c>
      <c r="Q944">
        <f t="shared" si="114"/>
        <v>38</v>
      </c>
      <c r="R944">
        <f t="shared" si="119"/>
        <v>15.22</v>
      </c>
      <c r="S944" t="str">
        <f t="shared" si="115"/>
        <v>theater</v>
      </c>
      <c r="T944" t="str">
        <f t="shared" si="116"/>
        <v>plays</v>
      </c>
      <c r="U944" s="7">
        <f t="shared" si="117"/>
        <v>41765.92465277778</v>
      </c>
      <c r="V944" s="7">
        <f t="shared" si="118"/>
        <v>41775.92465277778</v>
      </c>
    </row>
    <row r="945" spans="1:22" ht="44.25" x14ac:dyDescent="0.75">
      <c r="A945">
        <v>4028</v>
      </c>
      <c r="B945" s="2" t="s">
        <v>4024</v>
      </c>
      <c r="C945" s="2" t="s">
        <v>8133</v>
      </c>
      <c r="D945">
        <v>2000</v>
      </c>
      <c r="E945">
        <f t="shared" si="112"/>
        <v>2000</v>
      </c>
      <c r="F945">
        <v>561</v>
      </c>
      <c r="G945">
        <f t="shared" si="113"/>
        <v>561</v>
      </c>
      <c r="H945" t="s">
        <v>8221</v>
      </c>
      <c r="I945" t="s">
        <v>8224</v>
      </c>
      <c r="J945" t="s">
        <v>8246</v>
      </c>
      <c r="K945">
        <v>1402007500</v>
      </c>
      <c r="L945">
        <v>1399415500</v>
      </c>
      <c r="M945" t="b">
        <v>0</v>
      </c>
      <c r="N945">
        <v>11</v>
      </c>
      <c r="O945" t="b">
        <v>0</v>
      </c>
      <c r="P945" t="s">
        <v>8271</v>
      </c>
      <c r="Q945">
        <f t="shared" si="114"/>
        <v>28</v>
      </c>
      <c r="R945">
        <f t="shared" si="119"/>
        <v>51</v>
      </c>
      <c r="S945" t="str">
        <f t="shared" si="115"/>
        <v>theater</v>
      </c>
      <c r="T945" t="str">
        <f t="shared" si="116"/>
        <v>plays</v>
      </c>
      <c r="U945" s="7">
        <f t="shared" si="117"/>
        <v>41765.938657407409</v>
      </c>
      <c r="V945" s="7">
        <f t="shared" si="118"/>
        <v>41795.938657407409</v>
      </c>
    </row>
    <row r="946" spans="1:22" ht="44.25" x14ac:dyDescent="0.75">
      <c r="A946">
        <v>3843</v>
      </c>
      <c r="B946" s="2" t="s">
        <v>3840</v>
      </c>
      <c r="C946" s="2" t="s">
        <v>7952</v>
      </c>
      <c r="D946">
        <v>5000</v>
      </c>
      <c r="E946">
        <f t="shared" si="112"/>
        <v>5000</v>
      </c>
      <c r="F946">
        <v>1065</v>
      </c>
      <c r="G946">
        <f t="shared" si="113"/>
        <v>1065</v>
      </c>
      <c r="H946" t="s">
        <v>8221</v>
      </c>
      <c r="I946" t="s">
        <v>8224</v>
      </c>
      <c r="J946" t="s">
        <v>8246</v>
      </c>
      <c r="K946">
        <v>1401587064</v>
      </c>
      <c r="L946">
        <v>1399427064</v>
      </c>
      <c r="M946" t="b">
        <v>1</v>
      </c>
      <c r="N946">
        <v>19</v>
      </c>
      <c r="O946" t="b">
        <v>0</v>
      </c>
      <c r="P946" t="s">
        <v>8271</v>
      </c>
      <c r="Q946">
        <f t="shared" si="114"/>
        <v>21</v>
      </c>
      <c r="R946">
        <f t="shared" si="119"/>
        <v>56.05</v>
      </c>
      <c r="S946" t="str">
        <f t="shared" si="115"/>
        <v>theater</v>
      </c>
      <c r="T946" t="str">
        <f t="shared" si="116"/>
        <v>plays</v>
      </c>
      <c r="U946" s="7">
        <f t="shared" si="117"/>
        <v>41766.072500000002</v>
      </c>
      <c r="V946" s="7">
        <f t="shared" si="118"/>
        <v>41791.072500000002</v>
      </c>
    </row>
    <row r="947" spans="1:22" ht="44.25" x14ac:dyDescent="0.75">
      <c r="A947">
        <v>3844</v>
      </c>
      <c r="B947" s="2" t="s">
        <v>3841</v>
      </c>
      <c r="C947" s="2" t="s">
        <v>7953</v>
      </c>
      <c r="D947">
        <v>9800</v>
      </c>
      <c r="E947">
        <f t="shared" si="112"/>
        <v>9800</v>
      </c>
      <c r="F947">
        <v>4066</v>
      </c>
      <c r="G947">
        <f t="shared" si="113"/>
        <v>4066</v>
      </c>
      <c r="H947" t="s">
        <v>8221</v>
      </c>
      <c r="I947" t="s">
        <v>8224</v>
      </c>
      <c r="J947" t="s">
        <v>8246</v>
      </c>
      <c r="K947">
        <v>1401778740</v>
      </c>
      <c r="L947">
        <v>1399474134</v>
      </c>
      <c r="M947" t="b">
        <v>1</v>
      </c>
      <c r="N947">
        <v>50</v>
      </c>
      <c r="O947" t="b">
        <v>0</v>
      </c>
      <c r="P947" t="s">
        <v>8271</v>
      </c>
      <c r="Q947">
        <f t="shared" si="114"/>
        <v>41</v>
      </c>
      <c r="R947">
        <f t="shared" si="119"/>
        <v>81.319999999999993</v>
      </c>
      <c r="S947" t="str">
        <f t="shared" si="115"/>
        <v>theater</v>
      </c>
      <c r="T947" t="str">
        <f t="shared" si="116"/>
        <v>plays</v>
      </c>
      <c r="U947" s="7">
        <f t="shared" si="117"/>
        <v>41766.617291666669</v>
      </c>
      <c r="V947" s="7">
        <f t="shared" si="118"/>
        <v>41793.290972222225</v>
      </c>
    </row>
    <row r="948" spans="1:22" ht="29.5" x14ac:dyDescent="0.75">
      <c r="A948">
        <v>3791</v>
      </c>
      <c r="B948" s="2" t="s">
        <v>3788</v>
      </c>
      <c r="C948" s="2" t="s">
        <v>7901</v>
      </c>
      <c r="D948">
        <v>1500</v>
      </c>
      <c r="E948">
        <f t="shared" si="112"/>
        <v>1500</v>
      </c>
      <c r="F948">
        <v>0</v>
      </c>
      <c r="G948">
        <f t="shared" si="113"/>
        <v>0</v>
      </c>
      <c r="H948" t="s">
        <v>8221</v>
      </c>
      <c r="I948" t="s">
        <v>8224</v>
      </c>
      <c r="J948" t="s">
        <v>8246</v>
      </c>
      <c r="K948">
        <v>1404664592</v>
      </c>
      <c r="L948">
        <v>1399480592</v>
      </c>
      <c r="M948" t="b">
        <v>0</v>
      </c>
      <c r="N948">
        <v>0</v>
      </c>
      <c r="O948" t="b">
        <v>0</v>
      </c>
      <c r="P948" t="s">
        <v>8305</v>
      </c>
      <c r="Q948">
        <f t="shared" si="114"/>
        <v>0</v>
      </c>
      <c r="R948" t="e">
        <f t="shared" si="119"/>
        <v>#DIV/0!</v>
      </c>
      <c r="S948" t="str">
        <f t="shared" si="115"/>
        <v>theater</v>
      </c>
      <c r="T948" t="str">
        <f t="shared" si="116"/>
        <v>musical</v>
      </c>
      <c r="U948" s="7">
        <f t="shared" si="117"/>
        <v>41766.692037037035</v>
      </c>
      <c r="V948" s="7">
        <f t="shared" si="118"/>
        <v>41826.692037037035</v>
      </c>
    </row>
    <row r="949" spans="1:22" ht="44.25" x14ac:dyDescent="0.75">
      <c r="A949">
        <v>1772</v>
      </c>
      <c r="B949" s="2" t="s">
        <v>1773</v>
      </c>
      <c r="C949" s="2" t="s">
        <v>5882</v>
      </c>
      <c r="D949">
        <v>5500</v>
      </c>
      <c r="E949">
        <f t="shared" si="112"/>
        <v>7205</v>
      </c>
      <c r="F949">
        <v>858</v>
      </c>
      <c r="G949">
        <f t="shared" si="113"/>
        <v>1123.98</v>
      </c>
      <c r="H949" t="s">
        <v>8221</v>
      </c>
      <c r="I949" t="s">
        <v>8225</v>
      </c>
      <c r="J949" t="s">
        <v>8247</v>
      </c>
      <c r="K949">
        <v>1404666836</v>
      </c>
      <c r="L949">
        <v>1399482836</v>
      </c>
      <c r="M949" t="b">
        <v>1</v>
      </c>
      <c r="N949">
        <v>19</v>
      </c>
      <c r="O949" t="b">
        <v>0</v>
      </c>
      <c r="P949" t="s">
        <v>8285</v>
      </c>
      <c r="Q949">
        <f t="shared" si="114"/>
        <v>16</v>
      </c>
      <c r="R949">
        <f t="shared" si="119"/>
        <v>59.16</v>
      </c>
      <c r="S949" t="str">
        <f t="shared" si="115"/>
        <v>photography</v>
      </c>
      <c r="T949" t="str">
        <f t="shared" si="116"/>
        <v>photobooks</v>
      </c>
      <c r="U949" s="7">
        <f t="shared" si="117"/>
        <v>41766.718009259261</v>
      </c>
      <c r="V949" s="7">
        <f t="shared" si="118"/>
        <v>41826.718009259261</v>
      </c>
    </row>
    <row r="950" spans="1:22" ht="59" x14ac:dyDescent="0.75">
      <c r="A950">
        <v>3164</v>
      </c>
      <c r="B950" s="2" t="s">
        <v>3164</v>
      </c>
      <c r="C950" s="2" t="s">
        <v>7274</v>
      </c>
      <c r="D950">
        <v>2500</v>
      </c>
      <c r="E950">
        <f t="shared" si="112"/>
        <v>2500</v>
      </c>
      <c r="F950">
        <v>2669</v>
      </c>
      <c r="G950">
        <f t="shared" si="113"/>
        <v>2669</v>
      </c>
      <c r="H950" t="s">
        <v>8219</v>
      </c>
      <c r="I950" t="s">
        <v>8224</v>
      </c>
      <c r="J950" t="s">
        <v>8246</v>
      </c>
      <c r="K950">
        <v>1402341615</v>
      </c>
      <c r="L950">
        <v>1399490415</v>
      </c>
      <c r="M950" t="b">
        <v>1</v>
      </c>
      <c r="N950">
        <v>71</v>
      </c>
      <c r="O950" t="b">
        <v>1</v>
      </c>
      <c r="P950" t="s">
        <v>8271</v>
      </c>
      <c r="Q950">
        <f t="shared" si="114"/>
        <v>107</v>
      </c>
      <c r="R950">
        <f t="shared" si="119"/>
        <v>37.590000000000003</v>
      </c>
      <c r="S950" t="str">
        <f t="shared" si="115"/>
        <v>theater</v>
      </c>
      <c r="T950" t="str">
        <f t="shared" si="116"/>
        <v>plays</v>
      </c>
      <c r="U950" s="7">
        <f t="shared" si="117"/>
        <v>41766.80572916667</v>
      </c>
      <c r="V950" s="7">
        <f t="shared" si="118"/>
        <v>41799.80572916667</v>
      </c>
    </row>
    <row r="951" spans="1:22" ht="44.25" x14ac:dyDescent="0.75">
      <c r="A951">
        <v>1259</v>
      </c>
      <c r="B951" s="2" t="s">
        <v>1260</v>
      </c>
      <c r="C951" s="2" t="s">
        <v>5369</v>
      </c>
      <c r="D951">
        <v>2500</v>
      </c>
      <c r="E951">
        <f t="shared" si="112"/>
        <v>2500</v>
      </c>
      <c r="F951">
        <v>2606</v>
      </c>
      <c r="G951">
        <f t="shared" si="113"/>
        <v>2606</v>
      </c>
      <c r="H951" t="s">
        <v>8219</v>
      </c>
      <c r="I951" t="s">
        <v>8224</v>
      </c>
      <c r="J951" t="s">
        <v>8246</v>
      </c>
      <c r="K951">
        <v>1402286340</v>
      </c>
      <c r="L951">
        <v>1399504664</v>
      </c>
      <c r="M951" t="b">
        <v>1</v>
      </c>
      <c r="N951">
        <v>96</v>
      </c>
      <c r="O951" t="b">
        <v>1</v>
      </c>
      <c r="P951" t="s">
        <v>8276</v>
      </c>
      <c r="Q951">
        <f t="shared" si="114"/>
        <v>104</v>
      </c>
      <c r="R951">
        <f t="shared" si="119"/>
        <v>27.15</v>
      </c>
      <c r="S951" t="str">
        <f t="shared" si="115"/>
        <v>music</v>
      </c>
      <c r="T951" t="str">
        <f t="shared" si="116"/>
        <v>rock</v>
      </c>
      <c r="U951" s="7">
        <f t="shared" si="117"/>
        <v>41766.970648148148</v>
      </c>
      <c r="V951" s="7">
        <f t="shared" si="118"/>
        <v>41799.165972222225</v>
      </c>
    </row>
    <row r="952" spans="1:22" ht="44.25" x14ac:dyDescent="0.75">
      <c r="A952">
        <v>1907</v>
      </c>
      <c r="B952" s="2" t="s">
        <v>1908</v>
      </c>
      <c r="C952" s="2" t="s">
        <v>6017</v>
      </c>
      <c r="D952">
        <v>30000</v>
      </c>
      <c r="E952">
        <f t="shared" si="112"/>
        <v>30000</v>
      </c>
      <c r="F952">
        <v>85</v>
      </c>
      <c r="G952">
        <f t="shared" si="113"/>
        <v>85</v>
      </c>
      <c r="H952" t="s">
        <v>8221</v>
      </c>
      <c r="I952" t="s">
        <v>8224</v>
      </c>
      <c r="J952" t="s">
        <v>8246</v>
      </c>
      <c r="K952">
        <v>1400853925</v>
      </c>
      <c r="L952">
        <v>1399557925</v>
      </c>
      <c r="M952" t="b">
        <v>0</v>
      </c>
      <c r="N952">
        <v>4</v>
      </c>
      <c r="O952" t="b">
        <v>0</v>
      </c>
      <c r="P952" t="s">
        <v>8294</v>
      </c>
      <c r="Q952">
        <f t="shared" si="114"/>
        <v>0</v>
      </c>
      <c r="R952">
        <f t="shared" si="119"/>
        <v>21.25</v>
      </c>
      <c r="S952" t="str">
        <f t="shared" si="115"/>
        <v>technology</v>
      </c>
      <c r="T952" t="str">
        <f t="shared" si="116"/>
        <v>gadgets</v>
      </c>
      <c r="U952" s="7">
        <f t="shared" si="117"/>
        <v>41767.587094907409</v>
      </c>
      <c r="V952" s="7">
        <f t="shared" si="118"/>
        <v>41782.587094907409</v>
      </c>
    </row>
    <row r="953" spans="1:22" ht="44.25" x14ac:dyDescent="0.75">
      <c r="A953">
        <v>2333</v>
      </c>
      <c r="B953" s="2" t="s">
        <v>2334</v>
      </c>
      <c r="C953" s="2" t="s">
        <v>6443</v>
      </c>
      <c r="D953">
        <v>600</v>
      </c>
      <c r="E953">
        <f t="shared" si="112"/>
        <v>600</v>
      </c>
      <c r="F953">
        <v>1273</v>
      </c>
      <c r="G953">
        <f t="shared" si="113"/>
        <v>1273</v>
      </c>
      <c r="H953" t="s">
        <v>8219</v>
      </c>
      <c r="I953" t="s">
        <v>8224</v>
      </c>
      <c r="J953" t="s">
        <v>8246</v>
      </c>
      <c r="K953">
        <v>1401385800</v>
      </c>
      <c r="L953">
        <v>1399563390</v>
      </c>
      <c r="M953" t="b">
        <v>1</v>
      </c>
      <c r="N953">
        <v>94</v>
      </c>
      <c r="O953" t="b">
        <v>1</v>
      </c>
      <c r="P953" t="s">
        <v>8298</v>
      </c>
      <c r="Q953">
        <f t="shared" si="114"/>
        <v>212</v>
      </c>
      <c r="R953">
        <f t="shared" si="119"/>
        <v>13.54</v>
      </c>
      <c r="S953" t="str">
        <f t="shared" si="115"/>
        <v>food</v>
      </c>
      <c r="T953" t="str">
        <f t="shared" si="116"/>
        <v>small batch</v>
      </c>
      <c r="U953" s="7">
        <f t="shared" si="117"/>
        <v>41767.650347222225</v>
      </c>
      <c r="V953" s="7">
        <f t="shared" si="118"/>
        <v>41788.743055555555</v>
      </c>
    </row>
    <row r="954" spans="1:22" ht="44.25" x14ac:dyDescent="0.75">
      <c r="A954">
        <v>1248</v>
      </c>
      <c r="B954" s="2" t="s">
        <v>1249</v>
      </c>
      <c r="C954" s="2" t="s">
        <v>5358</v>
      </c>
      <c r="D954">
        <v>2500</v>
      </c>
      <c r="E954">
        <f t="shared" si="112"/>
        <v>2500</v>
      </c>
      <c r="F954">
        <v>3791</v>
      </c>
      <c r="G954">
        <f t="shared" si="113"/>
        <v>3791</v>
      </c>
      <c r="H954" t="s">
        <v>8219</v>
      </c>
      <c r="I954" t="s">
        <v>8224</v>
      </c>
      <c r="J954" t="s">
        <v>8246</v>
      </c>
      <c r="K954">
        <v>1402642740</v>
      </c>
      <c r="L954">
        <v>1399563953</v>
      </c>
      <c r="M954" t="b">
        <v>1</v>
      </c>
      <c r="N954">
        <v>59</v>
      </c>
      <c r="O954" t="b">
        <v>1</v>
      </c>
      <c r="P954" t="s">
        <v>8276</v>
      </c>
      <c r="Q954">
        <f t="shared" si="114"/>
        <v>152</v>
      </c>
      <c r="R954">
        <f t="shared" si="119"/>
        <v>64.25</v>
      </c>
      <c r="S954" t="str">
        <f t="shared" si="115"/>
        <v>music</v>
      </c>
      <c r="T954" t="str">
        <f t="shared" si="116"/>
        <v>rock</v>
      </c>
      <c r="U954" s="7">
        <f t="shared" si="117"/>
        <v>41767.656863425924</v>
      </c>
      <c r="V954" s="7">
        <f t="shared" si="118"/>
        <v>41803.290972222225</v>
      </c>
    </row>
    <row r="955" spans="1:22" ht="44.25" x14ac:dyDescent="0.75">
      <c r="A955">
        <v>820</v>
      </c>
      <c r="B955" s="2" t="s">
        <v>821</v>
      </c>
      <c r="C955" s="2" t="s">
        <v>4930</v>
      </c>
      <c r="D955">
        <v>2000</v>
      </c>
      <c r="E955">
        <f t="shared" si="112"/>
        <v>2000</v>
      </c>
      <c r="F955">
        <v>2681</v>
      </c>
      <c r="G955">
        <f t="shared" si="113"/>
        <v>2681</v>
      </c>
      <c r="H955" t="s">
        <v>8219</v>
      </c>
      <c r="I955" t="s">
        <v>8224</v>
      </c>
      <c r="J955" t="s">
        <v>8246</v>
      </c>
      <c r="K955">
        <v>1402290000</v>
      </c>
      <c r="L955">
        <v>1399666342</v>
      </c>
      <c r="M955" t="b">
        <v>0</v>
      </c>
      <c r="N955">
        <v>38</v>
      </c>
      <c r="O955" t="b">
        <v>1</v>
      </c>
      <c r="P955" t="s">
        <v>8276</v>
      </c>
      <c r="Q955">
        <f t="shared" si="114"/>
        <v>134</v>
      </c>
      <c r="R955">
        <f t="shared" si="119"/>
        <v>70.55</v>
      </c>
      <c r="S955" t="str">
        <f t="shared" si="115"/>
        <v>music</v>
      </c>
      <c r="T955" t="str">
        <f t="shared" si="116"/>
        <v>rock</v>
      </c>
      <c r="U955" s="7">
        <f t="shared" si="117"/>
        <v>41768.841921296298</v>
      </c>
      <c r="V955" s="7">
        <f t="shared" si="118"/>
        <v>41799.208333333336</v>
      </c>
    </row>
    <row r="956" spans="1:22" ht="44.25" x14ac:dyDescent="0.75">
      <c r="A956">
        <v>1104</v>
      </c>
      <c r="B956" s="2" t="s">
        <v>1105</v>
      </c>
      <c r="C956" s="2" t="s">
        <v>5214</v>
      </c>
      <c r="D956">
        <v>60000</v>
      </c>
      <c r="E956">
        <f t="shared" si="112"/>
        <v>78600</v>
      </c>
      <c r="F956">
        <v>2971</v>
      </c>
      <c r="G956">
        <f t="shared" si="113"/>
        <v>3892.01</v>
      </c>
      <c r="H956" t="s">
        <v>8221</v>
      </c>
      <c r="I956" t="s">
        <v>8225</v>
      </c>
      <c r="J956" t="s">
        <v>8247</v>
      </c>
      <c r="K956">
        <v>1402480221</v>
      </c>
      <c r="L956">
        <v>1399888221</v>
      </c>
      <c r="M956" t="b">
        <v>0</v>
      </c>
      <c r="N956">
        <v>37</v>
      </c>
      <c r="O956" t="b">
        <v>0</v>
      </c>
      <c r="P956" t="s">
        <v>8282</v>
      </c>
      <c r="Q956">
        <f t="shared" si="114"/>
        <v>5</v>
      </c>
      <c r="R956">
        <f t="shared" si="119"/>
        <v>105.19</v>
      </c>
      <c r="S956" t="str">
        <f t="shared" si="115"/>
        <v>games</v>
      </c>
      <c r="T956" t="str">
        <f t="shared" si="116"/>
        <v>video games</v>
      </c>
      <c r="U956" s="7">
        <f t="shared" si="117"/>
        <v>41771.40996527778</v>
      </c>
      <c r="V956" s="7">
        <f t="shared" si="118"/>
        <v>41801.40996527778</v>
      </c>
    </row>
    <row r="957" spans="1:22" ht="44.25" x14ac:dyDescent="0.75">
      <c r="A957">
        <v>2335</v>
      </c>
      <c r="B957" s="2" t="s">
        <v>2336</v>
      </c>
      <c r="C957" s="2" t="s">
        <v>6445</v>
      </c>
      <c r="D957">
        <v>25000</v>
      </c>
      <c r="E957">
        <f t="shared" si="112"/>
        <v>25000</v>
      </c>
      <c r="F957">
        <v>25568</v>
      </c>
      <c r="G957">
        <f t="shared" si="113"/>
        <v>25568</v>
      </c>
      <c r="H957" t="s">
        <v>8219</v>
      </c>
      <c r="I957" t="s">
        <v>8224</v>
      </c>
      <c r="J957" t="s">
        <v>8246</v>
      </c>
      <c r="K957">
        <v>1402494243</v>
      </c>
      <c r="L957">
        <v>1399902243</v>
      </c>
      <c r="M957" t="b">
        <v>1</v>
      </c>
      <c r="N957">
        <v>221</v>
      </c>
      <c r="O957" t="b">
        <v>1</v>
      </c>
      <c r="P957" t="s">
        <v>8298</v>
      </c>
      <c r="Q957">
        <f t="shared" si="114"/>
        <v>102</v>
      </c>
      <c r="R957">
        <f t="shared" si="119"/>
        <v>115.69</v>
      </c>
      <c r="S957" t="str">
        <f t="shared" si="115"/>
        <v>food</v>
      </c>
      <c r="T957" t="str">
        <f t="shared" si="116"/>
        <v>small batch</v>
      </c>
      <c r="U957" s="7">
        <f t="shared" si="117"/>
        <v>41771.572256944448</v>
      </c>
      <c r="V957" s="7">
        <f t="shared" si="118"/>
        <v>41801.572256944448</v>
      </c>
    </row>
    <row r="958" spans="1:22" ht="44.25" x14ac:dyDescent="0.75">
      <c r="A958">
        <v>2653</v>
      </c>
      <c r="B958" s="2" t="s">
        <v>2653</v>
      </c>
      <c r="C958" s="2" t="s">
        <v>6763</v>
      </c>
      <c r="D958">
        <v>51000</v>
      </c>
      <c r="E958">
        <f t="shared" si="112"/>
        <v>51000</v>
      </c>
      <c r="F958">
        <v>5876</v>
      </c>
      <c r="G958">
        <f t="shared" si="113"/>
        <v>5876</v>
      </c>
      <c r="H958" t="s">
        <v>8220</v>
      </c>
      <c r="I958" t="s">
        <v>8224</v>
      </c>
      <c r="J958" t="s">
        <v>8246</v>
      </c>
      <c r="K958">
        <v>1402632000</v>
      </c>
      <c r="L958">
        <v>1399909127</v>
      </c>
      <c r="M958" t="b">
        <v>0</v>
      </c>
      <c r="N958">
        <v>70</v>
      </c>
      <c r="O958" t="b">
        <v>0</v>
      </c>
      <c r="P958" t="s">
        <v>8301</v>
      </c>
      <c r="Q958">
        <f t="shared" si="114"/>
        <v>12</v>
      </c>
      <c r="R958">
        <f t="shared" si="119"/>
        <v>83.94</v>
      </c>
      <c r="S958" t="str">
        <f t="shared" si="115"/>
        <v>technology</v>
      </c>
      <c r="T958" t="str">
        <f t="shared" si="116"/>
        <v>space exploration</v>
      </c>
      <c r="U958" s="7">
        <f t="shared" si="117"/>
        <v>41771.651932870373</v>
      </c>
      <c r="V958" s="7">
        <f t="shared" si="118"/>
        <v>41803.166666666664</v>
      </c>
    </row>
    <row r="959" spans="1:22" ht="44.25" x14ac:dyDescent="0.75">
      <c r="A959">
        <v>3756</v>
      </c>
      <c r="B959" s="2" t="s">
        <v>3753</v>
      </c>
      <c r="C959" s="2" t="s">
        <v>7866</v>
      </c>
      <c r="D959">
        <v>4500</v>
      </c>
      <c r="E959">
        <f t="shared" si="112"/>
        <v>4500</v>
      </c>
      <c r="F959">
        <v>4550</v>
      </c>
      <c r="G959">
        <f t="shared" si="113"/>
        <v>4550</v>
      </c>
      <c r="H959" t="s">
        <v>8219</v>
      </c>
      <c r="I959" t="s">
        <v>8224</v>
      </c>
      <c r="J959" t="s">
        <v>8246</v>
      </c>
      <c r="K959">
        <v>1402515198</v>
      </c>
      <c r="L959">
        <v>1399923198</v>
      </c>
      <c r="M959" t="b">
        <v>0</v>
      </c>
      <c r="N959">
        <v>17</v>
      </c>
      <c r="O959" t="b">
        <v>1</v>
      </c>
      <c r="P959" t="s">
        <v>8305</v>
      </c>
      <c r="Q959">
        <f t="shared" si="114"/>
        <v>101</v>
      </c>
      <c r="R959">
        <f t="shared" si="119"/>
        <v>267.64999999999998</v>
      </c>
      <c r="S959" t="str">
        <f t="shared" si="115"/>
        <v>theater</v>
      </c>
      <c r="T959" t="str">
        <f t="shared" si="116"/>
        <v>musical</v>
      </c>
      <c r="U959" s="7">
        <f t="shared" si="117"/>
        <v>41771.814791666664</v>
      </c>
      <c r="V959" s="7">
        <f t="shared" si="118"/>
        <v>41801.814791666664</v>
      </c>
    </row>
    <row r="960" spans="1:22" ht="44.25" x14ac:dyDescent="0.75">
      <c r="A960">
        <v>3168</v>
      </c>
      <c r="B960" s="2" t="s">
        <v>3168</v>
      </c>
      <c r="C960" s="2" t="s">
        <v>7278</v>
      </c>
      <c r="D960">
        <v>2500</v>
      </c>
      <c r="E960">
        <f t="shared" si="112"/>
        <v>2500</v>
      </c>
      <c r="F960">
        <v>3105</v>
      </c>
      <c r="G960">
        <f t="shared" si="113"/>
        <v>3105</v>
      </c>
      <c r="H960" t="s">
        <v>8219</v>
      </c>
      <c r="I960" t="s">
        <v>8224</v>
      </c>
      <c r="J960" t="s">
        <v>8246</v>
      </c>
      <c r="K960">
        <v>1402696800</v>
      </c>
      <c r="L960">
        <v>1399948353</v>
      </c>
      <c r="M960" t="b">
        <v>1</v>
      </c>
      <c r="N960">
        <v>61</v>
      </c>
      <c r="O960" t="b">
        <v>1</v>
      </c>
      <c r="P960" t="s">
        <v>8271</v>
      </c>
      <c r="Q960">
        <f t="shared" si="114"/>
        <v>124</v>
      </c>
      <c r="R960">
        <f t="shared" si="119"/>
        <v>50.9</v>
      </c>
      <c r="S960" t="str">
        <f t="shared" si="115"/>
        <v>theater</v>
      </c>
      <c r="T960" t="str">
        <f t="shared" si="116"/>
        <v>plays</v>
      </c>
      <c r="U960" s="7">
        <f t="shared" si="117"/>
        <v>41772.105937500004</v>
      </c>
      <c r="V960" s="7">
        <f t="shared" si="118"/>
        <v>41803.916666666664</v>
      </c>
    </row>
    <row r="961" spans="1:22" ht="44.25" x14ac:dyDescent="0.75">
      <c r="A961">
        <v>1504</v>
      </c>
      <c r="B961" s="2" t="s">
        <v>1505</v>
      </c>
      <c r="C961" s="2" t="s">
        <v>5614</v>
      </c>
      <c r="D961">
        <v>6500</v>
      </c>
      <c r="E961">
        <f t="shared" si="112"/>
        <v>8515</v>
      </c>
      <c r="F961">
        <v>18066</v>
      </c>
      <c r="G961">
        <f t="shared" si="113"/>
        <v>23666.460000000003</v>
      </c>
      <c r="H961" t="s">
        <v>8219</v>
      </c>
      <c r="I961" t="s">
        <v>8225</v>
      </c>
      <c r="J961" t="s">
        <v>8247</v>
      </c>
      <c r="K961">
        <v>1402389180</v>
      </c>
      <c r="L961">
        <v>1399996024</v>
      </c>
      <c r="M961" t="b">
        <v>1</v>
      </c>
      <c r="N961">
        <v>269</v>
      </c>
      <c r="O961" t="b">
        <v>1</v>
      </c>
      <c r="P961" t="s">
        <v>8285</v>
      </c>
      <c r="Q961">
        <f t="shared" si="114"/>
        <v>278</v>
      </c>
      <c r="R961">
        <f t="shared" si="119"/>
        <v>87.98</v>
      </c>
      <c r="S961" t="str">
        <f t="shared" si="115"/>
        <v>photography</v>
      </c>
      <c r="T961" t="str">
        <f t="shared" si="116"/>
        <v>photobooks</v>
      </c>
      <c r="U961" s="7">
        <f t="shared" si="117"/>
        <v>41772.657685185186</v>
      </c>
      <c r="V961" s="7">
        <f t="shared" si="118"/>
        <v>41800.356249999997</v>
      </c>
    </row>
    <row r="962" spans="1:22" ht="44.25" x14ac:dyDescent="0.75">
      <c r="A962">
        <v>3682</v>
      </c>
      <c r="B962" s="2" t="s">
        <v>3679</v>
      </c>
      <c r="C962" s="2" t="s">
        <v>7792</v>
      </c>
      <c r="D962">
        <v>3000</v>
      </c>
      <c r="E962">
        <f t="shared" ref="E962:E1025" si="120">INDEX(convert,MATCH($J962,money,0),2)*D962</f>
        <v>3000</v>
      </c>
      <c r="F962">
        <v>4176</v>
      </c>
      <c r="G962">
        <f t="shared" ref="G962:G1025" si="121">INDEX(convert,MATCH($J962,money,0),2)*F962</f>
        <v>4176</v>
      </c>
      <c r="H962" t="s">
        <v>8219</v>
      </c>
      <c r="I962" t="s">
        <v>8224</v>
      </c>
      <c r="J962" t="s">
        <v>8246</v>
      </c>
      <c r="K962">
        <v>1402901940</v>
      </c>
      <c r="L962">
        <v>1399998418</v>
      </c>
      <c r="M962" t="b">
        <v>0</v>
      </c>
      <c r="N962">
        <v>67</v>
      </c>
      <c r="O962" t="b">
        <v>1</v>
      </c>
      <c r="P962" t="s">
        <v>8271</v>
      </c>
      <c r="Q962">
        <f t="shared" ref="Q962:Q1025" si="122">ROUND(F962/D962*100,0)</f>
        <v>139</v>
      </c>
      <c r="R962">
        <f t="shared" si="119"/>
        <v>62.33</v>
      </c>
      <c r="S962" t="str">
        <f t="shared" ref="S962:S1025" si="123">LEFT($P962,FIND("/",$P962)-1)</f>
        <v>theater</v>
      </c>
      <c r="T962" t="str">
        <f t="shared" ref="T962:T1025" si="124">MID($P962,FIND("/",$P962)+1,30)</f>
        <v>plays</v>
      </c>
      <c r="U962" s="7">
        <f t="shared" ref="U962:U1025" si="125">DATE(1970,1,1)+(((L962/60)/60)/24)</f>
        <v>41772.685393518521</v>
      </c>
      <c r="V962" s="7">
        <f t="shared" ref="V962:V1025" si="126">DATE(1970,1,1)+(((K962/60)/60)/24)</f>
        <v>41806.290972222225</v>
      </c>
    </row>
    <row r="963" spans="1:22" ht="44.25" x14ac:dyDescent="0.75">
      <c r="A963">
        <v>3768</v>
      </c>
      <c r="B963" s="2" t="s">
        <v>3765</v>
      </c>
      <c r="C963" s="2" t="s">
        <v>7878</v>
      </c>
      <c r="D963">
        <v>4000</v>
      </c>
      <c r="E963">
        <f t="shared" si="120"/>
        <v>4000</v>
      </c>
      <c r="F963">
        <v>4306.1099999999997</v>
      </c>
      <c r="G963">
        <f t="shared" si="121"/>
        <v>4306.1099999999997</v>
      </c>
      <c r="H963" t="s">
        <v>8219</v>
      </c>
      <c r="I963" t="s">
        <v>8224</v>
      </c>
      <c r="J963" t="s">
        <v>8246</v>
      </c>
      <c r="K963">
        <v>1402594090</v>
      </c>
      <c r="L963">
        <v>1400002090</v>
      </c>
      <c r="M963" t="b">
        <v>0</v>
      </c>
      <c r="N963">
        <v>58</v>
      </c>
      <c r="O963" t="b">
        <v>1</v>
      </c>
      <c r="P963" t="s">
        <v>8305</v>
      </c>
      <c r="Q963">
        <f t="shared" si="122"/>
        <v>108</v>
      </c>
      <c r="R963">
        <f t="shared" ref="R963:R1026" si="127">ROUND(G963/N963,2)</f>
        <v>74.239999999999995</v>
      </c>
      <c r="S963" t="str">
        <f t="shared" si="123"/>
        <v>theater</v>
      </c>
      <c r="T963" t="str">
        <f t="shared" si="124"/>
        <v>musical</v>
      </c>
      <c r="U963" s="7">
        <f t="shared" si="125"/>
        <v>41772.727893518517</v>
      </c>
      <c r="V963" s="7">
        <f t="shared" si="126"/>
        <v>41802.727893518517</v>
      </c>
    </row>
    <row r="964" spans="1:22" ht="44.25" x14ac:dyDescent="0.75">
      <c r="A964">
        <v>1863</v>
      </c>
      <c r="B964" s="2" t="s">
        <v>1864</v>
      </c>
      <c r="C964" s="2" t="s">
        <v>5973</v>
      </c>
      <c r="D964">
        <v>2500</v>
      </c>
      <c r="E964">
        <f t="shared" si="120"/>
        <v>2500</v>
      </c>
      <c r="F964">
        <v>10</v>
      </c>
      <c r="G964">
        <f t="shared" si="121"/>
        <v>10</v>
      </c>
      <c r="H964" t="s">
        <v>8221</v>
      </c>
      <c r="I964" t="s">
        <v>8224</v>
      </c>
      <c r="J964" t="s">
        <v>8246</v>
      </c>
      <c r="K964">
        <v>1402600085</v>
      </c>
      <c r="L964">
        <v>1400008085</v>
      </c>
      <c r="M964" t="b">
        <v>0</v>
      </c>
      <c r="N964">
        <v>2</v>
      </c>
      <c r="O964" t="b">
        <v>0</v>
      </c>
      <c r="P964" t="s">
        <v>8283</v>
      </c>
      <c r="Q964">
        <f t="shared" si="122"/>
        <v>0</v>
      </c>
      <c r="R964">
        <f t="shared" si="127"/>
        <v>5</v>
      </c>
      <c r="S964" t="str">
        <f t="shared" si="123"/>
        <v>games</v>
      </c>
      <c r="T964" t="str">
        <f t="shared" si="124"/>
        <v>mobile games</v>
      </c>
      <c r="U964" s="7">
        <f t="shared" si="125"/>
        <v>41772.797280092593</v>
      </c>
      <c r="V964" s="7">
        <f t="shared" si="126"/>
        <v>41802.797280092593</v>
      </c>
    </row>
    <row r="965" spans="1:22" ht="59" x14ac:dyDescent="0.75">
      <c r="A965">
        <v>1878</v>
      </c>
      <c r="B965" s="2" t="s">
        <v>1879</v>
      </c>
      <c r="C965" s="2" t="s">
        <v>5988</v>
      </c>
      <c r="D965">
        <v>8000</v>
      </c>
      <c r="E965">
        <f t="shared" si="120"/>
        <v>5280</v>
      </c>
      <c r="F965">
        <v>0</v>
      </c>
      <c r="G965">
        <f t="shared" si="121"/>
        <v>0</v>
      </c>
      <c r="H965" t="s">
        <v>8221</v>
      </c>
      <c r="I965" t="s">
        <v>8226</v>
      </c>
      <c r="J965" t="s">
        <v>8248</v>
      </c>
      <c r="K965">
        <v>1402618355</v>
      </c>
      <c r="L965">
        <v>1400026355</v>
      </c>
      <c r="M965" t="b">
        <v>0</v>
      </c>
      <c r="N965">
        <v>0</v>
      </c>
      <c r="O965" t="b">
        <v>0</v>
      </c>
      <c r="P965" t="s">
        <v>8283</v>
      </c>
      <c r="Q965">
        <f t="shared" si="122"/>
        <v>0</v>
      </c>
      <c r="R965" t="e">
        <f t="shared" si="127"/>
        <v>#DIV/0!</v>
      </c>
      <c r="S965" t="str">
        <f t="shared" si="123"/>
        <v>games</v>
      </c>
      <c r="T965" t="str">
        <f t="shared" si="124"/>
        <v>mobile games</v>
      </c>
      <c r="U965" s="7">
        <f t="shared" si="125"/>
        <v>41773.008738425924</v>
      </c>
      <c r="V965" s="7">
        <f t="shared" si="126"/>
        <v>41803.008738425924</v>
      </c>
    </row>
    <row r="966" spans="1:22" ht="44.25" x14ac:dyDescent="0.75">
      <c r="A966">
        <v>987</v>
      </c>
      <c r="B966" s="2" t="s">
        <v>988</v>
      </c>
      <c r="C966" s="2" t="s">
        <v>5097</v>
      </c>
      <c r="D966">
        <v>50000</v>
      </c>
      <c r="E966">
        <f t="shared" si="120"/>
        <v>56999.999999999993</v>
      </c>
      <c r="F966">
        <v>6610</v>
      </c>
      <c r="G966">
        <f t="shared" si="121"/>
        <v>7535.4</v>
      </c>
      <c r="H966" t="s">
        <v>8221</v>
      </c>
      <c r="I966" t="s">
        <v>8233</v>
      </c>
      <c r="J966" t="s">
        <v>8249</v>
      </c>
      <c r="K966">
        <v>1403507050</v>
      </c>
      <c r="L966">
        <v>1400051050</v>
      </c>
      <c r="M966" t="b">
        <v>0</v>
      </c>
      <c r="N966">
        <v>41</v>
      </c>
      <c r="O966" t="b">
        <v>0</v>
      </c>
      <c r="P966" t="s">
        <v>8273</v>
      </c>
      <c r="Q966">
        <f t="shared" si="122"/>
        <v>13</v>
      </c>
      <c r="R966">
        <f t="shared" si="127"/>
        <v>183.79</v>
      </c>
      <c r="S966" t="str">
        <f t="shared" si="123"/>
        <v>technology</v>
      </c>
      <c r="T966" t="str">
        <f t="shared" si="124"/>
        <v>wearables</v>
      </c>
      <c r="U966" s="7">
        <f t="shared" si="125"/>
        <v>41773.294560185182</v>
      </c>
      <c r="V966" s="7">
        <f t="shared" si="126"/>
        <v>41813.294560185182</v>
      </c>
    </row>
    <row r="967" spans="1:22" ht="44.25" x14ac:dyDescent="0.75">
      <c r="A967">
        <v>1935</v>
      </c>
      <c r="B967" s="2" t="s">
        <v>1936</v>
      </c>
      <c r="C967" s="2" t="s">
        <v>6045</v>
      </c>
      <c r="D967">
        <v>2500</v>
      </c>
      <c r="E967">
        <f t="shared" si="120"/>
        <v>2500</v>
      </c>
      <c r="F967">
        <v>2710</v>
      </c>
      <c r="G967">
        <f t="shared" si="121"/>
        <v>2710</v>
      </c>
      <c r="H967" t="s">
        <v>8219</v>
      </c>
      <c r="I967" t="s">
        <v>8224</v>
      </c>
      <c r="J967" t="s">
        <v>8246</v>
      </c>
      <c r="K967">
        <v>1403326740</v>
      </c>
      <c r="L967">
        <v>1400106171</v>
      </c>
      <c r="M967" t="b">
        <v>0</v>
      </c>
      <c r="N967">
        <v>50</v>
      </c>
      <c r="O967" t="b">
        <v>1</v>
      </c>
      <c r="P967" t="s">
        <v>8279</v>
      </c>
      <c r="Q967">
        <f t="shared" si="122"/>
        <v>108</v>
      </c>
      <c r="R967">
        <f t="shared" si="127"/>
        <v>54.2</v>
      </c>
      <c r="S967" t="str">
        <f t="shared" si="123"/>
        <v>music</v>
      </c>
      <c r="T967" t="str">
        <f t="shared" si="124"/>
        <v>indie rock</v>
      </c>
      <c r="U967" s="7">
        <f t="shared" si="125"/>
        <v>41773.932534722226</v>
      </c>
      <c r="V967" s="7">
        <f t="shared" si="126"/>
        <v>41811.207638888889</v>
      </c>
    </row>
    <row r="968" spans="1:22" ht="44.25" x14ac:dyDescent="0.75">
      <c r="A968">
        <v>1245</v>
      </c>
      <c r="B968" s="2" t="s">
        <v>1246</v>
      </c>
      <c r="C968" s="2" t="s">
        <v>5355</v>
      </c>
      <c r="D968">
        <v>2000</v>
      </c>
      <c r="E968">
        <f t="shared" si="120"/>
        <v>2000</v>
      </c>
      <c r="F968">
        <v>2405</v>
      </c>
      <c r="G968">
        <f t="shared" si="121"/>
        <v>2405</v>
      </c>
      <c r="H968" t="s">
        <v>8219</v>
      </c>
      <c r="I968" t="s">
        <v>8224</v>
      </c>
      <c r="J968" t="s">
        <v>8246</v>
      </c>
      <c r="K968">
        <v>1402755834</v>
      </c>
      <c r="L968">
        <v>1400163834</v>
      </c>
      <c r="M968" t="b">
        <v>1</v>
      </c>
      <c r="N968">
        <v>17</v>
      </c>
      <c r="O968" t="b">
        <v>1</v>
      </c>
      <c r="P968" t="s">
        <v>8276</v>
      </c>
      <c r="Q968">
        <f t="shared" si="122"/>
        <v>120</v>
      </c>
      <c r="R968">
        <f t="shared" si="127"/>
        <v>141.47</v>
      </c>
      <c r="S968" t="str">
        <f t="shared" si="123"/>
        <v>music</v>
      </c>
      <c r="T968" t="str">
        <f t="shared" si="124"/>
        <v>rock</v>
      </c>
      <c r="U968" s="7">
        <f t="shared" si="125"/>
        <v>41774.599930555552</v>
      </c>
      <c r="V968" s="7">
        <f t="shared" si="126"/>
        <v>41804.599930555552</v>
      </c>
    </row>
    <row r="969" spans="1:22" ht="59" x14ac:dyDescent="0.75">
      <c r="A969">
        <v>3954</v>
      </c>
      <c r="B969" s="2" t="s">
        <v>3951</v>
      </c>
      <c r="C969" s="2" t="s">
        <v>8061</v>
      </c>
      <c r="D969">
        <v>25000</v>
      </c>
      <c r="E969">
        <f t="shared" si="120"/>
        <v>18250</v>
      </c>
      <c r="F969">
        <v>0</v>
      </c>
      <c r="G969">
        <f t="shared" si="121"/>
        <v>0</v>
      </c>
      <c r="H969" t="s">
        <v>8221</v>
      </c>
      <c r="I969" t="s">
        <v>8229</v>
      </c>
      <c r="J969" t="s">
        <v>8251</v>
      </c>
      <c r="K969">
        <v>1405352264</v>
      </c>
      <c r="L969">
        <v>1400168264</v>
      </c>
      <c r="M969" t="b">
        <v>0</v>
      </c>
      <c r="N969">
        <v>0</v>
      </c>
      <c r="O969" t="b">
        <v>0</v>
      </c>
      <c r="P969" t="s">
        <v>8271</v>
      </c>
      <c r="Q969">
        <f t="shared" si="122"/>
        <v>0</v>
      </c>
      <c r="R969" t="e">
        <f t="shared" si="127"/>
        <v>#DIV/0!</v>
      </c>
      <c r="S969" t="str">
        <f t="shared" si="123"/>
        <v>theater</v>
      </c>
      <c r="T969" t="str">
        <f t="shared" si="124"/>
        <v>plays</v>
      </c>
      <c r="U969" s="7">
        <f t="shared" si="125"/>
        <v>41774.651203703703</v>
      </c>
      <c r="V969" s="7">
        <f t="shared" si="126"/>
        <v>41834.651203703703</v>
      </c>
    </row>
    <row r="970" spans="1:22" ht="29.5" x14ac:dyDescent="0.75">
      <c r="A970">
        <v>1628</v>
      </c>
      <c r="B970" s="2" t="s">
        <v>1629</v>
      </c>
      <c r="C970" s="2" t="s">
        <v>5738</v>
      </c>
      <c r="D970">
        <v>4000</v>
      </c>
      <c r="E970">
        <f t="shared" si="120"/>
        <v>4000</v>
      </c>
      <c r="F970">
        <v>4037</v>
      </c>
      <c r="G970">
        <f t="shared" si="121"/>
        <v>4037</v>
      </c>
      <c r="H970" t="s">
        <v>8219</v>
      </c>
      <c r="I970" t="s">
        <v>8224</v>
      </c>
      <c r="J970" t="s">
        <v>8246</v>
      </c>
      <c r="K970">
        <v>1403026882</v>
      </c>
      <c r="L970">
        <v>1400175682</v>
      </c>
      <c r="M970" t="b">
        <v>0</v>
      </c>
      <c r="N970">
        <v>88</v>
      </c>
      <c r="O970" t="b">
        <v>1</v>
      </c>
      <c r="P970" t="s">
        <v>8276</v>
      </c>
      <c r="Q970">
        <f t="shared" si="122"/>
        <v>101</v>
      </c>
      <c r="R970">
        <f t="shared" si="127"/>
        <v>45.88</v>
      </c>
      <c r="S970" t="str">
        <f t="shared" si="123"/>
        <v>music</v>
      </c>
      <c r="T970" t="str">
        <f t="shared" si="124"/>
        <v>rock</v>
      </c>
      <c r="U970" s="7">
        <f t="shared" si="125"/>
        <v>41774.737060185187</v>
      </c>
      <c r="V970" s="7">
        <f t="shared" si="126"/>
        <v>41807.737060185187</v>
      </c>
    </row>
    <row r="971" spans="1:22" ht="44.25" x14ac:dyDescent="0.75">
      <c r="A971">
        <v>2934</v>
      </c>
      <c r="B971" s="2" t="s">
        <v>2934</v>
      </c>
      <c r="C971" s="2" t="s">
        <v>7044</v>
      </c>
      <c r="D971">
        <v>2500</v>
      </c>
      <c r="E971">
        <f t="shared" si="120"/>
        <v>1825</v>
      </c>
      <c r="F971">
        <v>2700</v>
      </c>
      <c r="G971">
        <f t="shared" si="121"/>
        <v>1971</v>
      </c>
      <c r="H971" t="s">
        <v>8219</v>
      </c>
      <c r="I971" t="s">
        <v>8229</v>
      </c>
      <c r="J971" t="s">
        <v>8251</v>
      </c>
      <c r="K971">
        <v>1402845364</v>
      </c>
      <c r="L971">
        <v>1400253364</v>
      </c>
      <c r="M971" t="b">
        <v>0</v>
      </c>
      <c r="N971">
        <v>37</v>
      </c>
      <c r="O971" t="b">
        <v>1</v>
      </c>
      <c r="P971" t="s">
        <v>8305</v>
      </c>
      <c r="Q971">
        <f t="shared" si="122"/>
        <v>108</v>
      </c>
      <c r="R971">
        <f t="shared" si="127"/>
        <v>53.27</v>
      </c>
      <c r="S971" t="str">
        <f t="shared" si="123"/>
        <v>theater</v>
      </c>
      <c r="T971" t="str">
        <f t="shared" si="124"/>
        <v>musical</v>
      </c>
      <c r="U971" s="7">
        <f t="shared" si="125"/>
        <v>41775.636157407411</v>
      </c>
      <c r="V971" s="7">
        <f t="shared" si="126"/>
        <v>41805.636157407411</v>
      </c>
    </row>
    <row r="972" spans="1:22" ht="44.25" x14ac:dyDescent="0.75">
      <c r="A972">
        <v>1087</v>
      </c>
      <c r="B972" s="2" t="s">
        <v>1088</v>
      </c>
      <c r="C972" s="2" t="s">
        <v>5197</v>
      </c>
      <c r="D972">
        <v>1100</v>
      </c>
      <c r="E972">
        <f t="shared" si="120"/>
        <v>1100</v>
      </c>
      <c r="F972">
        <v>0</v>
      </c>
      <c r="G972">
        <f t="shared" si="121"/>
        <v>0</v>
      </c>
      <c r="H972" t="s">
        <v>8221</v>
      </c>
      <c r="I972" t="s">
        <v>8224</v>
      </c>
      <c r="J972" t="s">
        <v>8246</v>
      </c>
      <c r="K972">
        <v>1402852087</v>
      </c>
      <c r="L972">
        <v>1400260087</v>
      </c>
      <c r="M972" t="b">
        <v>0</v>
      </c>
      <c r="N972">
        <v>0</v>
      </c>
      <c r="O972" t="b">
        <v>0</v>
      </c>
      <c r="P972" t="s">
        <v>8282</v>
      </c>
      <c r="Q972">
        <f t="shared" si="122"/>
        <v>0</v>
      </c>
      <c r="R972" t="e">
        <f t="shared" si="127"/>
        <v>#DIV/0!</v>
      </c>
      <c r="S972" t="str">
        <f t="shared" si="123"/>
        <v>games</v>
      </c>
      <c r="T972" t="str">
        <f t="shared" si="124"/>
        <v>video games</v>
      </c>
      <c r="U972" s="7">
        <f t="shared" si="125"/>
        <v>41775.713969907411</v>
      </c>
      <c r="V972" s="7">
        <f t="shared" si="126"/>
        <v>41805.713969907411</v>
      </c>
    </row>
    <row r="973" spans="1:22" ht="44.25" x14ac:dyDescent="0.75">
      <c r="A973">
        <v>3163</v>
      </c>
      <c r="B973" s="2" t="s">
        <v>3163</v>
      </c>
      <c r="C973" s="2" t="s">
        <v>7273</v>
      </c>
      <c r="D973">
        <v>13000</v>
      </c>
      <c r="E973">
        <f t="shared" si="120"/>
        <v>13000</v>
      </c>
      <c r="F973">
        <v>14450</v>
      </c>
      <c r="G973">
        <f t="shared" si="121"/>
        <v>14450</v>
      </c>
      <c r="H973" t="s">
        <v>8219</v>
      </c>
      <c r="I973" t="s">
        <v>8224</v>
      </c>
      <c r="J973" t="s">
        <v>8246</v>
      </c>
      <c r="K973">
        <v>1402855525</v>
      </c>
      <c r="L973">
        <v>1400263525</v>
      </c>
      <c r="M973" t="b">
        <v>1</v>
      </c>
      <c r="N973">
        <v>72</v>
      </c>
      <c r="O973" t="b">
        <v>1</v>
      </c>
      <c r="P973" t="s">
        <v>8271</v>
      </c>
      <c r="Q973">
        <f t="shared" si="122"/>
        <v>111</v>
      </c>
      <c r="R973">
        <f t="shared" si="127"/>
        <v>200.69</v>
      </c>
      <c r="S973" t="str">
        <f t="shared" si="123"/>
        <v>theater</v>
      </c>
      <c r="T973" t="str">
        <f t="shared" si="124"/>
        <v>plays</v>
      </c>
      <c r="U973" s="7">
        <f t="shared" si="125"/>
        <v>41775.753761574073</v>
      </c>
      <c r="V973" s="7">
        <f t="shared" si="126"/>
        <v>41805.753761574073</v>
      </c>
    </row>
    <row r="974" spans="1:22" ht="29.5" x14ac:dyDescent="0.75">
      <c r="A974">
        <v>3658</v>
      </c>
      <c r="B974" s="2" t="s">
        <v>3655</v>
      </c>
      <c r="C974" s="2" t="s">
        <v>7768</v>
      </c>
      <c r="D974">
        <v>1500</v>
      </c>
      <c r="E974">
        <f t="shared" si="120"/>
        <v>1500</v>
      </c>
      <c r="F974">
        <v>1510</v>
      </c>
      <c r="G974">
        <f t="shared" si="121"/>
        <v>1510</v>
      </c>
      <c r="H974" t="s">
        <v>8219</v>
      </c>
      <c r="I974" t="s">
        <v>8224</v>
      </c>
      <c r="J974" t="s">
        <v>8246</v>
      </c>
      <c r="K974">
        <v>1404273540</v>
      </c>
      <c r="L974">
        <v>1400272580</v>
      </c>
      <c r="M974" t="b">
        <v>0</v>
      </c>
      <c r="N974">
        <v>20</v>
      </c>
      <c r="O974" t="b">
        <v>1</v>
      </c>
      <c r="P974" t="s">
        <v>8271</v>
      </c>
      <c r="Q974">
        <f t="shared" si="122"/>
        <v>101</v>
      </c>
      <c r="R974">
        <f t="shared" si="127"/>
        <v>75.5</v>
      </c>
      <c r="S974" t="str">
        <f t="shared" si="123"/>
        <v>theater</v>
      </c>
      <c r="T974" t="str">
        <f t="shared" si="124"/>
        <v>plays</v>
      </c>
      <c r="U974" s="7">
        <f t="shared" si="125"/>
        <v>41775.858564814815</v>
      </c>
      <c r="V974" s="7">
        <f t="shared" si="126"/>
        <v>41822.165972222225</v>
      </c>
    </row>
    <row r="975" spans="1:22" ht="44.25" x14ac:dyDescent="0.75">
      <c r="A975">
        <v>3433</v>
      </c>
      <c r="B975" s="2" t="s">
        <v>3432</v>
      </c>
      <c r="C975" s="2" t="s">
        <v>7543</v>
      </c>
      <c r="D975">
        <v>9500</v>
      </c>
      <c r="E975">
        <f t="shared" si="120"/>
        <v>9500</v>
      </c>
      <c r="F975">
        <v>9525</v>
      </c>
      <c r="G975">
        <f t="shared" si="121"/>
        <v>9525</v>
      </c>
      <c r="H975" t="s">
        <v>8219</v>
      </c>
      <c r="I975" t="s">
        <v>8224</v>
      </c>
      <c r="J975" t="s">
        <v>8246</v>
      </c>
      <c r="K975">
        <v>1402974000</v>
      </c>
      <c r="L975">
        <v>1400290255</v>
      </c>
      <c r="M975" t="b">
        <v>0</v>
      </c>
      <c r="N975">
        <v>71</v>
      </c>
      <c r="O975" t="b">
        <v>1</v>
      </c>
      <c r="P975" t="s">
        <v>8271</v>
      </c>
      <c r="Q975">
        <f t="shared" si="122"/>
        <v>100</v>
      </c>
      <c r="R975">
        <f t="shared" si="127"/>
        <v>134.15</v>
      </c>
      <c r="S975" t="str">
        <f t="shared" si="123"/>
        <v>theater</v>
      </c>
      <c r="T975" t="str">
        <f t="shared" si="124"/>
        <v>plays</v>
      </c>
      <c r="U975" s="7">
        <f t="shared" si="125"/>
        <v>41776.063136574077</v>
      </c>
      <c r="V975" s="7">
        <f t="shared" si="126"/>
        <v>41807.125</v>
      </c>
    </row>
    <row r="976" spans="1:22" ht="44.25" x14ac:dyDescent="0.75">
      <c r="A976">
        <v>1876</v>
      </c>
      <c r="B976" s="2" t="s">
        <v>1877</v>
      </c>
      <c r="C976" s="2" t="s">
        <v>5986</v>
      </c>
      <c r="D976">
        <v>280</v>
      </c>
      <c r="E976">
        <f t="shared" si="120"/>
        <v>184.8</v>
      </c>
      <c r="F976">
        <v>0</v>
      </c>
      <c r="G976">
        <f t="shared" si="121"/>
        <v>0</v>
      </c>
      <c r="H976" t="s">
        <v>8221</v>
      </c>
      <c r="I976" t="s">
        <v>8226</v>
      </c>
      <c r="J976" t="s">
        <v>8248</v>
      </c>
      <c r="K976">
        <v>1402901405</v>
      </c>
      <c r="L976">
        <v>1400309405</v>
      </c>
      <c r="M976" t="b">
        <v>0</v>
      </c>
      <c r="N976">
        <v>0</v>
      </c>
      <c r="O976" t="b">
        <v>0</v>
      </c>
      <c r="P976" t="s">
        <v>8283</v>
      </c>
      <c r="Q976">
        <f t="shared" si="122"/>
        <v>0</v>
      </c>
      <c r="R976" t="e">
        <f t="shared" si="127"/>
        <v>#DIV/0!</v>
      </c>
      <c r="S976" t="str">
        <f t="shared" si="123"/>
        <v>games</v>
      </c>
      <c r="T976" t="str">
        <f t="shared" si="124"/>
        <v>mobile games</v>
      </c>
      <c r="U976" s="7">
        <f t="shared" si="125"/>
        <v>41776.284780092588</v>
      </c>
      <c r="V976" s="7">
        <f t="shared" si="126"/>
        <v>41806.284780092588</v>
      </c>
    </row>
    <row r="977" spans="1:22" ht="44.25" x14ac:dyDescent="0.75">
      <c r="A977">
        <v>2998</v>
      </c>
      <c r="B977" s="2" t="s">
        <v>2998</v>
      </c>
      <c r="C977" s="2" t="s">
        <v>7108</v>
      </c>
      <c r="D977">
        <v>50000</v>
      </c>
      <c r="E977">
        <f t="shared" si="120"/>
        <v>50000</v>
      </c>
      <c r="F977">
        <v>51514.5</v>
      </c>
      <c r="G977">
        <f t="shared" si="121"/>
        <v>51514.5</v>
      </c>
      <c r="H977" t="s">
        <v>8219</v>
      </c>
      <c r="I977" t="s">
        <v>8224</v>
      </c>
      <c r="J977" t="s">
        <v>8246</v>
      </c>
      <c r="K977">
        <v>1402892700</v>
      </c>
      <c r="L977">
        <v>1400474329</v>
      </c>
      <c r="M977" t="b">
        <v>0</v>
      </c>
      <c r="N977">
        <v>433</v>
      </c>
      <c r="O977" t="b">
        <v>1</v>
      </c>
      <c r="P977" t="s">
        <v>8303</v>
      </c>
      <c r="Q977">
        <f t="shared" si="122"/>
        <v>103</v>
      </c>
      <c r="R977">
        <f t="shared" si="127"/>
        <v>118.97</v>
      </c>
      <c r="S977" t="str">
        <f t="shared" si="123"/>
        <v>theater</v>
      </c>
      <c r="T977" t="str">
        <f t="shared" si="124"/>
        <v>spaces</v>
      </c>
      <c r="U977" s="7">
        <f t="shared" si="125"/>
        <v>41778.193622685183</v>
      </c>
      <c r="V977" s="7">
        <f t="shared" si="126"/>
        <v>41806.184027777781</v>
      </c>
    </row>
    <row r="978" spans="1:22" ht="59" x14ac:dyDescent="0.75">
      <c r="A978">
        <v>3016</v>
      </c>
      <c r="B978" s="2" t="s">
        <v>3016</v>
      </c>
      <c r="C978" s="2" t="s">
        <v>7126</v>
      </c>
      <c r="D978">
        <v>8500</v>
      </c>
      <c r="E978">
        <f t="shared" si="120"/>
        <v>8500</v>
      </c>
      <c r="F978">
        <v>8722</v>
      </c>
      <c r="G978">
        <f t="shared" si="121"/>
        <v>8722</v>
      </c>
      <c r="H978" t="s">
        <v>8219</v>
      </c>
      <c r="I978" t="s">
        <v>8224</v>
      </c>
      <c r="J978" t="s">
        <v>8246</v>
      </c>
      <c r="K978">
        <v>1405688952</v>
      </c>
      <c r="L978">
        <v>1400504952</v>
      </c>
      <c r="M978" t="b">
        <v>0</v>
      </c>
      <c r="N978">
        <v>36</v>
      </c>
      <c r="O978" t="b">
        <v>1</v>
      </c>
      <c r="P978" t="s">
        <v>8303</v>
      </c>
      <c r="Q978">
        <f t="shared" si="122"/>
        <v>103</v>
      </c>
      <c r="R978">
        <f t="shared" si="127"/>
        <v>242.28</v>
      </c>
      <c r="S978" t="str">
        <f t="shared" si="123"/>
        <v>theater</v>
      </c>
      <c r="T978" t="str">
        <f t="shared" si="124"/>
        <v>spaces</v>
      </c>
      <c r="U978" s="7">
        <f t="shared" si="125"/>
        <v>41778.548055555555</v>
      </c>
      <c r="V978" s="7">
        <f t="shared" si="126"/>
        <v>41838.548055555555</v>
      </c>
    </row>
    <row r="979" spans="1:22" ht="44.25" x14ac:dyDescent="0.75">
      <c r="A979">
        <v>3209</v>
      </c>
      <c r="B979" s="2" t="s">
        <v>3209</v>
      </c>
      <c r="C979" s="2" t="s">
        <v>7319</v>
      </c>
      <c r="D979">
        <v>9500</v>
      </c>
      <c r="E979">
        <f t="shared" si="120"/>
        <v>9500</v>
      </c>
      <c r="F979">
        <v>11335.7</v>
      </c>
      <c r="G979">
        <f t="shared" si="121"/>
        <v>11335.7</v>
      </c>
      <c r="H979" t="s">
        <v>8219</v>
      </c>
      <c r="I979" t="s">
        <v>8224</v>
      </c>
      <c r="J979" t="s">
        <v>8246</v>
      </c>
      <c r="K979">
        <v>1403305200</v>
      </c>
      <c r="L979">
        <v>1400512658</v>
      </c>
      <c r="M979" t="b">
        <v>1</v>
      </c>
      <c r="N979">
        <v>226</v>
      </c>
      <c r="O979" t="b">
        <v>1</v>
      </c>
      <c r="P979" t="s">
        <v>8271</v>
      </c>
      <c r="Q979">
        <f t="shared" si="122"/>
        <v>119</v>
      </c>
      <c r="R979">
        <f t="shared" si="127"/>
        <v>50.16</v>
      </c>
      <c r="S979" t="str">
        <f t="shared" si="123"/>
        <v>theater</v>
      </c>
      <c r="T979" t="str">
        <f t="shared" si="124"/>
        <v>plays</v>
      </c>
      <c r="U979" s="7">
        <f t="shared" si="125"/>
        <v>41778.637245370373</v>
      </c>
      <c r="V979" s="7">
        <f t="shared" si="126"/>
        <v>41810.958333333336</v>
      </c>
    </row>
    <row r="980" spans="1:22" ht="29.5" x14ac:dyDescent="0.75">
      <c r="A980">
        <v>428</v>
      </c>
      <c r="B980" s="2" t="s">
        <v>429</v>
      </c>
      <c r="C980" s="2" t="s">
        <v>4538</v>
      </c>
      <c r="D980">
        <v>12000</v>
      </c>
      <c r="E980">
        <f t="shared" si="120"/>
        <v>12000</v>
      </c>
      <c r="F980">
        <v>676</v>
      </c>
      <c r="G980">
        <f t="shared" si="121"/>
        <v>676</v>
      </c>
      <c r="H980" t="s">
        <v>8221</v>
      </c>
      <c r="I980" t="s">
        <v>8224</v>
      </c>
      <c r="J980" t="s">
        <v>8246</v>
      </c>
      <c r="K980">
        <v>1402956000</v>
      </c>
      <c r="L980">
        <v>1400523845</v>
      </c>
      <c r="M980" t="b">
        <v>0</v>
      </c>
      <c r="N980">
        <v>13</v>
      </c>
      <c r="O980" t="b">
        <v>0</v>
      </c>
      <c r="P980" t="s">
        <v>8270</v>
      </c>
      <c r="Q980">
        <f t="shared" si="122"/>
        <v>6</v>
      </c>
      <c r="R980">
        <f t="shared" si="127"/>
        <v>52</v>
      </c>
      <c r="S980" t="str">
        <f t="shared" si="123"/>
        <v>film &amp; video</v>
      </c>
      <c r="T980" t="str">
        <f t="shared" si="124"/>
        <v>animation</v>
      </c>
      <c r="U980" s="7">
        <f t="shared" si="125"/>
        <v>41778.766724537039</v>
      </c>
      <c r="V980" s="7">
        <f t="shared" si="126"/>
        <v>41806.916666666664</v>
      </c>
    </row>
    <row r="981" spans="1:22" ht="44.25" x14ac:dyDescent="0.75">
      <c r="A981">
        <v>130</v>
      </c>
      <c r="B981" s="2" t="s">
        <v>132</v>
      </c>
      <c r="C981" s="2" t="s">
        <v>4241</v>
      </c>
      <c r="D981">
        <v>600</v>
      </c>
      <c r="E981">
        <f t="shared" si="120"/>
        <v>786</v>
      </c>
      <c r="F981">
        <v>0</v>
      </c>
      <c r="G981">
        <f t="shared" si="121"/>
        <v>0</v>
      </c>
      <c r="H981" t="s">
        <v>8220</v>
      </c>
      <c r="I981" t="s">
        <v>8225</v>
      </c>
      <c r="J981" t="s">
        <v>8247</v>
      </c>
      <c r="K981">
        <v>1402949760</v>
      </c>
      <c r="L981">
        <v>1400536692</v>
      </c>
      <c r="M981" t="b">
        <v>0</v>
      </c>
      <c r="N981">
        <v>0</v>
      </c>
      <c r="O981" t="b">
        <v>0</v>
      </c>
      <c r="P981" t="s">
        <v>8267</v>
      </c>
      <c r="Q981">
        <f t="shared" si="122"/>
        <v>0</v>
      </c>
      <c r="R981" t="e">
        <f t="shared" si="127"/>
        <v>#DIV/0!</v>
      </c>
      <c r="S981" t="str">
        <f t="shared" si="123"/>
        <v>film &amp; video</v>
      </c>
      <c r="T981" t="str">
        <f t="shared" si="124"/>
        <v>science fiction</v>
      </c>
      <c r="U981" s="7">
        <f t="shared" si="125"/>
        <v>41778.915416666663</v>
      </c>
      <c r="V981" s="7">
        <f t="shared" si="126"/>
        <v>41806.844444444447</v>
      </c>
    </row>
    <row r="982" spans="1:22" ht="44.25" x14ac:dyDescent="0.75">
      <c r="A982">
        <v>4075</v>
      </c>
      <c r="B982" s="2" t="s">
        <v>4071</v>
      </c>
      <c r="C982" s="2" t="s">
        <v>8178</v>
      </c>
      <c r="D982">
        <v>2000</v>
      </c>
      <c r="E982">
        <f t="shared" si="120"/>
        <v>2620</v>
      </c>
      <c r="F982">
        <v>576</v>
      </c>
      <c r="G982">
        <f t="shared" si="121"/>
        <v>754.56000000000006</v>
      </c>
      <c r="H982" t="s">
        <v>8221</v>
      </c>
      <c r="I982" t="s">
        <v>8225</v>
      </c>
      <c r="J982" t="s">
        <v>8247</v>
      </c>
      <c r="K982">
        <v>1404149280</v>
      </c>
      <c r="L982">
        <v>1400547969</v>
      </c>
      <c r="M982" t="b">
        <v>0</v>
      </c>
      <c r="N982">
        <v>13</v>
      </c>
      <c r="O982" t="b">
        <v>0</v>
      </c>
      <c r="P982" t="s">
        <v>8271</v>
      </c>
      <c r="Q982">
        <f t="shared" si="122"/>
        <v>29</v>
      </c>
      <c r="R982">
        <f t="shared" si="127"/>
        <v>58.04</v>
      </c>
      <c r="S982" t="str">
        <f t="shared" si="123"/>
        <v>theater</v>
      </c>
      <c r="T982" t="str">
        <f t="shared" si="124"/>
        <v>plays</v>
      </c>
      <c r="U982" s="7">
        <f t="shared" si="125"/>
        <v>41779.045937499999</v>
      </c>
      <c r="V982" s="7">
        <f t="shared" si="126"/>
        <v>41820.727777777778</v>
      </c>
    </row>
    <row r="983" spans="1:22" ht="44.25" x14ac:dyDescent="0.75">
      <c r="A983">
        <v>3181</v>
      </c>
      <c r="B983" s="2" t="s">
        <v>3181</v>
      </c>
      <c r="C983" s="2" t="s">
        <v>7291</v>
      </c>
      <c r="D983">
        <v>500</v>
      </c>
      <c r="E983">
        <f t="shared" si="120"/>
        <v>655</v>
      </c>
      <c r="F983">
        <v>545</v>
      </c>
      <c r="G983">
        <f t="shared" si="121"/>
        <v>713.95</v>
      </c>
      <c r="H983" t="s">
        <v>8219</v>
      </c>
      <c r="I983" t="s">
        <v>8225</v>
      </c>
      <c r="J983" t="s">
        <v>8247</v>
      </c>
      <c r="K983">
        <v>1402848000</v>
      </c>
      <c r="L983">
        <v>1400570787</v>
      </c>
      <c r="M983" t="b">
        <v>1</v>
      </c>
      <c r="N983">
        <v>15</v>
      </c>
      <c r="O983" t="b">
        <v>1</v>
      </c>
      <c r="P983" t="s">
        <v>8271</v>
      </c>
      <c r="Q983">
        <f t="shared" si="122"/>
        <v>109</v>
      </c>
      <c r="R983">
        <f t="shared" si="127"/>
        <v>47.6</v>
      </c>
      <c r="S983" t="str">
        <f t="shared" si="123"/>
        <v>theater</v>
      </c>
      <c r="T983" t="str">
        <f t="shared" si="124"/>
        <v>plays</v>
      </c>
      <c r="U983" s="7">
        <f t="shared" si="125"/>
        <v>41779.310034722221</v>
      </c>
      <c r="V983" s="7">
        <f t="shared" si="126"/>
        <v>41805.666666666664</v>
      </c>
    </row>
    <row r="984" spans="1:22" ht="44.25" x14ac:dyDescent="0.75">
      <c r="A984">
        <v>4055</v>
      </c>
      <c r="B984" s="2" t="s">
        <v>4051</v>
      </c>
      <c r="C984" s="2" t="s">
        <v>8159</v>
      </c>
      <c r="D984">
        <v>5000</v>
      </c>
      <c r="E984">
        <f t="shared" si="120"/>
        <v>6550</v>
      </c>
      <c r="F984">
        <v>881</v>
      </c>
      <c r="G984">
        <f t="shared" si="121"/>
        <v>1154.1100000000001</v>
      </c>
      <c r="H984" t="s">
        <v>8221</v>
      </c>
      <c r="I984" t="s">
        <v>8225</v>
      </c>
      <c r="J984" t="s">
        <v>8247</v>
      </c>
      <c r="K984">
        <v>1403192031</v>
      </c>
      <c r="L984">
        <v>1400600031</v>
      </c>
      <c r="M984" t="b">
        <v>0</v>
      </c>
      <c r="N984">
        <v>21</v>
      </c>
      <c r="O984" t="b">
        <v>0</v>
      </c>
      <c r="P984" t="s">
        <v>8271</v>
      </c>
      <c r="Q984">
        <f t="shared" si="122"/>
        <v>18</v>
      </c>
      <c r="R984">
        <f t="shared" si="127"/>
        <v>54.96</v>
      </c>
      <c r="S984" t="str">
        <f t="shared" si="123"/>
        <v>theater</v>
      </c>
      <c r="T984" t="str">
        <f t="shared" si="124"/>
        <v>plays</v>
      </c>
      <c r="U984" s="7">
        <f t="shared" si="125"/>
        <v>41779.648506944446</v>
      </c>
      <c r="V984" s="7">
        <f t="shared" si="126"/>
        <v>41809.648506944446</v>
      </c>
    </row>
    <row r="985" spans="1:22" ht="44.25" x14ac:dyDescent="0.75">
      <c r="A985">
        <v>1584</v>
      </c>
      <c r="B985" s="2" t="s">
        <v>1585</v>
      </c>
      <c r="C985" s="2" t="s">
        <v>5694</v>
      </c>
      <c r="D985">
        <v>1200</v>
      </c>
      <c r="E985">
        <f t="shared" si="120"/>
        <v>1200</v>
      </c>
      <c r="F985">
        <v>0</v>
      </c>
      <c r="G985">
        <f t="shared" si="121"/>
        <v>0</v>
      </c>
      <c r="H985" t="s">
        <v>8221</v>
      </c>
      <c r="I985" t="s">
        <v>8224</v>
      </c>
      <c r="J985" t="s">
        <v>8246</v>
      </c>
      <c r="K985">
        <v>1401464101</v>
      </c>
      <c r="L985">
        <v>1400600101</v>
      </c>
      <c r="M985" t="b">
        <v>0</v>
      </c>
      <c r="N985">
        <v>0</v>
      </c>
      <c r="O985" t="b">
        <v>0</v>
      </c>
      <c r="P985" t="s">
        <v>8291</v>
      </c>
      <c r="Q985">
        <f t="shared" si="122"/>
        <v>0</v>
      </c>
      <c r="R985" t="e">
        <f t="shared" si="127"/>
        <v>#DIV/0!</v>
      </c>
      <c r="S985" t="str">
        <f t="shared" si="123"/>
        <v>photography</v>
      </c>
      <c r="T985" t="str">
        <f t="shared" si="124"/>
        <v>places</v>
      </c>
      <c r="U985" s="7">
        <f t="shared" si="125"/>
        <v>41779.649317129632</v>
      </c>
      <c r="V985" s="7">
        <f t="shared" si="126"/>
        <v>41789.649317129632</v>
      </c>
    </row>
    <row r="986" spans="1:22" ht="59" x14ac:dyDescent="0.75">
      <c r="A986">
        <v>3893</v>
      </c>
      <c r="B986" s="2" t="s">
        <v>3890</v>
      </c>
      <c r="C986" s="2" t="s">
        <v>8001</v>
      </c>
      <c r="D986">
        <v>50000</v>
      </c>
      <c r="E986">
        <f t="shared" si="120"/>
        <v>50000</v>
      </c>
      <c r="F986">
        <v>10775</v>
      </c>
      <c r="G986">
        <f t="shared" si="121"/>
        <v>10775</v>
      </c>
      <c r="H986" t="s">
        <v>8221</v>
      </c>
      <c r="I986" t="s">
        <v>8224</v>
      </c>
      <c r="J986" t="s">
        <v>8246</v>
      </c>
      <c r="K986">
        <v>1404194400</v>
      </c>
      <c r="L986">
        <v>1400600840</v>
      </c>
      <c r="M986" t="b">
        <v>0</v>
      </c>
      <c r="N986">
        <v>84</v>
      </c>
      <c r="O986" t="b">
        <v>0</v>
      </c>
      <c r="P986" t="s">
        <v>8271</v>
      </c>
      <c r="Q986">
        <f t="shared" si="122"/>
        <v>22</v>
      </c>
      <c r="R986">
        <f t="shared" si="127"/>
        <v>128.27000000000001</v>
      </c>
      <c r="S986" t="str">
        <f t="shared" si="123"/>
        <v>theater</v>
      </c>
      <c r="T986" t="str">
        <f t="shared" si="124"/>
        <v>plays</v>
      </c>
      <c r="U986" s="7">
        <f t="shared" si="125"/>
        <v>41779.657870370371</v>
      </c>
      <c r="V986" s="7">
        <f t="shared" si="126"/>
        <v>41821.25</v>
      </c>
    </row>
    <row r="987" spans="1:22" ht="59" x14ac:dyDescent="0.75">
      <c r="A987">
        <v>4060</v>
      </c>
      <c r="B987" s="2" t="s">
        <v>4056</v>
      </c>
      <c r="C987" s="2" t="s">
        <v>8164</v>
      </c>
      <c r="D987">
        <v>10000</v>
      </c>
      <c r="E987">
        <f t="shared" si="120"/>
        <v>7300</v>
      </c>
      <c r="F987">
        <v>285</v>
      </c>
      <c r="G987">
        <f t="shared" si="121"/>
        <v>208.04999999999998</v>
      </c>
      <c r="H987" t="s">
        <v>8221</v>
      </c>
      <c r="I987" t="s">
        <v>8229</v>
      </c>
      <c r="J987" t="s">
        <v>8251</v>
      </c>
      <c r="K987">
        <v>1403539200</v>
      </c>
      <c r="L987">
        <v>1400604056</v>
      </c>
      <c r="M987" t="b">
        <v>0</v>
      </c>
      <c r="N987">
        <v>5</v>
      </c>
      <c r="O987" t="b">
        <v>0</v>
      </c>
      <c r="P987" t="s">
        <v>8271</v>
      </c>
      <c r="Q987">
        <f t="shared" si="122"/>
        <v>3</v>
      </c>
      <c r="R987">
        <f t="shared" si="127"/>
        <v>41.61</v>
      </c>
      <c r="S987" t="str">
        <f t="shared" si="123"/>
        <v>theater</v>
      </c>
      <c r="T987" t="str">
        <f t="shared" si="124"/>
        <v>plays</v>
      </c>
      <c r="U987" s="7">
        <f t="shared" si="125"/>
        <v>41779.695092592592</v>
      </c>
      <c r="V987" s="7">
        <f t="shared" si="126"/>
        <v>41813.666666666664</v>
      </c>
    </row>
    <row r="988" spans="1:22" ht="29.5" x14ac:dyDescent="0.75">
      <c r="A988">
        <v>3711</v>
      </c>
      <c r="B988" s="2" t="s">
        <v>3708</v>
      </c>
      <c r="C988" s="2" t="s">
        <v>7821</v>
      </c>
      <c r="D988">
        <v>500</v>
      </c>
      <c r="E988">
        <f t="shared" si="120"/>
        <v>500</v>
      </c>
      <c r="F988">
        <v>570</v>
      </c>
      <c r="G988">
        <f t="shared" si="121"/>
        <v>570</v>
      </c>
      <c r="H988" t="s">
        <v>8219</v>
      </c>
      <c r="I988" t="s">
        <v>8224</v>
      </c>
      <c r="J988" t="s">
        <v>8246</v>
      </c>
      <c r="K988">
        <v>1402848000</v>
      </c>
      <c r="L988">
        <v>1400606573</v>
      </c>
      <c r="M988" t="b">
        <v>0</v>
      </c>
      <c r="N988">
        <v>21</v>
      </c>
      <c r="O988" t="b">
        <v>1</v>
      </c>
      <c r="P988" t="s">
        <v>8271</v>
      </c>
      <c r="Q988">
        <f t="shared" si="122"/>
        <v>114</v>
      </c>
      <c r="R988">
        <f t="shared" si="127"/>
        <v>27.14</v>
      </c>
      <c r="S988" t="str">
        <f t="shared" si="123"/>
        <v>theater</v>
      </c>
      <c r="T988" t="str">
        <f t="shared" si="124"/>
        <v>plays</v>
      </c>
      <c r="U988" s="7">
        <f t="shared" si="125"/>
        <v>41779.724224537036</v>
      </c>
      <c r="V988" s="7">
        <f t="shared" si="126"/>
        <v>41805.666666666664</v>
      </c>
    </row>
    <row r="989" spans="1:22" ht="44.25" x14ac:dyDescent="0.75">
      <c r="A989">
        <v>1595</v>
      </c>
      <c r="B989" s="2" t="s">
        <v>1596</v>
      </c>
      <c r="C989" s="2" t="s">
        <v>5705</v>
      </c>
      <c r="D989">
        <v>100000</v>
      </c>
      <c r="E989">
        <f t="shared" si="120"/>
        <v>100000</v>
      </c>
      <c r="F989">
        <v>280</v>
      </c>
      <c r="G989">
        <f t="shared" si="121"/>
        <v>280</v>
      </c>
      <c r="H989" t="s">
        <v>8221</v>
      </c>
      <c r="I989" t="s">
        <v>8224</v>
      </c>
      <c r="J989" t="s">
        <v>8246</v>
      </c>
      <c r="K989">
        <v>1403122380</v>
      </c>
      <c r="L989">
        <v>1400634728</v>
      </c>
      <c r="M989" t="b">
        <v>0</v>
      </c>
      <c r="N989">
        <v>7</v>
      </c>
      <c r="O989" t="b">
        <v>0</v>
      </c>
      <c r="P989" t="s">
        <v>8291</v>
      </c>
      <c r="Q989">
        <f t="shared" si="122"/>
        <v>0</v>
      </c>
      <c r="R989">
        <f t="shared" si="127"/>
        <v>40</v>
      </c>
      <c r="S989" t="str">
        <f t="shared" si="123"/>
        <v>photography</v>
      </c>
      <c r="T989" t="str">
        <f t="shared" si="124"/>
        <v>places</v>
      </c>
      <c r="U989" s="7">
        <f t="shared" si="125"/>
        <v>41780.050092592595</v>
      </c>
      <c r="V989" s="7">
        <f t="shared" si="126"/>
        <v>41808.842361111114</v>
      </c>
    </row>
    <row r="990" spans="1:22" ht="44.25" x14ac:dyDescent="0.75">
      <c r="A990">
        <v>10</v>
      </c>
      <c r="B990" s="2" t="s">
        <v>12</v>
      </c>
      <c r="C990" s="2" t="s">
        <v>4121</v>
      </c>
      <c r="D990">
        <v>3000</v>
      </c>
      <c r="E990">
        <f t="shared" si="120"/>
        <v>3000</v>
      </c>
      <c r="F990">
        <v>3015</v>
      </c>
      <c r="G990">
        <f t="shared" si="121"/>
        <v>3015</v>
      </c>
      <c r="H990" t="s">
        <v>8219</v>
      </c>
      <c r="I990" t="s">
        <v>8224</v>
      </c>
      <c r="J990" t="s">
        <v>8246</v>
      </c>
      <c r="K990">
        <v>1403660279</v>
      </c>
      <c r="L990">
        <v>1400636279</v>
      </c>
      <c r="M990" t="b">
        <v>0</v>
      </c>
      <c r="N990">
        <v>19</v>
      </c>
      <c r="O990" t="b">
        <v>1</v>
      </c>
      <c r="P990" t="s">
        <v>8265</v>
      </c>
      <c r="Q990">
        <f t="shared" si="122"/>
        <v>101</v>
      </c>
      <c r="R990">
        <f t="shared" si="127"/>
        <v>158.68</v>
      </c>
      <c r="S990" t="str">
        <f t="shared" si="123"/>
        <v>film &amp; video</v>
      </c>
      <c r="T990" t="str">
        <f t="shared" si="124"/>
        <v>television</v>
      </c>
      <c r="U990" s="7">
        <f t="shared" si="125"/>
        <v>41780.068043981482</v>
      </c>
      <c r="V990" s="7">
        <f t="shared" si="126"/>
        <v>41815.068043981482</v>
      </c>
    </row>
    <row r="991" spans="1:22" ht="44.25" x14ac:dyDescent="0.75">
      <c r="A991">
        <v>3180</v>
      </c>
      <c r="B991" s="2" t="s">
        <v>3180</v>
      </c>
      <c r="C991" s="2" t="s">
        <v>7290</v>
      </c>
      <c r="D991">
        <v>1200</v>
      </c>
      <c r="E991">
        <f t="shared" si="120"/>
        <v>1572</v>
      </c>
      <c r="F991">
        <v>1437</v>
      </c>
      <c r="G991">
        <f t="shared" si="121"/>
        <v>1882.47</v>
      </c>
      <c r="H991" t="s">
        <v>8219</v>
      </c>
      <c r="I991" t="s">
        <v>8225</v>
      </c>
      <c r="J991" t="s">
        <v>8247</v>
      </c>
      <c r="K991">
        <v>1403258049</v>
      </c>
      <c r="L991">
        <v>1400666049</v>
      </c>
      <c r="M991" t="b">
        <v>1</v>
      </c>
      <c r="N991">
        <v>45</v>
      </c>
      <c r="O991" t="b">
        <v>1</v>
      </c>
      <c r="P991" t="s">
        <v>8271</v>
      </c>
      <c r="Q991">
        <f t="shared" si="122"/>
        <v>120</v>
      </c>
      <c r="R991">
        <f t="shared" si="127"/>
        <v>41.83</v>
      </c>
      <c r="S991" t="str">
        <f t="shared" si="123"/>
        <v>theater</v>
      </c>
      <c r="T991" t="str">
        <f t="shared" si="124"/>
        <v>plays</v>
      </c>
      <c r="U991" s="7">
        <f t="shared" si="125"/>
        <v>41780.412604166668</v>
      </c>
      <c r="V991" s="7">
        <f t="shared" si="126"/>
        <v>41810.412604166668</v>
      </c>
    </row>
    <row r="992" spans="1:22" ht="44.25" x14ac:dyDescent="0.75">
      <c r="A992">
        <v>2795</v>
      </c>
      <c r="B992" s="2" t="s">
        <v>2795</v>
      </c>
      <c r="C992" s="2" t="s">
        <v>6905</v>
      </c>
      <c r="D992">
        <v>700</v>
      </c>
      <c r="E992">
        <f t="shared" si="120"/>
        <v>700</v>
      </c>
      <c r="F992">
        <v>730</v>
      </c>
      <c r="G992">
        <f t="shared" si="121"/>
        <v>730</v>
      </c>
      <c r="H992" t="s">
        <v>8219</v>
      </c>
      <c r="I992" t="s">
        <v>8224</v>
      </c>
      <c r="J992" t="s">
        <v>8246</v>
      </c>
      <c r="K992">
        <v>1402095600</v>
      </c>
      <c r="L992">
        <v>1400675841</v>
      </c>
      <c r="M992" t="b">
        <v>0</v>
      </c>
      <c r="N992">
        <v>20</v>
      </c>
      <c r="O992" t="b">
        <v>1</v>
      </c>
      <c r="P992" t="s">
        <v>8271</v>
      </c>
      <c r="Q992">
        <f t="shared" si="122"/>
        <v>104</v>
      </c>
      <c r="R992">
        <f t="shared" si="127"/>
        <v>36.5</v>
      </c>
      <c r="S992" t="str">
        <f t="shared" si="123"/>
        <v>theater</v>
      </c>
      <c r="T992" t="str">
        <f t="shared" si="124"/>
        <v>plays</v>
      </c>
      <c r="U992" s="7">
        <f t="shared" si="125"/>
        <v>41780.525937500002</v>
      </c>
      <c r="V992" s="7">
        <f t="shared" si="126"/>
        <v>41796.958333333336</v>
      </c>
    </row>
    <row r="993" spans="1:22" ht="44.25" x14ac:dyDescent="0.75">
      <c r="A993">
        <v>3649</v>
      </c>
      <c r="B993" s="2" t="s">
        <v>3647</v>
      </c>
      <c r="C993" s="2" t="s">
        <v>7759</v>
      </c>
      <c r="D993">
        <v>750</v>
      </c>
      <c r="E993">
        <f t="shared" si="120"/>
        <v>547.5</v>
      </c>
      <c r="F993">
        <v>780</v>
      </c>
      <c r="G993">
        <f t="shared" si="121"/>
        <v>569.4</v>
      </c>
      <c r="H993" t="s">
        <v>8219</v>
      </c>
      <c r="I993" t="s">
        <v>8229</v>
      </c>
      <c r="J993" t="s">
        <v>8251</v>
      </c>
      <c r="K993">
        <v>1402938394</v>
      </c>
      <c r="L993">
        <v>1400691994</v>
      </c>
      <c r="M993" t="b">
        <v>0</v>
      </c>
      <c r="N993">
        <v>8</v>
      </c>
      <c r="O993" t="b">
        <v>1</v>
      </c>
      <c r="P993" t="s">
        <v>8271</v>
      </c>
      <c r="Q993">
        <f t="shared" si="122"/>
        <v>104</v>
      </c>
      <c r="R993">
        <f t="shared" si="127"/>
        <v>71.180000000000007</v>
      </c>
      <c r="S993" t="str">
        <f t="shared" si="123"/>
        <v>theater</v>
      </c>
      <c r="T993" t="str">
        <f t="shared" si="124"/>
        <v>plays</v>
      </c>
      <c r="U993" s="7">
        <f t="shared" si="125"/>
        <v>41780.712893518517</v>
      </c>
      <c r="V993" s="7">
        <f t="shared" si="126"/>
        <v>41806.712893518517</v>
      </c>
    </row>
    <row r="994" spans="1:22" ht="44.25" x14ac:dyDescent="0.75">
      <c r="A994">
        <v>2711</v>
      </c>
      <c r="B994" s="2" t="s">
        <v>2711</v>
      </c>
      <c r="C994" s="2" t="s">
        <v>6821</v>
      </c>
      <c r="D994">
        <v>3910</v>
      </c>
      <c r="E994">
        <f t="shared" si="120"/>
        <v>5122.1000000000004</v>
      </c>
      <c r="F994">
        <v>3938</v>
      </c>
      <c r="G994">
        <f t="shared" si="121"/>
        <v>5158.7800000000007</v>
      </c>
      <c r="H994" t="s">
        <v>8219</v>
      </c>
      <c r="I994" t="s">
        <v>8225</v>
      </c>
      <c r="J994" t="s">
        <v>8247</v>
      </c>
      <c r="K994">
        <v>1403301660</v>
      </c>
      <c r="L994">
        <v>1400694790</v>
      </c>
      <c r="M994" t="b">
        <v>1</v>
      </c>
      <c r="N994">
        <v>73</v>
      </c>
      <c r="O994" t="b">
        <v>1</v>
      </c>
      <c r="P994" t="s">
        <v>8303</v>
      </c>
      <c r="Q994">
        <f t="shared" si="122"/>
        <v>101</v>
      </c>
      <c r="R994">
        <f t="shared" si="127"/>
        <v>70.67</v>
      </c>
      <c r="S994" t="str">
        <f t="shared" si="123"/>
        <v>theater</v>
      </c>
      <c r="T994" t="str">
        <f t="shared" si="124"/>
        <v>spaces</v>
      </c>
      <c r="U994" s="7">
        <f t="shared" si="125"/>
        <v>41780.745254629634</v>
      </c>
      <c r="V994" s="7">
        <f t="shared" si="126"/>
        <v>41810.917361111111</v>
      </c>
    </row>
    <row r="995" spans="1:22" ht="44.25" x14ac:dyDescent="0.75">
      <c r="A995">
        <v>3841</v>
      </c>
      <c r="B995" s="2" t="s">
        <v>3838</v>
      </c>
      <c r="C995" s="2" t="s">
        <v>7950</v>
      </c>
      <c r="D995">
        <v>10000</v>
      </c>
      <c r="E995">
        <f t="shared" si="120"/>
        <v>10000</v>
      </c>
      <c r="F995">
        <v>872</v>
      </c>
      <c r="G995">
        <f t="shared" si="121"/>
        <v>872</v>
      </c>
      <c r="H995" t="s">
        <v>8221</v>
      </c>
      <c r="I995" t="s">
        <v>8224</v>
      </c>
      <c r="J995" t="s">
        <v>8246</v>
      </c>
      <c r="K995">
        <v>1405882287</v>
      </c>
      <c r="L995">
        <v>1400698287</v>
      </c>
      <c r="M995" t="b">
        <v>1</v>
      </c>
      <c r="N995">
        <v>34</v>
      </c>
      <c r="O995" t="b">
        <v>0</v>
      </c>
      <c r="P995" t="s">
        <v>8271</v>
      </c>
      <c r="Q995">
        <f t="shared" si="122"/>
        <v>9</v>
      </c>
      <c r="R995">
        <f t="shared" si="127"/>
        <v>25.65</v>
      </c>
      <c r="S995" t="str">
        <f t="shared" si="123"/>
        <v>theater</v>
      </c>
      <c r="T995" t="str">
        <f t="shared" si="124"/>
        <v>plays</v>
      </c>
      <c r="U995" s="7">
        <f t="shared" si="125"/>
        <v>41780.785729166666</v>
      </c>
      <c r="V995" s="7">
        <f t="shared" si="126"/>
        <v>41840.785729166666</v>
      </c>
    </row>
    <row r="996" spans="1:22" ht="44.25" x14ac:dyDescent="0.75">
      <c r="A996">
        <v>364</v>
      </c>
      <c r="B996" s="2" t="s">
        <v>365</v>
      </c>
      <c r="C996" s="2" t="s">
        <v>4474</v>
      </c>
      <c r="D996">
        <v>7000</v>
      </c>
      <c r="E996">
        <f t="shared" si="120"/>
        <v>7000</v>
      </c>
      <c r="F996">
        <v>7711.3</v>
      </c>
      <c r="G996">
        <f t="shared" si="121"/>
        <v>7711.3</v>
      </c>
      <c r="H996" t="s">
        <v>8219</v>
      </c>
      <c r="I996" t="s">
        <v>8224</v>
      </c>
      <c r="J996" t="s">
        <v>8246</v>
      </c>
      <c r="K996">
        <v>1403323140</v>
      </c>
      <c r="L996">
        <v>1400704672</v>
      </c>
      <c r="M996" t="b">
        <v>0</v>
      </c>
      <c r="N996">
        <v>113</v>
      </c>
      <c r="O996" t="b">
        <v>1</v>
      </c>
      <c r="P996" t="s">
        <v>8269</v>
      </c>
      <c r="Q996">
        <f t="shared" si="122"/>
        <v>110</v>
      </c>
      <c r="R996">
        <f t="shared" si="127"/>
        <v>68.239999999999995</v>
      </c>
      <c r="S996" t="str">
        <f t="shared" si="123"/>
        <v>film &amp; video</v>
      </c>
      <c r="T996" t="str">
        <f t="shared" si="124"/>
        <v>documentary</v>
      </c>
      <c r="U996" s="7">
        <f t="shared" si="125"/>
        <v>41780.859629629631</v>
      </c>
      <c r="V996" s="7">
        <f t="shared" si="126"/>
        <v>41811.165972222225</v>
      </c>
    </row>
    <row r="997" spans="1:22" ht="44.25" x14ac:dyDescent="0.75">
      <c r="A997">
        <v>2852</v>
      </c>
      <c r="B997" s="2" t="s">
        <v>2852</v>
      </c>
      <c r="C997" s="2" t="s">
        <v>6962</v>
      </c>
      <c r="D997">
        <v>5000</v>
      </c>
      <c r="E997">
        <f t="shared" si="120"/>
        <v>5000</v>
      </c>
      <c r="F997">
        <v>95</v>
      </c>
      <c r="G997">
        <f t="shared" si="121"/>
        <v>95</v>
      </c>
      <c r="H997" t="s">
        <v>8221</v>
      </c>
      <c r="I997" t="s">
        <v>8224</v>
      </c>
      <c r="J997" t="s">
        <v>8246</v>
      </c>
      <c r="K997">
        <v>1403312703</v>
      </c>
      <c r="L997">
        <v>1400720703</v>
      </c>
      <c r="M997" t="b">
        <v>0</v>
      </c>
      <c r="N997">
        <v>6</v>
      </c>
      <c r="O997" t="b">
        <v>0</v>
      </c>
      <c r="P997" t="s">
        <v>8271</v>
      </c>
      <c r="Q997">
        <f t="shared" si="122"/>
        <v>2</v>
      </c>
      <c r="R997">
        <f t="shared" si="127"/>
        <v>15.83</v>
      </c>
      <c r="S997" t="str">
        <f t="shared" si="123"/>
        <v>theater</v>
      </c>
      <c r="T997" t="str">
        <f t="shared" si="124"/>
        <v>plays</v>
      </c>
      <c r="U997" s="7">
        <f t="shared" si="125"/>
        <v>41781.045173611114</v>
      </c>
      <c r="V997" s="7">
        <f t="shared" si="126"/>
        <v>41811.045173611114</v>
      </c>
    </row>
    <row r="998" spans="1:22" ht="44.25" x14ac:dyDescent="0.75">
      <c r="A998">
        <v>3513</v>
      </c>
      <c r="B998" s="2" t="s">
        <v>3512</v>
      </c>
      <c r="C998" s="2" t="s">
        <v>7623</v>
      </c>
      <c r="D998">
        <v>2800</v>
      </c>
      <c r="E998">
        <f t="shared" si="120"/>
        <v>2800</v>
      </c>
      <c r="F998">
        <v>3315</v>
      </c>
      <c r="G998">
        <f t="shared" si="121"/>
        <v>3315</v>
      </c>
      <c r="H998" t="s">
        <v>8219</v>
      </c>
      <c r="I998" t="s">
        <v>8224</v>
      </c>
      <c r="J998" t="s">
        <v>8246</v>
      </c>
      <c r="K998">
        <v>1401857940</v>
      </c>
      <c r="L998">
        <v>1400725112</v>
      </c>
      <c r="M998" t="b">
        <v>0</v>
      </c>
      <c r="N998">
        <v>44</v>
      </c>
      <c r="O998" t="b">
        <v>1</v>
      </c>
      <c r="P998" t="s">
        <v>8271</v>
      </c>
      <c r="Q998">
        <f t="shared" si="122"/>
        <v>118</v>
      </c>
      <c r="R998">
        <f t="shared" si="127"/>
        <v>75.34</v>
      </c>
      <c r="S998" t="str">
        <f t="shared" si="123"/>
        <v>theater</v>
      </c>
      <c r="T998" t="str">
        <f t="shared" si="124"/>
        <v>plays</v>
      </c>
      <c r="U998" s="7">
        <f t="shared" si="125"/>
        <v>41781.096203703702</v>
      </c>
      <c r="V998" s="7">
        <f t="shared" si="126"/>
        <v>41794.207638888889</v>
      </c>
    </row>
    <row r="999" spans="1:22" ht="44.25" x14ac:dyDescent="0.75">
      <c r="A999">
        <v>3177</v>
      </c>
      <c r="B999" s="2" t="s">
        <v>3177</v>
      </c>
      <c r="C999" s="2" t="s">
        <v>7287</v>
      </c>
      <c r="D999">
        <v>2500</v>
      </c>
      <c r="E999">
        <f t="shared" si="120"/>
        <v>2500</v>
      </c>
      <c r="F999">
        <v>2935</v>
      </c>
      <c r="G999">
        <f t="shared" si="121"/>
        <v>2935</v>
      </c>
      <c r="H999" t="s">
        <v>8219</v>
      </c>
      <c r="I999" t="s">
        <v>8224</v>
      </c>
      <c r="J999" t="s">
        <v>8246</v>
      </c>
      <c r="K999">
        <v>1403366409</v>
      </c>
      <c r="L999">
        <v>1400774409</v>
      </c>
      <c r="M999" t="b">
        <v>1</v>
      </c>
      <c r="N999">
        <v>51</v>
      </c>
      <c r="O999" t="b">
        <v>1</v>
      </c>
      <c r="P999" t="s">
        <v>8271</v>
      </c>
      <c r="Q999">
        <f t="shared" si="122"/>
        <v>117</v>
      </c>
      <c r="R999">
        <f t="shared" si="127"/>
        <v>57.55</v>
      </c>
      <c r="S999" t="str">
        <f t="shared" si="123"/>
        <v>theater</v>
      </c>
      <c r="T999" t="str">
        <f t="shared" si="124"/>
        <v>plays</v>
      </c>
      <c r="U999" s="7">
        <f t="shared" si="125"/>
        <v>41781.666770833333</v>
      </c>
      <c r="V999" s="7">
        <f t="shared" si="126"/>
        <v>41811.666770833333</v>
      </c>
    </row>
    <row r="1000" spans="1:22" ht="44.25" x14ac:dyDescent="0.75">
      <c r="A1000">
        <v>1361</v>
      </c>
      <c r="B1000" s="2" t="s">
        <v>1362</v>
      </c>
      <c r="C1000" s="2" t="s">
        <v>5471</v>
      </c>
      <c r="D1000">
        <v>6000</v>
      </c>
      <c r="E1000">
        <f t="shared" si="120"/>
        <v>7860</v>
      </c>
      <c r="F1000">
        <v>7559</v>
      </c>
      <c r="G1000">
        <f t="shared" si="121"/>
        <v>9902.2900000000009</v>
      </c>
      <c r="H1000" t="s">
        <v>8219</v>
      </c>
      <c r="I1000" t="s">
        <v>8225</v>
      </c>
      <c r="J1000" t="s">
        <v>8247</v>
      </c>
      <c r="K1000">
        <v>1403370772</v>
      </c>
      <c r="L1000">
        <v>1400778772</v>
      </c>
      <c r="M1000" t="b">
        <v>0</v>
      </c>
      <c r="N1000">
        <v>264</v>
      </c>
      <c r="O1000" t="b">
        <v>1</v>
      </c>
      <c r="P1000" t="s">
        <v>8274</v>
      </c>
      <c r="Q1000">
        <f t="shared" si="122"/>
        <v>126</v>
      </c>
      <c r="R1000">
        <f t="shared" si="127"/>
        <v>37.51</v>
      </c>
      <c r="S1000" t="str">
        <f t="shared" si="123"/>
        <v>publishing</v>
      </c>
      <c r="T1000" t="str">
        <f t="shared" si="124"/>
        <v>nonfiction</v>
      </c>
      <c r="U1000" s="7">
        <f t="shared" si="125"/>
        <v>41781.717268518521</v>
      </c>
      <c r="V1000" s="7">
        <f t="shared" si="126"/>
        <v>41811.717268518521</v>
      </c>
    </row>
    <row r="1001" spans="1:22" ht="44.25" x14ac:dyDescent="0.75">
      <c r="A1001">
        <v>1180</v>
      </c>
      <c r="B1001" s="2" t="s">
        <v>1181</v>
      </c>
      <c r="C1001" s="2" t="s">
        <v>5290</v>
      </c>
      <c r="D1001">
        <v>50000</v>
      </c>
      <c r="E1001">
        <f t="shared" si="120"/>
        <v>50000</v>
      </c>
      <c r="F1001">
        <v>5875</v>
      </c>
      <c r="G1001">
        <f t="shared" si="121"/>
        <v>5875</v>
      </c>
      <c r="H1001" t="s">
        <v>8221</v>
      </c>
      <c r="I1001" t="s">
        <v>8224</v>
      </c>
      <c r="J1001" t="s">
        <v>8246</v>
      </c>
      <c r="K1001">
        <v>1403983314</v>
      </c>
      <c r="L1001">
        <v>1400786514</v>
      </c>
      <c r="M1001" t="b">
        <v>0</v>
      </c>
      <c r="N1001">
        <v>85</v>
      </c>
      <c r="O1001" t="b">
        <v>0</v>
      </c>
      <c r="P1001" t="s">
        <v>8284</v>
      </c>
      <c r="Q1001">
        <f t="shared" si="122"/>
        <v>12</v>
      </c>
      <c r="R1001">
        <f t="shared" si="127"/>
        <v>69.12</v>
      </c>
      <c r="S1001" t="str">
        <f t="shared" si="123"/>
        <v>food</v>
      </c>
      <c r="T1001" t="str">
        <f t="shared" si="124"/>
        <v>food trucks</v>
      </c>
      <c r="U1001" s="7">
        <f t="shared" si="125"/>
        <v>41781.806875000002</v>
      </c>
      <c r="V1001" s="7">
        <f t="shared" si="126"/>
        <v>41818.806875000002</v>
      </c>
    </row>
    <row r="1002" spans="1:22" ht="44.25" x14ac:dyDescent="0.75">
      <c r="A1002">
        <v>3479</v>
      </c>
      <c r="B1002" s="2" t="s">
        <v>3478</v>
      </c>
      <c r="C1002" s="2" t="s">
        <v>7589</v>
      </c>
      <c r="D1002">
        <v>1500</v>
      </c>
      <c r="E1002">
        <f t="shared" si="120"/>
        <v>1965</v>
      </c>
      <c r="F1002">
        <v>1918</v>
      </c>
      <c r="G1002">
        <f t="shared" si="121"/>
        <v>2512.58</v>
      </c>
      <c r="H1002" t="s">
        <v>8219</v>
      </c>
      <c r="I1002" t="s">
        <v>8225</v>
      </c>
      <c r="J1002" t="s">
        <v>8247</v>
      </c>
      <c r="K1002">
        <v>1403382680</v>
      </c>
      <c r="L1002">
        <v>1400790680</v>
      </c>
      <c r="M1002" t="b">
        <v>0</v>
      </c>
      <c r="N1002">
        <v>56</v>
      </c>
      <c r="O1002" t="b">
        <v>1</v>
      </c>
      <c r="P1002" t="s">
        <v>8271</v>
      </c>
      <c r="Q1002">
        <f t="shared" si="122"/>
        <v>128</v>
      </c>
      <c r="R1002">
        <f t="shared" si="127"/>
        <v>44.87</v>
      </c>
      <c r="S1002" t="str">
        <f t="shared" si="123"/>
        <v>theater</v>
      </c>
      <c r="T1002" t="str">
        <f t="shared" si="124"/>
        <v>plays</v>
      </c>
      <c r="U1002" s="7">
        <f t="shared" si="125"/>
        <v>41781.855092592588</v>
      </c>
      <c r="V1002" s="7">
        <f t="shared" si="126"/>
        <v>41811.855092592588</v>
      </c>
    </row>
    <row r="1003" spans="1:22" ht="44.25" x14ac:dyDescent="0.75">
      <c r="A1003">
        <v>1519</v>
      </c>
      <c r="B1003" s="2" t="s">
        <v>1520</v>
      </c>
      <c r="C1003" s="2" t="s">
        <v>5629</v>
      </c>
      <c r="D1003">
        <v>9000</v>
      </c>
      <c r="E1003">
        <f t="shared" si="120"/>
        <v>9000</v>
      </c>
      <c r="F1003">
        <v>9302.75</v>
      </c>
      <c r="G1003">
        <f t="shared" si="121"/>
        <v>9302.75</v>
      </c>
      <c r="H1003" t="s">
        <v>8219</v>
      </c>
      <c r="I1003" t="s">
        <v>8224</v>
      </c>
      <c r="J1003" t="s">
        <v>8246</v>
      </c>
      <c r="K1003">
        <v>1403301540</v>
      </c>
      <c r="L1003">
        <v>1400867283</v>
      </c>
      <c r="M1003" t="b">
        <v>1</v>
      </c>
      <c r="N1003">
        <v>145</v>
      </c>
      <c r="O1003" t="b">
        <v>1</v>
      </c>
      <c r="P1003" t="s">
        <v>8285</v>
      </c>
      <c r="Q1003">
        <f t="shared" si="122"/>
        <v>103</v>
      </c>
      <c r="R1003">
        <f t="shared" si="127"/>
        <v>64.16</v>
      </c>
      <c r="S1003" t="str">
        <f t="shared" si="123"/>
        <v>photography</v>
      </c>
      <c r="T1003" t="str">
        <f t="shared" si="124"/>
        <v>photobooks</v>
      </c>
      <c r="U1003" s="7">
        <f t="shared" si="125"/>
        <v>41782.741701388892</v>
      </c>
      <c r="V1003" s="7">
        <f t="shared" si="126"/>
        <v>41810.915972222225</v>
      </c>
    </row>
    <row r="1004" spans="1:22" ht="44.25" x14ac:dyDescent="0.75">
      <c r="A1004">
        <v>2060</v>
      </c>
      <c r="B1004" s="2" t="s">
        <v>2061</v>
      </c>
      <c r="C1004" s="2" t="s">
        <v>6170</v>
      </c>
      <c r="D1004">
        <v>25000</v>
      </c>
      <c r="E1004">
        <f t="shared" si="120"/>
        <v>25000</v>
      </c>
      <c r="F1004">
        <v>49100</v>
      </c>
      <c r="G1004">
        <f t="shared" si="121"/>
        <v>49100</v>
      </c>
      <c r="H1004" t="s">
        <v>8219</v>
      </c>
      <c r="I1004" t="s">
        <v>8224</v>
      </c>
      <c r="J1004" t="s">
        <v>8246</v>
      </c>
      <c r="K1004">
        <v>1406129150</v>
      </c>
      <c r="L1004">
        <v>1400945150</v>
      </c>
      <c r="M1004" t="b">
        <v>0</v>
      </c>
      <c r="N1004">
        <v>1364</v>
      </c>
      <c r="O1004" t="b">
        <v>1</v>
      </c>
      <c r="P1004" t="s">
        <v>8295</v>
      </c>
      <c r="Q1004">
        <f t="shared" si="122"/>
        <v>196</v>
      </c>
      <c r="R1004">
        <f t="shared" si="127"/>
        <v>36</v>
      </c>
      <c r="S1004" t="str">
        <f t="shared" si="123"/>
        <v>technology</v>
      </c>
      <c r="T1004" t="str">
        <f t="shared" si="124"/>
        <v>hardware</v>
      </c>
      <c r="U1004" s="7">
        <f t="shared" si="125"/>
        <v>41783.642939814818</v>
      </c>
      <c r="V1004" s="7">
        <f t="shared" si="126"/>
        <v>41843.642939814818</v>
      </c>
    </row>
    <row r="1005" spans="1:22" ht="44.25" x14ac:dyDescent="0.75">
      <c r="A1005">
        <v>2862</v>
      </c>
      <c r="B1005" s="2" t="s">
        <v>2862</v>
      </c>
      <c r="C1005" s="2" t="s">
        <v>6972</v>
      </c>
      <c r="D1005">
        <v>12700</v>
      </c>
      <c r="E1005">
        <f t="shared" si="120"/>
        <v>12700</v>
      </c>
      <c r="F1005">
        <v>55</v>
      </c>
      <c r="G1005">
        <f t="shared" si="121"/>
        <v>55</v>
      </c>
      <c r="H1005" t="s">
        <v>8221</v>
      </c>
      <c r="I1005" t="s">
        <v>8224</v>
      </c>
      <c r="J1005" t="s">
        <v>8246</v>
      </c>
      <c r="K1005">
        <v>1403636229</v>
      </c>
      <c r="L1005">
        <v>1401044229</v>
      </c>
      <c r="M1005" t="b">
        <v>0</v>
      </c>
      <c r="N1005">
        <v>3</v>
      </c>
      <c r="O1005" t="b">
        <v>0</v>
      </c>
      <c r="P1005" t="s">
        <v>8271</v>
      </c>
      <c r="Q1005">
        <f t="shared" si="122"/>
        <v>0</v>
      </c>
      <c r="R1005">
        <f t="shared" si="127"/>
        <v>18.329999999999998</v>
      </c>
      <c r="S1005" t="str">
        <f t="shared" si="123"/>
        <v>theater</v>
      </c>
      <c r="T1005" t="str">
        <f t="shared" si="124"/>
        <v>plays</v>
      </c>
      <c r="U1005" s="7">
        <f t="shared" si="125"/>
        <v>41784.789687500001</v>
      </c>
      <c r="V1005" s="7">
        <f t="shared" si="126"/>
        <v>41814.789687500001</v>
      </c>
    </row>
    <row r="1006" spans="1:22" ht="44.25" x14ac:dyDescent="0.75">
      <c r="A1006">
        <v>2842</v>
      </c>
      <c r="B1006" s="2" t="s">
        <v>2842</v>
      </c>
      <c r="C1006" s="2" t="s">
        <v>6952</v>
      </c>
      <c r="D1006">
        <v>1500</v>
      </c>
      <c r="E1006">
        <f t="shared" si="120"/>
        <v>1965</v>
      </c>
      <c r="F1006">
        <v>0</v>
      </c>
      <c r="G1006">
        <f t="shared" si="121"/>
        <v>0</v>
      </c>
      <c r="H1006" t="s">
        <v>8221</v>
      </c>
      <c r="I1006" t="s">
        <v>8225</v>
      </c>
      <c r="J1006" t="s">
        <v>8247</v>
      </c>
      <c r="K1006">
        <v>1403348400</v>
      </c>
      <c r="L1006">
        <v>1401058295</v>
      </c>
      <c r="M1006" t="b">
        <v>0</v>
      </c>
      <c r="N1006">
        <v>0</v>
      </c>
      <c r="O1006" t="b">
        <v>0</v>
      </c>
      <c r="P1006" t="s">
        <v>8271</v>
      </c>
      <c r="Q1006">
        <f t="shared" si="122"/>
        <v>0</v>
      </c>
      <c r="R1006" t="e">
        <f t="shared" si="127"/>
        <v>#DIV/0!</v>
      </c>
      <c r="S1006" t="str">
        <f t="shared" si="123"/>
        <v>theater</v>
      </c>
      <c r="T1006" t="str">
        <f t="shared" si="124"/>
        <v>plays</v>
      </c>
      <c r="U1006" s="7">
        <f t="shared" si="125"/>
        <v>41784.952488425923</v>
      </c>
      <c r="V1006" s="7">
        <f t="shared" si="126"/>
        <v>41811.458333333336</v>
      </c>
    </row>
    <row r="1007" spans="1:22" ht="44.25" x14ac:dyDescent="0.75">
      <c r="A1007">
        <v>267</v>
      </c>
      <c r="B1007" s="2" t="s">
        <v>268</v>
      </c>
      <c r="C1007" s="2" t="s">
        <v>4377</v>
      </c>
      <c r="D1007">
        <v>9850</v>
      </c>
      <c r="E1007">
        <f t="shared" si="120"/>
        <v>12903.5</v>
      </c>
      <c r="F1007">
        <v>12965.44</v>
      </c>
      <c r="G1007">
        <f t="shared" si="121"/>
        <v>16984.7264</v>
      </c>
      <c r="H1007" t="s">
        <v>8219</v>
      </c>
      <c r="I1007" t="s">
        <v>8225</v>
      </c>
      <c r="J1007" t="s">
        <v>8247</v>
      </c>
      <c r="K1007">
        <v>1403693499</v>
      </c>
      <c r="L1007">
        <v>1401101499</v>
      </c>
      <c r="M1007" t="b">
        <v>1</v>
      </c>
      <c r="N1007">
        <v>165</v>
      </c>
      <c r="O1007" t="b">
        <v>1</v>
      </c>
      <c r="P1007" t="s">
        <v>8269</v>
      </c>
      <c r="Q1007">
        <f t="shared" si="122"/>
        <v>132</v>
      </c>
      <c r="R1007">
        <f t="shared" si="127"/>
        <v>102.94</v>
      </c>
      <c r="S1007" t="str">
        <f t="shared" si="123"/>
        <v>film &amp; video</v>
      </c>
      <c r="T1007" t="str">
        <f t="shared" si="124"/>
        <v>documentary</v>
      </c>
      <c r="U1007" s="7">
        <f t="shared" si="125"/>
        <v>41785.452534722222</v>
      </c>
      <c r="V1007" s="7">
        <f t="shared" si="126"/>
        <v>41815.452534722222</v>
      </c>
    </row>
    <row r="1008" spans="1:22" ht="44.25" x14ac:dyDescent="0.75">
      <c r="A1008">
        <v>3709</v>
      </c>
      <c r="B1008" s="2" t="s">
        <v>3706</v>
      </c>
      <c r="C1008" s="2" t="s">
        <v>7819</v>
      </c>
      <c r="D1008">
        <v>1000</v>
      </c>
      <c r="E1008">
        <f t="shared" si="120"/>
        <v>1310</v>
      </c>
      <c r="F1008">
        <v>1082.5</v>
      </c>
      <c r="G1008">
        <f t="shared" si="121"/>
        <v>1418.075</v>
      </c>
      <c r="H1008" t="s">
        <v>8219</v>
      </c>
      <c r="I1008" t="s">
        <v>8225</v>
      </c>
      <c r="J1008" t="s">
        <v>8247</v>
      </c>
      <c r="K1008">
        <v>1403715546</v>
      </c>
      <c r="L1008">
        <v>1401123546</v>
      </c>
      <c r="M1008" t="b">
        <v>0</v>
      </c>
      <c r="N1008">
        <v>35</v>
      </c>
      <c r="O1008" t="b">
        <v>1</v>
      </c>
      <c r="P1008" t="s">
        <v>8271</v>
      </c>
      <c r="Q1008">
        <f t="shared" si="122"/>
        <v>108</v>
      </c>
      <c r="R1008">
        <f t="shared" si="127"/>
        <v>40.520000000000003</v>
      </c>
      <c r="S1008" t="str">
        <f t="shared" si="123"/>
        <v>theater</v>
      </c>
      <c r="T1008" t="str">
        <f t="shared" si="124"/>
        <v>plays</v>
      </c>
      <c r="U1008" s="7">
        <f t="shared" si="125"/>
        <v>41785.707708333335</v>
      </c>
      <c r="V1008" s="7">
        <f t="shared" si="126"/>
        <v>41815.707708333335</v>
      </c>
    </row>
    <row r="1009" spans="1:22" ht="44.25" x14ac:dyDescent="0.75">
      <c r="A1009">
        <v>3015</v>
      </c>
      <c r="B1009" s="2" t="s">
        <v>3015</v>
      </c>
      <c r="C1009" s="2" t="s">
        <v>7125</v>
      </c>
      <c r="D1009">
        <v>3400</v>
      </c>
      <c r="E1009">
        <f t="shared" si="120"/>
        <v>3400</v>
      </c>
      <c r="F1009">
        <v>3508</v>
      </c>
      <c r="G1009">
        <f t="shared" si="121"/>
        <v>3508</v>
      </c>
      <c r="H1009" t="s">
        <v>8219</v>
      </c>
      <c r="I1009" t="s">
        <v>8224</v>
      </c>
      <c r="J1009" t="s">
        <v>8246</v>
      </c>
      <c r="K1009">
        <v>1402459200</v>
      </c>
      <c r="L1009">
        <v>1401125238</v>
      </c>
      <c r="M1009" t="b">
        <v>0</v>
      </c>
      <c r="N1009">
        <v>40</v>
      </c>
      <c r="O1009" t="b">
        <v>1</v>
      </c>
      <c r="P1009" t="s">
        <v>8303</v>
      </c>
      <c r="Q1009">
        <f t="shared" si="122"/>
        <v>103</v>
      </c>
      <c r="R1009">
        <f t="shared" si="127"/>
        <v>87.7</v>
      </c>
      <c r="S1009" t="str">
        <f t="shared" si="123"/>
        <v>theater</v>
      </c>
      <c r="T1009" t="str">
        <f t="shared" si="124"/>
        <v>spaces</v>
      </c>
      <c r="U1009" s="7">
        <f t="shared" si="125"/>
        <v>41785.72729166667</v>
      </c>
      <c r="V1009" s="7">
        <f t="shared" si="126"/>
        <v>41801.166666666664</v>
      </c>
    </row>
    <row r="1010" spans="1:22" ht="44.25" x14ac:dyDescent="0.75">
      <c r="A1010">
        <v>1278</v>
      </c>
      <c r="B1010" s="2" t="s">
        <v>1279</v>
      </c>
      <c r="C1010" s="2" t="s">
        <v>5388</v>
      </c>
      <c r="D1010">
        <v>6500</v>
      </c>
      <c r="E1010">
        <f t="shared" si="120"/>
        <v>6500</v>
      </c>
      <c r="F1010">
        <v>10071</v>
      </c>
      <c r="G1010">
        <f t="shared" si="121"/>
        <v>10071</v>
      </c>
      <c r="H1010" t="s">
        <v>8219</v>
      </c>
      <c r="I1010" t="s">
        <v>8224</v>
      </c>
      <c r="J1010" t="s">
        <v>8246</v>
      </c>
      <c r="K1010">
        <v>1403661600</v>
      </c>
      <c r="L1010">
        <v>1401196766</v>
      </c>
      <c r="M1010" t="b">
        <v>1</v>
      </c>
      <c r="N1010">
        <v>190</v>
      </c>
      <c r="O1010" t="b">
        <v>1</v>
      </c>
      <c r="P1010" t="s">
        <v>8276</v>
      </c>
      <c r="Q1010">
        <f t="shared" si="122"/>
        <v>155</v>
      </c>
      <c r="R1010">
        <f t="shared" si="127"/>
        <v>53.01</v>
      </c>
      <c r="S1010" t="str">
        <f t="shared" si="123"/>
        <v>music</v>
      </c>
      <c r="T1010" t="str">
        <f t="shared" si="124"/>
        <v>rock</v>
      </c>
      <c r="U1010" s="7">
        <f t="shared" si="125"/>
        <v>41786.555162037039</v>
      </c>
      <c r="V1010" s="7">
        <f t="shared" si="126"/>
        <v>41815.083333333336</v>
      </c>
    </row>
    <row r="1011" spans="1:22" ht="44.25" x14ac:dyDescent="0.75">
      <c r="A1011">
        <v>1508</v>
      </c>
      <c r="B1011" s="2" t="s">
        <v>1509</v>
      </c>
      <c r="C1011" s="2" t="s">
        <v>5618</v>
      </c>
      <c r="D1011">
        <v>18500</v>
      </c>
      <c r="E1011">
        <f t="shared" si="120"/>
        <v>18500</v>
      </c>
      <c r="F1011">
        <v>20491</v>
      </c>
      <c r="G1011">
        <f t="shared" si="121"/>
        <v>20491</v>
      </c>
      <c r="H1011" t="s">
        <v>8219</v>
      </c>
      <c r="I1011" t="s">
        <v>8224</v>
      </c>
      <c r="J1011" t="s">
        <v>8246</v>
      </c>
      <c r="K1011">
        <v>1403880281</v>
      </c>
      <c r="L1011">
        <v>1401201881</v>
      </c>
      <c r="M1011" t="b">
        <v>1</v>
      </c>
      <c r="N1011">
        <v>211</v>
      </c>
      <c r="O1011" t="b">
        <v>1</v>
      </c>
      <c r="P1011" t="s">
        <v>8285</v>
      </c>
      <c r="Q1011">
        <f t="shared" si="122"/>
        <v>111</v>
      </c>
      <c r="R1011">
        <f t="shared" si="127"/>
        <v>97.11</v>
      </c>
      <c r="S1011" t="str">
        <f t="shared" si="123"/>
        <v>photography</v>
      </c>
      <c r="T1011" t="str">
        <f t="shared" si="124"/>
        <v>photobooks</v>
      </c>
      <c r="U1011" s="7">
        <f t="shared" si="125"/>
        <v>41786.614363425928</v>
      </c>
      <c r="V1011" s="7">
        <f t="shared" si="126"/>
        <v>41817.614363425928</v>
      </c>
    </row>
    <row r="1012" spans="1:22" ht="29.5" x14ac:dyDescent="0.75">
      <c r="A1012">
        <v>2337</v>
      </c>
      <c r="B1012" s="2" t="s">
        <v>2338</v>
      </c>
      <c r="C1012" s="2" t="s">
        <v>6447</v>
      </c>
      <c r="D1012">
        <v>12000</v>
      </c>
      <c r="E1012">
        <f t="shared" si="120"/>
        <v>12000</v>
      </c>
      <c r="F1012">
        <v>13279</v>
      </c>
      <c r="G1012">
        <f t="shared" si="121"/>
        <v>13279</v>
      </c>
      <c r="H1012" t="s">
        <v>8219</v>
      </c>
      <c r="I1012" t="s">
        <v>8224</v>
      </c>
      <c r="J1012" t="s">
        <v>8246</v>
      </c>
      <c r="K1012">
        <v>1403796143</v>
      </c>
      <c r="L1012">
        <v>1401204143</v>
      </c>
      <c r="M1012" t="b">
        <v>1</v>
      </c>
      <c r="N1012">
        <v>179</v>
      </c>
      <c r="O1012" t="b">
        <v>1</v>
      </c>
      <c r="P1012" t="s">
        <v>8298</v>
      </c>
      <c r="Q1012">
        <f t="shared" si="122"/>
        <v>111</v>
      </c>
      <c r="R1012">
        <f t="shared" si="127"/>
        <v>74.180000000000007</v>
      </c>
      <c r="S1012" t="str">
        <f t="shared" si="123"/>
        <v>food</v>
      </c>
      <c r="T1012" t="str">
        <f t="shared" si="124"/>
        <v>small batch</v>
      </c>
      <c r="U1012" s="7">
        <f t="shared" si="125"/>
        <v>41786.640543981484</v>
      </c>
      <c r="V1012" s="7">
        <f t="shared" si="126"/>
        <v>41816.640543981484</v>
      </c>
    </row>
    <row r="1013" spans="1:22" ht="59" x14ac:dyDescent="0.75">
      <c r="A1013">
        <v>88</v>
      </c>
      <c r="B1013" s="2" t="s">
        <v>90</v>
      </c>
      <c r="C1013" s="2" t="s">
        <v>4199</v>
      </c>
      <c r="D1013">
        <v>3500</v>
      </c>
      <c r="E1013">
        <f t="shared" si="120"/>
        <v>3500</v>
      </c>
      <c r="F1013">
        <v>3600</v>
      </c>
      <c r="G1013">
        <f t="shared" si="121"/>
        <v>3600</v>
      </c>
      <c r="H1013" t="s">
        <v>8219</v>
      </c>
      <c r="I1013" t="s">
        <v>8224</v>
      </c>
      <c r="J1013" t="s">
        <v>8246</v>
      </c>
      <c r="K1013">
        <v>1403452131</v>
      </c>
      <c r="L1013">
        <v>1401205731</v>
      </c>
      <c r="M1013" t="b">
        <v>0</v>
      </c>
      <c r="N1013">
        <v>60</v>
      </c>
      <c r="O1013" t="b">
        <v>1</v>
      </c>
      <c r="P1013" t="s">
        <v>8266</v>
      </c>
      <c r="Q1013">
        <f t="shared" si="122"/>
        <v>103</v>
      </c>
      <c r="R1013">
        <f t="shared" si="127"/>
        <v>60</v>
      </c>
      <c r="S1013" t="str">
        <f t="shared" si="123"/>
        <v>film &amp; video</v>
      </c>
      <c r="T1013" t="str">
        <f t="shared" si="124"/>
        <v>shorts</v>
      </c>
      <c r="U1013" s="7">
        <f t="shared" si="125"/>
        <v>41786.65892361111</v>
      </c>
      <c r="V1013" s="7">
        <f t="shared" si="126"/>
        <v>41812.65892361111</v>
      </c>
    </row>
    <row r="1014" spans="1:22" ht="44.25" x14ac:dyDescent="0.75">
      <c r="A1014">
        <v>3679</v>
      </c>
      <c r="B1014" s="2" t="s">
        <v>3676</v>
      </c>
      <c r="C1014" s="2" t="s">
        <v>7789</v>
      </c>
      <c r="D1014">
        <v>2000</v>
      </c>
      <c r="E1014">
        <f t="shared" si="120"/>
        <v>2000</v>
      </c>
      <c r="F1014">
        <v>2202</v>
      </c>
      <c r="G1014">
        <f t="shared" si="121"/>
        <v>2202</v>
      </c>
      <c r="H1014" t="s">
        <v>8219</v>
      </c>
      <c r="I1014" t="s">
        <v>8224</v>
      </c>
      <c r="J1014" t="s">
        <v>8246</v>
      </c>
      <c r="K1014">
        <v>1404190740</v>
      </c>
      <c r="L1014">
        <v>1401214581</v>
      </c>
      <c r="M1014" t="b">
        <v>0</v>
      </c>
      <c r="N1014">
        <v>30</v>
      </c>
      <c r="O1014" t="b">
        <v>1</v>
      </c>
      <c r="P1014" t="s">
        <v>8271</v>
      </c>
      <c r="Q1014">
        <f t="shared" si="122"/>
        <v>110</v>
      </c>
      <c r="R1014">
        <f t="shared" si="127"/>
        <v>73.400000000000006</v>
      </c>
      <c r="S1014" t="str">
        <f t="shared" si="123"/>
        <v>theater</v>
      </c>
      <c r="T1014" t="str">
        <f t="shared" si="124"/>
        <v>plays</v>
      </c>
      <c r="U1014" s="7">
        <f t="shared" si="125"/>
        <v>41786.761354166665</v>
      </c>
      <c r="V1014" s="7">
        <f t="shared" si="126"/>
        <v>41821.207638888889</v>
      </c>
    </row>
    <row r="1015" spans="1:22" ht="44.25" x14ac:dyDescent="0.75">
      <c r="A1015">
        <v>3924</v>
      </c>
      <c r="B1015" s="2" t="s">
        <v>3921</v>
      </c>
      <c r="C1015" s="2" t="s">
        <v>8032</v>
      </c>
      <c r="D1015">
        <v>15000</v>
      </c>
      <c r="E1015">
        <f t="shared" si="120"/>
        <v>15000</v>
      </c>
      <c r="F1015">
        <v>2290</v>
      </c>
      <c r="G1015">
        <f t="shared" si="121"/>
        <v>2290</v>
      </c>
      <c r="H1015" t="s">
        <v>8221</v>
      </c>
      <c r="I1015" t="s">
        <v>8224</v>
      </c>
      <c r="J1015" t="s">
        <v>8246</v>
      </c>
      <c r="K1015">
        <v>1403823722</v>
      </c>
      <c r="L1015">
        <v>1401231722</v>
      </c>
      <c r="M1015" t="b">
        <v>0</v>
      </c>
      <c r="N1015">
        <v>40</v>
      </c>
      <c r="O1015" t="b">
        <v>0</v>
      </c>
      <c r="P1015" t="s">
        <v>8271</v>
      </c>
      <c r="Q1015">
        <f t="shared" si="122"/>
        <v>15</v>
      </c>
      <c r="R1015">
        <f t="shared" si="127"/>
        <v>57.25</v>
      </c>
      <c r="S1015" t="str">
        <f t="shared" si="123"/>
        <v>theater</v>
      </c>
      <c r="T1015" t="str">
        <f t="shared" si="124"/>
        <v>plays</v>
      </c>
      <c r="U1015" s="7">
        <f t="shared" si="125"/>
        <v>41786.959745370368</v>
      </c>
      <c r="V1015" s="7">
        <f t="shared" si="126"/>
        <v>41816.959745370368</v>
      </c>
    </row>
    <row r="1016" spans="1:22" ht="44.25" x14ac:dyDescent="0.75">
      <c r="A1016">
        <v>3687</v>
      </c>
      <c r="B1016" s="2" t="s">
        <v>3684</v>
      </c>
      <c r="C1016" s="2" t="s">
        <v>7797</v>
      </c>
      <c r="D1016">
        <v>5000</v>
      </c>
      <c r="E1016">
        <f t="shared" si="120"/>
        <v>5000</v>
      </c>
      <c r="F1016">
        <v>5012.25</v>
      </c>
      <c r="G1016">
        <f t="shared" si="121"/>
        <v>5012.25</v>
      </c>
      <c r="H1016" t="s">
        <v>8219</v>
      </c>
      <c r="I1016" t="s">
        <v>8224</v>
      </c>
      <c r="J1016" t="s">
        <v>8246</v>
      </c>
      <c r="K1016">
        <v>1403846055</v>
      </c>
      <c r="L1016">
        <v>1401254055</v>
      </c>
      <c r="M1016" t="b">
        <v>0</v>
      </c>
      <c r="N1016">
        <v>25</v>
      </c>
      <c r="O1016" t="b">
        <v>1</v>
      </c>
      <c r="P1016" t="s">
        <v>8271</v>
      </c>
      <c r="Q1016">
        <f t="shared" si="122"/>
        <v>100</v>
      </c>
      <c r="R1016">
        <f t="shared" si="127"/>
        <v>200.49</v>
      </c>
      <c r="S1016" t="str">
        <f t="shared" si="123"/>
        <v>theater</v>
      </c>
      <c r="T1016" t="str">
        <f t="shared" si="124"/>
        <v>plays</v>
      </c>
      <c r="U1016" s="7">
        <f t="shared" si="125"/>
        <v>41787.218229166669</v>
      </c>
      <c r="V1016" s="7">
        <f t="shared" si="126"/>
        <v>41817.218229166669</v>
      </c>
    </row>
    <row r="1017" spans="1:22" ht="44.25" x14ac:dyDescent="0.75">
      <c r="A1017">
        <v>4063</v>
      </c>
      <c r="B1017" s="2" t="s">
        <v>4059</v>
      </c>
      <c r="C1017" s="2" t="s">
        <v>8167</v>
      </c>
      <c r="D1017">
        <v>9500</v>
      </c>
      <c r="E1017">
        <f t="shared" si="120"/>
        <v>12445</v>
      </c>
      <c r="F1017">
        <v>135</v>
      </c>
      <c r="G1017">
        <f t="shared" si="121"/>
        <v>176.85</v>
      </c>
      <c r="H1017" t="s">
        <v>8221</v>
      </c>
      <c r="I1017" t="s">
        <v>8225</v>
      </c>
      <c r="J1017" t="s">
        <v>8247</v>
      </c>
      <c r="K1017">
        <v>1403886084</v>
      </c>
      <c r="L1017">
        <v>1401294084</v>
      </c>
      <c r="M1017" t="b">
        <v>0</v>
      </c>
      <c r="N1017">
        <v>9</v>
      </c>
      <c r="O1017" t="b">
        <v>0</v>
      </c>
      <c r="P1017" t="s">
        <v>8271</v>
      </c>
      <c r="Q1017">
        <f t="shared" si="122"/>
        <v>1</v>
      </c>
      <c r="R1017">
        <f t="shared" si="127"/>
        <v>19.649999999999999</v>
      </c>
      <c r="S1017" t="str">
        <f t="shared" si="123"/>
        <v>theater</v>
      </c>
      <c r="T1017" t="str">
        <f t="shared" si="124"/>
        <v>plays</v>
      </c>
      <c r="U1017" s="7">
        <f t="shared" si="125"/>
        <v>41787.681527777779</v>
      </c>
      <c r="V1017" s="7">
        <f t="shared" si="126"/>
        <v>41817.681527777779</v>
      </c>
    </row>
    <row r="1018" spans="1:22" ht="44.25" x14ac:dyDescent="0.75">
      <c r="A1018">
        <v>2698</v>
      </c>
      <c r="B1018" s="2" t="s">
        <v>2698</v>
      </c>
      <c r="C1018" s="2" t="s">
        <v>6808</v>
      </c>
      <c r="D1018">
        <v>8000</v>
      </c>
      <c r="E1018">
        <f t="shared" si="120"/>
        <v>8000</v>
      </c>
      <c r="F1018">
        <v>26.01</v>
      </c>
      <c r="G1018">
        <f t="shared" si="121"/>
        <v>26.01</v>
      </c>
      <c r="H1018" t="s">
        <v>8221</v>
      </c>
      <c r="I1018" t="s">
        <v>8224</v>
      </c>
      <c r="J1018" t="s">
        <v>8246</v>
      </c>
      <c r="K1018">
        <v>1403904808</v>
      </c>
      <c r="L1018">
        <v>1401312808</v>
      </c>
      <c r="M1018" t="b">
        <v>0</v>
      </c>
      <c r="N1018">
        <v>2</v>
      </c>
      <c r="O1018" t="b">
        <v>0</v>
      </c>
      <c r="P1018" t="s">
        <v>8284</v>
      </c>
      <c r="Q1018">
        <f t="shared" si="122"/>
        <v>0</v>
      </c>
      <c r="R1018">
        <f t="shared" si="127"/>
        <v>13.01</v>
      </c>
      <c r="S1018" t="str">
        <f t="shared" si="123"/>
        <v>food</v>
      </c>
      <c r="T1018" t="str">
        <f t="shared" si="124"/>
        <v>food trucks</v>
      </c>
      <c r="U1018" s="7">
        <f t="shared" si="125"/>
        <v>41787.898240740738</v>
      </c>
      <c r="V1018" s="7">
        <f t="shared" si="126"/>
        <v>41817.898240740738</v>
      </c>
    </row>
    <row r="1019" spans="1:22" ht="44.25" x14ac:dyDescent="0.75">
      <c r="A1019">
        <v>3766</v>
      </c>
      <c r="B1019" s="2" t="s">
        <v>3763</v>
      </c>
      <c r="C1019" s="2" t="s">
        <v>7876</v>
      </c>
      <c r="D1019">
        <v>10000</v>
      </c>
      <c r="E1019">
        <f t="shared" si="120"/>
        <v>10000</v>
      </c>
      <c r="F1019">
        <v>10265.01</v>
      </c>
      <c r="G1019">
        <f t="shared" si="121"/>
        <v>10265.01</v>
      </c>
      <c r="H1019" t="s">
        <v>8219</v>
      </c>
      <c r="I1019" t="s">
        <v>8224</v>
      </c>
      <c r="J1019" t="s">
        <v>8246</v>
      </c>
      <c r="K1019">
        <v>1404360045</v>
      </c>
      <c r="L1019">
        <v>1401336045</v>
      </c>
      <c r="M1019" t="b">
        <v>0</v>
      </c>
      <c r="N1019">
        <v>96</v>
      </c>
      <c r="O1019" t="b">
        <v>1</v>
      </c>
      <c r="P1019" t="s">
        <v>8305</v>
      </c>
      <c r="Q1019">
        <f t="shared" si="122"/>
        <v>103</v>
      </c>
      <c r="R1019">
        <f t="shared" si="127"/>
        <v>106.93</v>
      </c>
      <c r="S1019" t="str">
        <f t="shared" si="123"/>
        <v>theater</v>
      </c>
      <c r="T1019" t="str">
        <f t="shared" si="124"/>
        <v>musical</v>
      </c>
      <c r="U1019" s="7">
        <f t="shared" si="125"/>
        <v>41788.167187500003</v>
      </c>
      <c r="V1019" s="7">
        <f t="shared" si="126"/>
        <v>41823.167187500003</v>
      </c>
    </row>
    <row r="1020" spans="1:22" ht="44.25" x14ac:dyDescent="0.75">
      <c r="A1020">
        <v>135</v>
      </c>
      <c r="B1020" s="2" t="s">
        <v>137</v>
      </c>
      <c r="C1020" s="2" t="s">
        <v>4246</v>
      </c>
      <c r="D1020">
        <v>3000</v>
      </c>
      <c r="E1020">
        <f t="shared" si="120"/>
        <v>3000</v>
      </c>
      <c r="F1020">
        <v>403</v>
      </c>
      <c r="G1020">
        <f t="shared" si="121"/>
        <v>403</v>
      </c>
      <c r="H1020" t="s">
        <v>8220</v>
      </c>
      <c r="I1020" t="s">
        <v>8224</v>
      </c>
      <c r="J1020" t="s">
        <v>8246</v>
      </c>
      <c r="K1020">
        <v>1404241200</v>
      </c>
      <c r="L1020">
        <v>1401354597</v>
      </c>
      <c r="M1020" t="b">
        <v>0</v>
      </c>
      <c r="N1020">
        <v>5</v>
      </c>
      <c r="O1020" t="b">
        <v>0</v>
      </c>
      <c r="P1020" t="s">
        <v>8267</v>
      </c>
      <c r="Q1020">
        <f t="shared" si="122"/>
        <v>13</v>
      </c>
      <c r="R1020">
        <f t="shared" si="127"/>
        <v>80.599999999999994</v>
      </c>
      <c r="S1020" t="str">
        <f t="shared" si="123"/>
        <v>film &amp; video</v>
      </c>
      <c r="T1020" t="str">
        <f t="shared" si="124"/>
        <v>science fiction</v>
      </c>
      <c r="U1020" s="7">
        <f t="shared" si="125"/>
        <v>41788.381909722222</v>
      </c>
      <c r="V1020" s="7">
        <f t="shared" si="126"/>
        <v>41821.791666666664</v>
      </c>
    </row>
    <row r="1021" spans="1:22" ht="44.25" x14ac:dyDescent="0.75">
      <c r="A1021">
        <v>3552</v>
      </c>
      <c r="B1021" s="2" t="s">
        <v>3551</v>
      </c>
      <c r="C1021" s="2" t="s">
        <v>7662</v>
      </c>
      <c r="D1021">
        <v>773</v>
      </c>
      <c r="E1021">
        <f t="shared" si="120"/>
        <v>1012.63</v>
      </c>
      <c r="F1021">
        <v>773</v>
      </c>
      <c r="G1021">
        <f t="shared" si="121"/>
        <v>1012.63</v>
      </c>
      <c r="H1021" t="s">
        <v>8219</v>
      </c>
      <c r="I1021" t="s">
        <v>8225</v>
      </c>
      <c r="J1021" t="s">
        <v>8247</v>
      </c>
      <c r="K1021">
        <v>1403964324</v>
      </c>
      <c r="L1021">
        <v>1401372324</v>
      </c>
      <c r="M1021" t="b">
        <v>0</v>
      </c>
      <c r="N1021">
        <v>20</v>
      </c>
      <c r="O1021" t="b">
        <v>1</v>
      </c>
      <c r="P1021" t="s">
        <v>8271</v>
      </c>
      <c r="Q1021">
        <f t="shared" si="122"/>
        <v>100</v>
      </c>
      <c r="R1021">
        <f t="shared" si="127"/>
        <v>50.63</v>
      </c>
      <c r="S1021" t="str">
        <f t="shared" si="123"/>
        <v>theater</v>
      </c>
      <c r="T1021" t="str">
        <f t="shared" si="124"/>
        <v>plays</v>
      </c>
      <c r="U1021" s="7">
        <f t="shared" si="125"/>
        <v>41788.587083333332</v>
      </c>
      <c r="V1021" s="7">
        <f t="shared" si="126"/>
        <v>41818.587083333332</v>
      </c>
    </row>
    <row r="1022" spans="1:22" ht="44.25" x14ac:dyDescent="0.75">
      <c r="A1022">
        <v>3613</v>
      </c>
      <c r="B1022" s="2" t="s">
        <v>3612</v>
      </c>
      <c r="C1022" s="2" t="s">
        <v>7723</v>
      </c>
      <c r="D1022">
        <v>1250</v>
      </c>
      <c r="E1022">
        <f t="shared" si="120"/>
        <v>1250</v>
      </c>
      <c r="F1022">
        <v>1250</v>
      </c>
      <c r="G1022">
        <f t="shared" si="121"/>
        <v>1250</v>
      </c>
      <c r="H1022" t="s">
        <v>8219</v>
      </c>
      <c r="I1022" t="s">
        <v>8224</v>
      </c>
      <c r="J1022" t="s">
        <v>8246</v>
      </c>
      <c r="K1022">
        <v>1403964574</v>
      </c>
      <c r="L1022">
        <v>1401372574</v>
      </c>
      <c r="M1022" t="b">
        <v>0</v>
      </c>
      <c r="N1022">
        <v>20</v>
      </c>
      <c r="O1022" t="b">
        <v>1</v>
      </c>
      <c r="P1022" t="s">
        <v>8271</v>
      </c>
      <c r="Q1022">
        <f t="shared" si="122"/>
        <v>100</v>
      </c>
      <c r="R1022">
        <f t="shared" si="127"/>
        <v>62.5</v>
      </c>
      <c r="S1022" t="str">
        <f t="shared" si="123"/>
        <v>theater</v>
      </c>
      <c r="T1022" t="str">
        <f t="shared" si="124"/>
        <v>plays</v>
      </c>
      <c r="U1022" s="7">
        <f t="shared" si="125"/>
        <v>41788.58997685185</v>
      </c>
      <c r="V1022" s="7">
        <f t="shared" si="126"/>
        <v>41818.58997685185</v>
      </c>
    </row>
    <row r="1023" spans="1:22" ht="29.5" x14ac:dyDescent="0.75">
      <c r="A1023">
        <v>1726</v>
      </c>
      <c r="B1023" s="2" t="s">
        <v>1727</v>
      </c>
      <c r="C1023" s="2" t="s">
        <v>5836</v>
      </c>
      <c r="D1023">
        <v>6500</v>
      </c>
      <c r="E1023">
        <f t="shared" si="120"/>
        <v>6500</v>
      </c>
      <c r="F1023">
        <v>2196</v>
      </c>
      <c r="G1023">
        <f t="shared" si="121"/>
        <v>2196</v>
      </c>
      <c r="H1023" t="s">
        <v>8221</v>
      </c>
      <c r="I1023" t="s">
        <v>8224</v>
      </c>
      <c r="J1023" t="s">
        <v>8246</v>
      </c>
      <c r="K1023">
        <v>1403906664</v>
      </c>
      <c r="L1023">
        <v>1401401064</v>
      </c>
      <c r="M1023" t="b">
        <v>0</v>
      </c>
      <c r="N1023">
        <v>16</v>
      </c>
      <c r="O1023" t="b">
        <v>0</v>
      </c>
      <c r="P1023" t="s">
        <v>8293</v>
      </c>
      <c r="Q1023">
        <f t="shared" si="122"/>
        <v>34</v>
      </c>
      <c r="R1023">
        <f t="shared" si="127"/>
        <v>137.25</v>
      </c>
      <c r="S1023" t="str">
        <f t="shared" si="123"/>
        <v>music</v>
      </c>
      <c r="T1023" t="str">
        <f t="shared" si="124"/>
        <v>faith</v>
      </c>
      <c r="U1023" s="7">
        <f t="shared" si="125"/>
        <v>41788.919722222221</v>
      </c>
      <c r="V1023" s="7">
        <f t="shared" si="126"/>
        <v>41817.919722222221</v>
      </c>
    </row>
    <row r="1024" spans="1:22" ht="44.25" x14ac:dyDescent="0.75">
      <c r="A1024">
        <v>3170</v>
      </c>
      <c r="B1024" s="2" t="s">
        <v>3170</v>
      </c>
      <c r="C1024" s="2" t="s">
        <v>7280</v>
      </c>
      <c r="D1024">
        <v>2000</v>
      </c>
      <c r="E1024">
        <f t="shared" si="120"/>
        <v>2000</v>
      </c>
      <c r="F1024">
        <v>2245</v>
      </c>
      <c r="G1024">
        <f t="shared" si="121"/>
        <v>2245</v>
      </c>
      <c r="H1024" t="s">
        <v>8219</v>
      </c>
      <c r="I1024" t="s">
        <v>8224</v>
      </c>
      <c r="J1024" t="s">
        <v>8246</v>
      </c>
      <c r="K1024">
        <v>1404273600</v>
      </c>
      <c r="L1024">
        <v>1401414944</v>
      </c>
      <c r="M1024" t="b">
        <v>1</v>
      </c>
      <c r="N1024">
        <v>71</v>
      </c>
      <c r="O1024" t="b">
        <v>1</v>
      </c>
      <c r="P1024" t="s">
        <v>8271</v>
      </c>
      <c r="Q1024">
        <f t="shared" si="122"/>
        <v>112</v>
      </c>
      <c r="R1024">
        <f t="shared" si="127"/>
        <v>31.62</v>
      </c>
      <c r="S1024" t="str">
        <f t="shared" si="123"/>
        <v>theater</v>
      </c>
      <c r="T1024" t="str">
        <f t="shared" si="124"/>
        <v>plays</v>
      </c>
      <c r="U1024" s="7">
        <f t="shared" si="125"/>
        <v>41789.080370370371</v>
      </c>
      <c r="V1024" s="7">
        <f t="shared" si="126"/>
        <v>41822.166666666664</v>
      </c>
    </row>
    <row r="1025" spans="1:22" ht="59" x14ac:dyDescent="0.75">
      <c r="A1025">
        <v>40</v>
      </c>
      <c r="B1025" s="2" t="s">
        <v>42</v>
      </c>
      <c r="C1025" s="2" t="s">
        <v>4151</v>
      </c>
      <c r="D1025">
        <v>2000</v>
      </c>
      <c r="E1025">
        <f t="shared" si="120"/>
        <v>2000</v>
      </c>
      <c r="F1025">
        <v>2027</v>
      </c>
      <c r="G1025">
        <f t="shared" si="121"/>
        <v>2027</v>
      </c>
      <c r="H1025" t="s">
        <v>8219</v>
      </c>
      <c r="I1025" t="s">
        <v>8224</v>
      </c>
      <c r="J1025" t="s">
        <v>8246</v>
      </c>
      <c r="K1025">
        <v>1403150400</v>
      </c>
      <c r="L1025">
        <v>1401426488</v>
      </c>
      <c r="M1025" t="b">
        <v>0</v>
      </c>
      <c r="N1025">
        <v>16</v>
      </c>
      <c r="O1025" t="b">
        <v>1</v>
      </c>
      <c r="P1025" t="s">
        <v>8265</v>
      </c>
      <c r="Q1025">
        <f t="shared" si="122"/>
        <v>101</v>
      </c>
      <c r="R1025">
        <f t="shared" si="127"/>
        <v>126.69</v>
      </c>
      <c r="S1025" t="str">
        <f t="shared" si="123"/>
        <v>film &amp; video</v>
      </c>
      <c r="T1025" t="str">
        <f t="shared" si="124"/>
        <v>television</v>
      </c>
      <c r="U1025" s="7">
        <f t="shared" si="125"/>
        <v>41789.21398148148</v>
      </c>
      <c r="V1025" s="7">
        <f t="shared" si="126"/>
        <v>41809.166666666664</v>
      </c>
    </row>
    <row r="1026" spans="1:22" ht="44.25" x14ac:dyDescent="0.75">
      <c r="A1026">
        <v>759</v>
      </c>
      <c r="B1026" s="2" t="s">
        <v>760</v>
      </c>
      <c r="C1026" s="2" t="s">
        <v>4869</v>
      </c>
      <c r="D1026">
        <v>5000</v>
      </c>
      <c r="E1026">
        <f t="shared" ref="E1026:E1089" si="128">INDEX(convert,MATCH($J1026,money,0),2)*D1026</f>
        <v>6550</v>
      </c>
      <c r="F1026">
        <v>5096</v>
      </c>
      <c r="G1026">
        <f t="shared" ref="G1026:G1089" si="129">INDEX(convert,MATCH($J1026,money,0),2)*F1026</f>
        <v>6675.76</v>
      </c>
      <c r="H1026" t="s">
        <v>8219</v>
      </c>
      <c r="I1026" t="s">
        <v>8225</v>
      </c>
      <c r="J1026" t="s">
        <v>8247</v>
      </c>
      <c r="K1026">
        <v>1404892539</v>
      </c>
      <c r="L1026">
        <v>1401436539</v>
      </c>
      <c r="M1026" t="b">
        <v>0</v>
      </c>
      <c r="N1026">
        <v>99</v>
      </c>
      <c r="O1026" t="b">
        <v>1</v>
      </c>
      <c r="P1026" t="s">
        <v>8274</v>
      </c>
      <c r="Q1026">
        <f t="shared" ref="Q1026:Q1089" si="130">ROUND(F1026/D1026*100,0)</f>
        <v>102</v>
      </c>
      <c r="R1026">
        <f t="shared" si="127"/>
        <v>67.430000000000007</v>
      </c>
      <c r="S1026" t="str">
        <f t="shared" ref="S1026:S1089" si="131">LEFT($P1026,FIND("/",$P1026)-1)</f>
        <v>publishing</v>
      </c>
      <c r="T1026" t="str">
        <f t="shared" ref="T1026:T1089" si="132">MID($P1026,FIND("/",$P1026)+1,30)</f>
        <v>nonfiction</v>
      </c>
      <c r="U1026" s="7">
        <f t="shared" ref="U1026:U1089" si="133">DATE(1970,1,1)+(((L1026/60)/60)/24)</f>
        <v>41789.330312500002</v>
      </c>
      <c r="V1026" s="7">
        <f t="shared" ref="V1026:V1089" si="134">DATE(1970,1,1)+(((K1026/60)/60)/24)</f>
        <v>41829.330312500002</v>
      </c>
    </row>
    <row r="1027" spans="1:22" ht="44.25" x14ac:dyDescent="0.75">
      <c r="A1027">
        <v>3612</v>
      </c>
      <c r="B1027" s="2" t="s">
        <v>3611</v>
      </c>
      <c r="C1027" s="2" t="s">
        <v>7722</v>
      </c>
      <c r="D1027">
        <v>5000</v>
      </c>
      <c r="E1027">
        <f t="shared" si="128"/>
        <v>3650</v>
      </c>
      <c r="F1027">
        <v>7220</v>
      </c>
      <c r="G1027">
        <f t="shared" si="129"/>
        <v>5270.5999999999995</v>
      </c>
      <c r="H1027" t="s">
        <v>8219</v>
      </c>
      <c r="I1027" t="s">
        <v>8229</v>
      </c>
      <c r="J1027" t="s">
        <v>8251</v>
      </c>
      <c r="K1027">
        <v>1402334811</v>
      </c>
      <c r="L1027">
        <v>1401470811</v>
      </c>
      <c r="M1027" t="b">
        <v>0</v>
      </c>
      <c r="N1027">
        <v>57</v>
      </c>
      <c r="O1027" t="b">
        <v>1</v>
      </c>
      <c r="P1027" t="s">
        <v>8271</v>
      </c>
      <c r="Q1027">
        <f t="shared" si="130"/>
        <v>144</v>
      </c>
      <c r="R1027">
        <f t="shared" ref="R1027:R1090" si="135">ROUND(G1027/N1027,2)</f>
        <v>92.47</v>
      </c>
      <c r="S1027" t="str">
        <f t="shared" si="131"/>
        <v>theater</v>
      </c>
      <c r="T1027" t="str">
        <f t="shared" si="132"/>
        <v>plays</v>
      </c>
      <c r="U1027" s="7">
        <f t="shared" si="133"/>
        <v>41789.726979166669</v>
      </c>
      <c r="V1027" s="7">
        <f t="shared" si="134"/>
        <v>41799.726979166669</v>
      </c>
    </row>
    <row r="1028" spans="1:22" ht="44.25" x14ac:dyDescent="0.75">
      <c r="A1028">
        <v>3859</v>
      </c>
      <c r="B1028" s="2" t="s">
        <v>3856</v>
      </c>
      <c r="C1028" s="2" t="s">
        <v>7968</v>
      </c>
      <c r="D1028">
        <v>2500</v>
      </c>
      <c r="E1028">
        <f t="shared" si="128"/>
        <v>2500</v>
      </c>
      <c r="F1028">
        <v>1</v>
      </c>
      <c r="G1028">
        <f t="shared" si="129"/>
        <v>1</v>
      </c>
      <c r="H1028" t="s">
        <v>8221</v>
      </c>
      <c r="I1028" t="s">
        <v>8224</v>
      </c>
      <c r="J1028" t="s">
        <v>8246</v>
      </c>
      <c r="K1028">
        <v>1403730000</v>
      </c>
      <c r="L1028">
        <v>1401485207</v>
      </c>
      <c r="M1028" t="b">
        <v>0</v>
      </c>
      <c r="N1028">
        <v>1</v>
      </c>
      <c r="O1028" t="b">
        <v>0</v>
      </c>
      <c r="P1028" t="s">
        <v>8271</v>
      </c>
      <c r="Q1028">
        <f t="shared" si="130"/>
        <v>0</v>
      </c>
      <c r="R1028">
        <f t="shared" si="135"/>
        <v>1</v>
      </c>
      <c r="S1028" t="str">
        <f t="shared" si="131"/>
        <v>theater</v>
      </c>
      <c r="T1028" t="str">
        <f t="shared" si="132"/>
        <v>plays</v>
      </c>
      <c r="U1028" s="7">
        <f t="shared" si="133"/>
        <v>41789.893599537041</v>
      </c>
      <c r="V1028" s="7">
        <f t="shared" si="134"/>
        <v>41815.875</v>
      </c>
    </row>
    <row r="1029" spans="1:22" ht="44.25" x14ac:dyDescent="0.75">
      <c r="A1029">
        <v>2338</v>
      </c>
      <c r="B1029" s="2" t="s">
        <v>2339</v>
      </c>
      <c r="C1029" s="2" t="s">
        <v>6448</v>
      </c>
      <c r="D1029">
        <v>15000</v>
      </c>
      <c r="E1029">
        <f t="shared" si="128"/>
        <v>15000</v>
      </c>
      <c r="F1029">
        <v>15171.5</v>
      </c>
      <c r="G1029">
        <f t="shared" si="129"/>
        <v>15171.5</v>
      </c>
      <c r="H1029" t="s">
        <v>8219</v>
      </c>
      <c r="I1029" t="s">
        <v>8224</v>
      </c>
      <c r="J1029" t="s">
        <v>8246</v>
      </c>
      <c r="K1029">
        <v>1404077484</v>
      </c>
      <c r="L1029">
        <v>1401485484</v>
      </c>
      <c r="M1029" t="b">
        <v>1</v>
      </c>
      <c r="N1029">
        <v>123</v>
      </c>
      <c r="O1029" t="b">
        <v>1</v>
      </c>
      <c r="P1029" t="s">
        <v>8298</v>
      </c>
      <c r="Q1029">
        <f t="shared" si="130"/>
        <v>101</v>
      </c>
      <c r="R1029">
        <f t="shared" si="135"/>
        <v>123.35</v>
      </c>
      <c r="S1029" t="str">
        <f t="shared" si="131"/>
        <v>food</v>
      </c>
      <c r="T1029" t="str">
        <f t="shared" si="132"/>
        <v>small batch</v>
      </c>
      <c r="U1029" s="7">
        <f t="shared" si="133"/>
        <v>41789.896805555552</v>
      </c>
      <c r="V1029" s="7">
        <f t="shared" si="134"/>
        <v>41819.896805555552</v>
      </c>
    </row>
    <row r="1030" spans="1:22" ht="44.25" x14ac:dyDescent="0.75">
      <c r="A1030">
        <v>1600</v>
      </c>
      <c r="B1030" s="2" t="s">
        <v>1601</v>
      </c>
      <c r="C1030" s="2" t="s">
        <v>5710</v>
      </c>
      <c r="D1030">
        <v>5000</v>
      </c>
      <c r="E1030">
        <f t="shared" si="128"/>
        <v>5000</v>
      </c>
      <c r="F1030">
        <v>367</v>
      </c>
      <c r="G1030">
        <f t="shared" si="129"/>
        <v>367</v>
      </c>
      <c r="H1030" t="s">
        <v>8221</v>
      </c>
      <c r="I1030" t="s">
        <v>8224</v>
      </c>
      <c r="J1030" t="s">
        <v>8246</v>
      </c>
      <c r="K1030">
        <v>1405401060</v>
      </c>
      <c r="L1030">
        <v>1401585752</v>
      </c>
      <c r="M1030" t="b">
        <v>0</v>
      </c>
      <c r="N1030">
        <v>9</v>
      </c>
      <c r="O1030" t="b">
        <v>0</v>
      </c>
      <c r="P1030" t="s">
        <v>8291</v>
      </c>
      <c r="Q1030">
        <f t="shared" si="130"/>
        <v>7</v>
      </c>
      <c r="R1030">
        <f t="shared" si="135"/>
        <v>40.78</v>
      </c>
      <c r="S1030" t="str">
        <f t="shared" si="131"/>
        <v>photography</v>
      </c>
      <c r="T1030" t="str">
        <f t="shared" si="132"/>
        <v>places</v>
      </c>
      <c r="U1030" s="7">
        <f t="shared" si="133"/>
        <v>41791.057314814818</v>
      </c>
      <c r="V1030" s="7">
        <f t="shared" si="134"/>
        <v>41835.21597222222</v>
      </c>
    </row>
    <row r="1031" spans="1:22" ht="44.25" x14ac:dyDescent="0.75">
      <c r="A1031">
        <v>3406</v>
      </c>
      <c r="B1031" s="2" t="s">
        <v>3405</v>
      </c>
      <c r="C1031" s="2" t="s">
        <v>7516</v>
      </c>
      <c r="D1031">
        <v>10000</v>
      </c>
      <c r="E1031">
        <f t="shared" si="128"/>
        <v>10000</v>
      </c>
      <c r="F1031">
        <v>10031</v>
      </c>
      <c r="G1031">
        <f t="shared" si="129"/>
        <v>10031</v>
      </c>
      <c r="H1031" t="s">
        <v>8219</v>
      </c>
      <c r="I1031" t="s">
        <v>8224</v>
      </c>
      <c r="J1031" t="s">
        <v>8246</v>
      </c>
      <c r="K1031">
        <v>1405511376</v>
      </c>
      <c r="L1031">
        <v>1401623376</v>
      </c>
      <c r="M1031" t="b">
        <v>0</v>
      </c>
      <c r="N1031">
        <v>91</v>
      </c>
      <c r="O1031" t="b">
        <v>1</v>
      </c>
      <c r="P1031" t="s">
        <v>8271</v>
      </c>
      <c r="Q1031">
        <f t="shared" si="130"/>
        <v>100</v>
      </c>
      <c r="R1031">
        <f t="shared" si="135"/>
        <v>110.23</v>
      </c>
      <c r="S1031" t="str">
        <f t="shared" si="131"/>
        <v>theater</v>
      </c>
      <c r="T1031" t="str">
        <f t="shared" si="132"/>
        <v>plays</v>
      </c>
      <c r="U1031" s="7">
        <f t="shared" si="133"/>
        <v>41791.492777777778</v>
      </c>
      <c r="V1031" s="7">
        <f t="shared" si="134"/>
        <v>41836.492777777778</v>
      </c>
    </row>
    <row r="1032" spans="1:22" ht="59" x14ac:dyDescent="0.75">
      <c r="A1032">
        <v>12</v>
      </c>
      <c r="B1032" s="2" t="s">
        <v>14</v>
      </c>
      <c r="C1032" s="2" t="s">
        <v>4123</v>
      </c>
      <c r="D1032">
        <v>30000</v>
      </c>
      <c r="E1032">
        <f t="shared" si="128"/>
        <v>30000</v>
      </c>
      <c r="F1032">
        <v>49588</v>
      </c>
      <c r="G1032">
        <f t="shared" si="129"/>
        <v>49588</v>
      </c>
      <c r="H1032" t="s">
        <v>8219</v>
      </c>
      <c r="I1032" t="s">
        <v>8224</v>
      </c>
      <c r="J1032" t="s">
        <v>8246</v>
      </c>
      <c r="K1032">
        <v>1405479600</v>
      </c>
      <c r="L1032">
        <v>1401642425</v>
      </c>
      <c r="M1032" t="b">
        <v>0</v>
      </c>
      <c r="N1032">
        <v>827</v>
      </c>
      <c r="O1032" t="b">
        <v>1</v>
      </c>
      <c r="P1032" t="s">
        <v>8265</v>
      </c>
      <c r="Q1032">
        <f t="shared" si="130"/>
        <v>165</v>
      </c>
      <c r="R1032">
        <f t="shared" si="135"/>
        <v>59.96</v>
      </c>
      <c r="S1032" t="str">
        <f t="shared" si="131"/>
        <v>film &amp; video</v>
      </c>
      <c r="T1032" t="str">
        <f t="shared" si="132"/>
        <v>television</v>
      </c>
      <c r="U1032" s="7">
        <f t="shared" si="133"/>
        <v>41791.713252314818</v>
      </c>
      <c r="V1032" s="7">
        <f t="shared" si="134"/>
        <v>41836.125</v>
      </c>
    </row>
    <row r="1033" spans="1:22" ht="44.25" x14ac:dyDescent="0.75">
      <c r="A1033">
        <v>3184</v>
      </c>
      <c r="B1033" s="2" t="s">
        <v>3184</v>
      </c>
      <c r="C1033" s="2" t="s">
        <v>7294</v>
      </c>
      <c r="D1033">
        <v>4300</v>
      </c>
      <c r="E1033">
        <f t="shared" si="128"/>
        <v>4300</v>
      </c>
      <c r="F1033">
        <v>4610</v>
      </c>
      <c r="G1033">
        <f t="shared" si="129"/>
        <v>4610</v>
      </c>
      <c r="H1033" t="s">
        <v>8219</v>
      </c>
      <c r="I1033" t="s">
        <v>8224</v>
      </c>
      <c r="J1033" t="s">
        <v>8246</v>
      </c>
      <c r="K1033">
        <v>1404258631</v>
      </c>
      <c r="L1033">
        <v>1401666631</v>
      </c>
      <c r="M1033" t="b">
        <v>1</v>
      </c>
      <c r="N1033">
        <v>46</v>
      </c>
      <c r="O1033" t="b">
        <v>1</v>
      </c>
      <c r="P1033" t="s">
        <v>8271</v>
      </c>
      <c r="Q1033">
        <f t="shared" si="130"/>
        <v>107</v>
      </c>
      <c r="R1033">
        <f t="shared" si="135"/>
        <v>100.22</v>
      </c>
      <c r="S1033" t="str">
        <f t="shared" si="131"/>
        <v>theater</v>
      </c>
      <c r="T1033" t="str">
        <f t="shared" si="132"/>
        <v>plays</v>
      </c>
      <c r="U1033" s="7">
        <f t="shared" si="133"/>
        <v>41791.993414351848</v>
      </c>
      <c r="V1033" s="7">
        <f t="shared" si="134"/>
        <v>41821.993414351848</v>
      </c>
    </row>
    <row r="1034" spans="1:22" ht="44.25" x14ac:dyDescent="0.75">
      <c r="A1034">
        <v>1165</v>
      </c>
      <c r="B1034" s="2" t="s">
        <v>1166</v>
      </c>
      <c r="C1034" s="2" t="s">
        <v>5275</v>
      </c>
      <c r="D1034">
        <v>10000</v>
      </c>
      <c r="E1034">
        <f t="shared" si="128"/>
        <v>10000</v>
      </c>
      <c r="F1034">
        <v>2070.5</v>
      </c>
      <c r="G1034">
        <f t="shared" si="129"/>
        <v>2070.5</v>
      </c>
      <c r="H1034" t="s">
        <v>8221</v>
      </c>
      <c r="I1034" t="s">
        <v>8224</v>
      </c>
      <c r="J1034" t="s">
        <v>8246</v>
      </c>
      <c r="K1034">
        <v>1404623330</v>
      </c>
      <c r="L1034">
        <v>1401685730</v>
      </c>
      <c r="M1034" t="b">
        <v>0</v>
      </c>
      <c r="N1034">
        <v>25</v>
      </c>
      <c r="O1034" t="b">
        <v>0</v>
      </c>
      <c r="P1034" t="s">
        <v>8284</v>
      </c>
      <c r="Q1034">
        <f t="shared" si="130"/>
        <v>21</v>
      </c>
      <c r="R1034">
        <f t="shared" si="135"/>
        <v>82.82</v>
      </c>
      <c r="S1034" t="str">
        <f t="shared" si="131"/>
        <v>food</v>
      </c>
      <c r="T1034" t="str">
        <f t="shared" si="132"/>
        <v>food trucks</v>
      </c>
      <c r="U1034" s="7">
        <f t="shared" si="133"/>
        <v>41792.214467592588</v>
      </c>
      <c r="V1034" s="7">
        <f t="shared" si="134"/>
        <v>41826.214467592588</v>
      </c>
    </row>
    <row r="1035" spans="1:22" ht="44.25" x14ac:dyDescent="0.75">
      <c r="A1035">
        <v>3705</v>
      </c>
      <c r="B1035" s="2" t="s">
        <v>3702</v>
      </c>
      <c r="C1035" s="2" t="s">
        <v>7815</v>
      </c>
      <c r="D1035">
        <v>2827</v>
      </c>
      <c r="E1035">
        <f t="shared" si="128"/>
        <v>2827</v>
      </c>
      <c r="F1035">
        <v>2925</v>
      </c>
      <c r="G1035">
        <f t="shared" si="129"/>
        <v>2925</v>
      </c>
      <c r="H1035" t="s">
        <v>8219</v>
      </c>
      <c r="I1035" t="s">
        <v>8224</v>
      </c>
      <c r="J1035" t="s">
        <v>8246</v>
      </c>
      <c r="K1035">
        <v>1403546400</v>
      </c>
      <c r="L1035">
        <v>1401714114</v>
      </c>
      <c r="M1035" t="b">
        <v>0</v>
      </c>
      <c r="N1035">
        <v>35</v>
      </c>
      <c r="O1035" t="b">
        <v>1</v>
      </c>
      <c r="P1035" t="s">
        <v>8271</v>
      </c>
      <c r="Q1035">
        <f t="shared" si="130"/>
        <v>103</v>
      </c>
      <c r="R1035">
        <f t="shared" si="135"/>
        <v>83.57</v>
      </c>
      <c r="S1035" t="str">
        <f t="shared" si="131"/>
        <v>theater</v>
      </c>
      <c r="T1035" t="str">
        <f t="shared" si="132"/>
        <v>plays</v>
      </c>
      <c r="U1035" s="7">
        <f t="shared" si="133"/>
        <v>41792.542986111112</v>
      </c>
      <c r="V1035" s="7">
        <f t="shared" si="134"/>
        <v>41813.75</v>
      </c>
    </row>
    <row r="1036" spans="1:22" ht="44.25" x14ac:dyDescent="0.75">
      <c r="A1036">
        <v>3427</v>
      </c>
      <c r="B1036" s="2" t="s">
        <v>3426</v>
      </c>
      <c r="C1036" s="2" t="s">
        <v>7537</v>
      </c>
      <c r="D1036">
        <v>1500</v>
      </c>
      <c r="E1036">
        <f t="shared" si="128"/>
        <v>1965</v>
      </c>
      <c r="F1036">
        <v>1500</v>
      </c>
      <c r="G1036">
        <f t="shared" si="129"/>
        <v>1965</v>
      </c>
      <c r="H1036" t="s">
        <v>8219</v>
      </c>
      <c r="I1036" t="s">
        <v>8225</v>
      </c>
      <c r="J1036" t="s">
        <v>8247</v>
      </c>
      <c r="K1036">
        <v>1404314952</v>
      </c>
      <c r="L1036">
        <v>1401722952</v>
      </c>
      <c r="M1036" t="b">
        <v>0</v>
      </c>
      <c r="N1036">
        <v>29</v>
      </c>
      <c r="O1036" t="b">
        <v>1</v>
      </c>
      <c r="P1036" t="s">
        <v>8271</v>
      </c>
      <c r="Q1036">
        <f t="shared" si="130"/>
        <v>100</v>
      </c>
      <c r="R1036">
        <f t="shared" si="135"/>
        <v>67.760000000000005</v>
      </c>
      <c r="S1036" t="str">
        <f t="shared" si="131"/>
        <v>theater</v>
      </c>
      <c r="T1036" t="str">
        <f t="shared" si="132"/>
        <v>plays</v>
      </c>
      <c r="U1036" s="7">
        <f t="shared" si="133"/>
        <v>41792.645277777774</v>
      </c>
      <c r="V1036" s="7">
        <f t="shared" si="134"/>
        <v>41822.645277777774</v>
      </c>
    </row>
    <row r="1037" spans="1:22" ht="44.25" x14ac:dyDescent="0.75">
      <c r="A1037">
        <v>2287</v>
      </c>
      <c r="B1037" s="2" t="s">
        <v>2288</v>
      </c>
      <c r="C1037" s="2" t="s">
        <v>6397</v>
      </c>
      <c r="D1037">
        <v>4500</v>
      </c>
      <c r="E1037">
        <f t="shared" si="128"/>
        <v>4500</v>
      </c>
      <c r="F1037">
        <v>5398.99</v>
      </c>
      <c r="G1037">
        <f t="shared" si="129"/>
        <v>5398.99</v>
      </c>
      <c r="H1037" t="s">
        <v>8219</v>
      </c>
      <c r="I1037" t="s">
        <v>8224</v>
      </c>
      <c r="J1037" t="s">
        <v>8246</v>
      </c>
      <c r="K1037">
        <v>1403539260</v>
      </c>
      <c r="L1037">
        <v>1401724860</v>
      </c>
      <c r="M1037" t="b">
        <v>0</v>
      </c>
      <c r="N1037">
        <v>106</v>
      </c>
      <c r="O1037" t="b">
        <v>1</v>
      </c>
      <c r="P1037" t="s">
        <v>8276</v>
      </c>
      <c r="Q1037">
        <f t="shared" si="130"/>
        <v>120</v>
      </c>
      <c r="R1037">
        <f t="shared" si="135"/>
        <v>50.93</v>
      </c>
      <c r="S1037" t="str">
        <f t="shared" si="131"/>
        <v>music</v>
      </c>
      <c r="T1037" t="str">
        <f t="shared" si="132"/>
        <v>rock</v>
      </c>
      <c r="U1037" s="7">
        <f t="shared" si="133"/>
        <v>41792.667361111111</v>
      </c>
      <c r="V1037" s="7">
        <f t="shared" si="134"/>
        <v>41813.667361111111</v>
      </c>
    </row>
    <row r="1038" spans="1:22" ht="44.25" x14ac:dyDescent="0.75">
      <c r="A1038">
        <v>161</v>
      </c>
      <c r="B1038" s="2" t="s">
        <v>163</v>
      </c>
      <c r="C1038" s="2" t="s">
        <v>4271</v>
      </c>
      <c r="D1038">
        <v>50000</v>
      </c>
      <c r="E1038">
        <f t="shared" si="128"/>
        <v>50000</v>
      </c>
      <c r="F1038">
        <v>5</v>
      </c>
      <c r="G1038">
        <f t="shared" si="129"/>
        <v>5</v>
      </c>
      <c r="H1038" t="s">
        <v>8221</v>
      </c>
      <c r="I1038" t="s">
        <v>8224</v>
      </c>
      <c r="J1038" t="s">
        <v>8246</v>
      </c>
      <c r="K1038">
        <v>1404318595</v>
      </c>
      <c r="L1038">
        <v>1401726595</v>
      </c>
      <c r="M1038" t="b">
        <v>0</v>
      </c>
      <c r="N1038">
        <v>1</v>
      </c>
      <c r="O1038" t="b">
        <v>0</v>
      </c>
      <c r="P1038" t="s">
        <v>8268</v>
      </c>
      <c r="Q1038">
        <f t="shared" si="130"/>
        <v>0</v>
      </c>
      <c r="R1038">
        <f t="shared" si="135"/>
        <v>5</v>
      </c>
      <c r="S1038" t="str">
        <f t="shared" si="131"/>
        <v>film &amp; video</v>
      </c>
      <c r="T1038" t="str">
        <f t="shared" si="132"/>
        <v>drama</v>
      </c>
      <c r="U1038" s="7">
        <f t="shared" si="133"/>
        <v>41792.687442129631</v>
      </c>
      <c r="V1038" s="7">
        <f t="shared" si="134"/>
        <v>41822.687442129631</v>
      </c>
    </row>
    <row r="1039" spans="1:22" ht="44.25" x14ac:dyDescent="0.75">
      <c r="A1039">
        <v>2677</v>
      </c>
      <c r="B1039" s="2" t="s">
        <v>2677</v>
      </c>
      <c r="C1039" s="2" t="s">
        <v>6787</v>
      </c>
      <c r="D1039">
        <v>19500</v>
      </c>
      <c r="E1039">
        <f t="shared" si="128"/>
        <v>19500</v>
      </c>
      <c r="F1039">
        <v>3415</v>
      </c>
      <c r="G1039">
        <f t="shared" si="129"/>
        <v>3415</v>
      </c>
      <c r="H1039" t="s">
        <v>8221</v>
      </c>
      <c r="I1039" t="s">
        <v>8224</v>
      </c>
      <c r="J1039" t="s">
        <v>8246</v>
      </c>
      <c r="K1039">
        <v>1404348143</v>
      </c>
      <c r="L1039">
        <v>1401756143</v>
      </c>
      <c r="M1039" t="b">
        <v>0</v>
      </c>
      <c r="N1039">
        <v>27</v>
      </c>
      <c r="O1039" t="b">
        <v>0</v>
      </c>
      <c r="P1039" t="s">
        <v>8302</v>
      </c>
      <c r="Q1039">
        <f t="shared" si="130"/>
        <v>18</v>
      </c>
      <c r="R1039">
        <f t="shared" si="135"/>
        <v>126.48</v>
      </c>
      <c r="S1039" t="str">
        <f t="shared" si="131"/>
        <v>technology</v>
      </c>
      <c r="T1039" t="str">
        <f t="shared" si="132"/>
        <v>makerspaces</v>
      </c>
      <c r="U1039" s="7">
        <f t="shared" si="133"/>
        <v>41793.029432870368</v>
      </c>
      <c r="V1039" s="7">
        <f t="shared" si="134"/>
        <v>41823.029432870368</v>
      </c>
    </row>
    <row r="1040" spans="1:22" ht="59" x14ac:dyDescent="0.75">
      <c r="A1040">
        <v>3870</v>
      </c>
      <c r="B1040" s="2" t="s">
        <v>3867</v>
      </c>
      <c r="C1040" s="2" t="s">
        <v>7979</v>
      </c>
      <c r="D1040">
        <v>10000</v>
      </c>
      <c r="E1040">
        <f t="shared" si="128"/>
        <v>10000</v>
      </c>
      <c r="F1040">
        <v>1500</v>
      </c>
      <c r="G1040">
        <f t="shared" si="129"/>
        <v>1500</v>
      </c>
      <c r="H1040" t="s">
        <v>8220</v>
      </c>
      <c r="I1040" t="s">
        <v>8224</v>
      </c>
      <c r="J1040" t="s">
        <v>8246</v>
      </c>
      <c r="K1040">
        <v>1404360478</v>
      </c>
      <c r="L1040">
        <v>1401768478</v>
      </c>
      <c r="M1040" t="b">
        <v>0</v>
      </c>
      <c r="N1040">
        <v>10</v>
      </c>
      <c r="O1040" t="b">
        <v>0</v>
      </c>
      <c r="P1040" t="s">
        <v>8305</v>
      </c>
      <c r="Q1040">
        <f t="shared" si="130"/>
        <v>15</v>
      </c>
      <c r="R1040">
        <f t="shared" si="135"/>
        <v>150</v>
      </c>
      <c r="S1040" t="str">
        <f t="shared" si="131"/>
        <v>theater</v>
      </c>
      <c r="T1040" t="str">
        <f t="shared" si="132"/>
        <v>musical</v>
      </c>
      <c r="U1040" s="7">
        <f t="shared" si="133"/>
        <v>41793.17219907407</v>
      </c>
      <c r="V1040" s="7">
        <f t="shared" si="134"/>
        <v>41823.17219907407</v>
      </c>
    </row>
    <row r="1041" spans="1:22" ht="44.25" x14ac:dyDescent="0.75">
      <c r="A1041">
        <v>3896</v>
      </c>
      <c r="B1041" s="2" t="s">
        <v>3893</v>
      </c>
      <c r="C1041" s="2" t="s">
        <v>8004</v>
      </c>
      <c r="D1041">
        <v>1600</v>
      </c>
      <c r="E1041">
        <f t="shared" si="128"/>
        <v>1600</v>
      </c>
      <c r="F1041">
        <v>170</v>
      </c>
      <c r="G1041">
        <f t="shared" si="129"/>
        <v>170</v>
      </c>
      <c r="H1041" t="s">
        <v>8221</v>
      </c>
      <c r="I1041" t="s">
        <v>8224</v>
      </c>
      <c r="J1041" t="s">
        <v>8246</v>
      </c>
      <c r="K1041">
        <v>1402979778</v>
      </c>
      <c r="L1041">
        <v>1401770178</v>
      </c>
      <c r="M1041" t="b">
        <v>0</v>
      </c>
      <c r="N1041">
        <v>4</v>
      </c>
      <c r="O1041" t="b">
        <v>0</v>
      </c>
      <c r="P1041" t="s">
        <v>8271</v>
      </c>
      <c r="Q1041">
        <f t="shared" si="130"/>
        <v>11</v>
      </c>
      <c r="R1041">
        <f t="shared" si="135"/>
        <v>42.5</v>
      </c>
      <c r="S1041" t="str">
        <f t="shared" si="131"/>
        <v>theater</v>
      </c>
      <c r="T1041" t="str">
        <f t="shared" si="132"/>
        <v>plays</v>
      </c>
      <c r="U1041" s="7">
        <f t="shared" si="133"/>
        <v>41793.191875000004</v>
      </c>
      <c r="V1041" s="7">
        <f t="shared" si="134"/>
        <v>41807.191875000004</v>
      </c>
    </row>
    <row r="1042" spans="1:22" ht="59" x14ac:dyDescent="0.75">
      <c r="A1042">
        <v>1083</v>
      </c>
      <c r="B1042" s="2" t="s">
        <v>1084</v>
      </c>
      <c r="C1042" s="2" t="s">
        <v>5193</v>
      </c>
      <c r="D1042">
        <v>50000</v>
      </c>
      <c r="E1042">
        <f t="shared" si="128"/>
        <v>36500</v>
      </c>
      <c r="F1042">
        <v>410</v>
      </c>
      <c r="G1042">
        <f t="shared" si="129"/>
        <v>299.3</v>
      </c>
      <c r="H1042" t="s">
        <v>8221</v>
      </c>
      <c r="I1042" t="s">
        <v>8229</v>
      </c>
      <c r="J1042" t="s">
        <v>8251</v>
      </c>
      <c r="K1042">
        <v>1406994583</v>
      </c>
      <c r="L1042">
        <v>1401810583</v>
      </c>
      <c r="M1042" t="b">
        <v>0</v>
      </c>
      <c r="N1042">
        <v>1</v>
      </c>
      <c r="O1042" t="b">
        <v>0</v>
      </c>
      <c r="P1042" t="s">
        <v>8282</v>
      </c>
      <c r="Q1042">
        <f t="shared" si="130"/>
        <v>1</v>
      </c>
      <c r="R1042">
        <f t="shared" si="135"/>
        <v>299.3</v>
      </c>
      <c r="S1042" t="str">
        <f t="shared" si="131"/>
        <v>games</v>
      </c>
      <c r="T1042" t="str">
        <f t="shared" si="132"/>
        <v>video games</v>
      </c>
      <c r="U1042" s="7">
        <f t="shared" si="133"/>
        <v>41793.659525462965</v>
      </c>
      <c r="V1042" s="7">
        <f t="shared" si="134"/>
        <v>41853.659525462965</v>
      </c>
    </row>
    <row r="1043" spans="1:22" ht="44.25" x14ac:dyDescent="0.75">
      <c r="A1043">
        <v>3483</v>
      </c>
      <c r="B1043" s="2" t="s">
        <v>3482</v>
      </c>
      <c r="C1043" s="2" t="s">
        <v>7593</v>
      </c>
      <c r="D1043">
        <v>3350</v>
      </c>
      <c r="E1043">
        <f t="shared" si="128"/>
        <v>3350</v>
      </c>
      <c r="F1043">
        <v>5358</v>
      </c>
      <c r="G1043">
        <f t="shared" si="129"/>
        <v>5358</v>
      </c>
      <c r="H1043" t="s">
        <v>8219</v>
      </c>
      <c r="I1043" t="s">
        <v>8224</v>
      </c>
      <c r="J1043" t="s">
        <v>8246</v>
      </c>
      <c r="K1043">
        <v>1404403381</v>
      </c>
      <c r="L1043">
        <v>1401811381</v>
      </c>
      <c r="M1043" t="b">
        <v>0</v>
      </c>
      <c r="N1043">
        <v>133</v>
      </c>
      <c r="O1043" t="b">
        <v>1</v>
      </c>
      <c r="P1043" t="s">
        <v>8271</v>
      </c>
      <c r="Q1043">
        <f t="shared" si="130"/>
        <v>160</v>
      </c>
      <c r="R1043">
        <f t="shared" si="135"/>
        <v>40.29</v>
      </c>
      <c r="S1043" t="str">
        <f t="shared" si="131"/>
        <v>theater</v>
      </c>
      <c r="T1043" t="str">
        <f t="shared" si="132"/>
        <v>plays</v>
      </c>
      <c r="U1043" s="7">
        <f t="shared" si="133"/>
        <v>41793.668761574074</v>
      </c>
      <c r="V1043" s="7">
        <f t="shared" si="134"/>
        <v>41823.668761574074</v>
      </c>
    </row>
    <row r="1044" spans="1:22" ht="29.5" x14ac:dyDescent="0.75">
      <c r="A1044">
        <v>3743</v>
      </c>
      <c r="B1044" s="2" t="s">
        <v>3740</v>
      </c>
      <c r="C1044" s="2" t="s">
        <v>7853</v>
      </c>
      <c r="D1044">
        <v>2200</v>
      </c>
      <c r="E1044">
        <f t="shared" si="128"/>
        <v>2200</v>
      </c>
      <c r="F1044">
        <v>0</v>
      </c>
      <c r="G1044">
        <f t="shared" si="129"/>
        <v>0</v>
      </c>
      <c r="H1044" t="s">
        <v>8221</v>
      </c>
      <c r="I1044" t="s">
        <v>8224</v>
      </c>
      <c r="J1044" t="s">
        <v>8246</v>
      </c>
      <c r="K1044">
        <v>1404406964</v>
      </c>
      <c r="L1044">
        <v>1401814964</v>
      </c>
      <c r="M1044" t="b">
        <v>0</v>
      </c>
      <c r="N1044">
        <v>0</v>
      </c>
      <c r="O1044" t="b">
        <v>0</v>
      </c>
      <c r="P1044" t="s">
        <v>8271</v>
      </c>
      <c r="Q1044">
        <f t="shared" si="130"/>
        <v>0</v>
      </c>
      <c r="R1044" t="e">
        <f t="shared" si="135"/>
        <v>#DIV/0!</v>
      </c>
      <c r="S1044" t="str">
        <f t="shared" si="131"/>
        <v>theater</v>
      </c>
      <c r="T1044" t="str">
        <f t="shared" si="132"/>
        <v>plays</v>
      </c>
      <c r="U1044" s="7">
        <f t="shared" si="133"/>
        <v>41793.710231481484</v>
      </c>
      <c r="V1044" s="7">
        <f t="shared" si="134"/>
        <v>41823.710231481484</v>
      </c>
    </row>
    <row r="1045" spans="1:22" ht="59" x14ac:dyDescent="0.75">
      <c r="A1045">
        <v>3744</v>
      </c>
      <c r="B1045" s="2" t="s">
        <v>3741</v>
      </c>
      <c r="C1045" s="2" t="s">
        <v>7854</v>
      </c>
      <c r="D1045">
        <v>1200</v>
      </c>
      <c r="E1045">
        <f t="shared" si="128"/>
        <v>1200</v>
      </c>
      <c r="F1045">
        <v>0</v>
      </c>
      <c r="G1045">
        <f t="shared" si="129"/>
        <v>0</v>
      </c>
      <c r="H1045" t="s">
        <v>8221</v>
      </c>
      <c r="I1045" t="s">
        <v>8224</v>
      </c>
      <c r="J1045" t="s">
        <v>8246</v>
      </c>
      <c r="K1045">
        <v>1404532740</v>
      </c>
      <c r="L1045">
        <v>1401823952</v>
      </c>
      <c r="M1045" t="b">
        <v>0</v>
      </c>
      <c r="N1045">
        <v>0</v>
      </c>
      <c r="O1045" t="b">
        <v>0</v>
      </c>
      <c r="P1045" t="s">
        <v>8271</v>
      </c>
      <c r="Q1045">
        <f t="shared" si="130"/>
        <v>0</v>
      </c>
      <c r="R1045" t="e">
        <f t="shared" si="135"/>
        <v>#DIV/0!</v>
      </c>
      <c r="S1045" t="str">
        <f t="shared" si="131"/>
        <v>theater</v>
      </c>
      <c r="T1045" t="str">
        <f t="shared" si="132"/>
        <v>plays</v>
      </c>
      <c r="U1045" s="7">
        <f t="shared" si="133"/>
        <v>41793.814259259263</v>
      </c>
      <c r="V1045" s="7">
        <f t="shared" si="134"/>
        <v>41825.165972222225</v>
      </c>
    </row>
    <row r="1046" spans="1:22" ht="44.25" x14ac:dyDescent="0.75">
      <c r="A1046">
        <v>6</v>
      </c>
      <c r="B1046" s="2" t="s">
        <v>8</v>
      </c>
      <c r="C1046" s="2" t="s">
        <v>4117</v>
      </c>
      <c r="D1046">
        <v>8000</v>
      </c>
      <c r="E1046">
        <f t="shared" si="128"/>
        <v>8000</v>
      </c>
      <c r="F1046">
        <v>8519</v>
      </c>
      <c r="G1046">
        <f t="shared" si="129"/>
        <v>8519</v>
      </c>
      <c r="H1046" t="s">
        <v>8219</v>
      </c>
      <c r="I1046" t="s">
        <v>8224</v>
      </c>
      <c r="J1046" t="s">
        <v>8246</v>
      </c>
      <c r="K1046">
        <v>1402710250</v>
      </c>
      <c r="L1046">
        <v>1401846250</v>
      </c>
      <c r="M1046" t="b">
        <v>0</v>
      </c>
      <c r="N1046">
        <v>58</v>
      </c>
      <c r="O1046" t="b">
        <v>1</v>
      </c>
      <c r="P1046" t="s">
        <v>8265</v>
      </c>
      <c r="Q1046">
        <f t="shared" si="130"/>
        <v>106</v>
      </c>
      <c r="R1046">
        <f t="shared" si="135"/>
        <v>146.88</v>
      </c>
      <c r="S1046" t="str">
        <f t="shared" si="131"/>
        <v>film &amp; video</v>
      </c>
      <c r="T1046" t="str">
        <f t="shared" si="132"/>
        <v>television</v>
      </c>
      <c r="U1046" s="7">
        <f t="shared" si="133"/>
        <v>41794.072337962964</v>
      </c>
      <c r="V1046" s="7">
        <f t="shared" si="134"/>
        <v>41804.072337962964</v>
      </c>
    </row>
    <row r="1047" spans="1:22" ht="59" x14ac:dyDescent="0.75">
      <c r="A1047">
        <v>156</v>
      </c>
      <c r="B1047" s="2" t="s">
        <v>158</v>
      </c>
      <c r="C1047" s="2" t="s">
        <v>4266</v>
      </c>
      <c r="D1047">
        <v>35000</v>
      </c>
      <c r="E1047">
        <f t="shared" si="128"/>
        <v>25550</v>
      </c>
      <c r="F1047">
        <v>1785</v>
      </c>
      <c r="G1047">
        <f t="shared" si="129"/>
        <v>1303.05</v>
      </c>
      <c r="H1047" t="s">
        <v>8220</v>
      </c>
      <c r="I1047" t="s">
        <v>8229</v>
      </c>
      <c r="J1047" t="s">
        <v>8251</v>
      </c>
      <c r="K1047">
        <v>1407034796</v>
      </c>
      <c r="L1047">
        <v>1401850796</v>
      </c>
      <c r="M1047" t="b">
        <v>0</v>
      </c>
      <c r="N1047">
        <v>15</v>
      </c>
      <c r="O1047" t="b">
        <v>0</v>
      </c>
      <c r="P1047" t="s">
        <v>8267</v>
      </c>
      <c r="Q1047">
        <f t="shared" si="130"/>
        <v>5</v>
      </c>
      <c r="R1047">
        <f t="shared" si="135"/>
        <v>86.87</v>
      </c>
      <c r="S1047" t="str">
        <f t="shared" si="131"/>
        <v>film &amp; video</v>
      </c>
      <c r="T1047" t="str">
        <f t="shared" si="132"/>
        <v>science fiction</v>
      </c>
      <c r="U1047" s="7">
        <f t="shared" si="133"/>
        <v>41794.124953703707</v>
      </c>
      <c r="V1047" s="7">
        <f t="shared" si="134"/>
        <v>41854.124953703707</v>
      </c>
    </row>
    <row r="1048" spans="1:22" ht="44.25" x14ac:dyDescent="0.75">
      <c r="A1048">
        <v>3517</v>
      </c>
      <c r="B1048" s="2" t="s">
        <v>3516</v>
      </c>
      <c r="C1048" s="2" t="s">
        <v>7627</v>
      </c>
      <c r="D1048">
        <v>4000</v>
      </c>
      <c r="E1048">
        <f t="shared" si="128"/>
        <v>5240</v>
      </c>
      <c r="F1048">
        <v>4000</v>
      </c>
      <c r="G1048">
        <f t="shared" si="129"/>
        <v>5240</v>
      </c>
      <c r="H1048" t="s">
        <v>8219</v>
      </c>
      <c r="I1048" t="s">
        <v>8225</v>
      </c>
      <c r="J1048" t="s">
        <v>8247</v>
      </c>
      <c r="K1048">
        <v>1404471600</v>
      </c>
      <c r="L1048">
        <v>1401910634</v>
      </c>
      <c r="M1048" t="b">
        <v>0</v>
      </c>
      <c r="N1048">
        <v>13</v>
      </c>
      <c r="O1048" t="b">
        <v>1</v>
      </c>
      <c r="P1048" t="s">
        <v>8271</v>
      </c>
      <c r="Q1048">
        <f t="shared" si="130"/>
        <v>100</v>
      </c>
      <c r="R1048">
        <f t="shared" si="135"/>
        <v>403.08</v>
      </c>
      <c r="S1048" t="str">
        <f t="shared" si="131"/>
        <v>theater</v>
      </c>
      <c r="T1048" t="str">
        <f t="shared" si="132"/>
        <v>plays</v>
      </c>
      <c r="U1048" s="7">
        <f t="shared" si="133"/>
        <v>41794.817523148151</v>
      </c>
      <c r="V1048" s="7">
        <f t="shared" si="134"/>
        <v>41824.458333333336</v>
      </c>
    </row>
    <row r="1049" spans="1:22" ht="44.25" x14ac:dyDescent="0.75">
      <c r="A1049">
        <v>1614</v>
      </c>
      <c r="B1049" s="2" t="s">
        <v>1615</v>
      </c>
      <c r="C1049" s="2" t="s">
        <v>5724</v>
      </c>
      <c r="D1049">
        <v>5000</v>
      </c>
      <c r="E1049">
        <f t="shared" si="128"/>
        <v>5000</v>
      </c>
      <c r="F1049">
        <v>5135</v>
      </c>
      <c r="G1049">
        <f t="shared" si="129"/>
        <v>5135</v>
      </c>
      <c r="H1049" t="s">
        <v>8219</v>
      </c>
      <c r="I1049" t="s">
        <v>8224</v>
      </c>
      <c r="J1049" t="s">
        <v>8246</v>
      </c>
      <c r="K1049">
        <v>1407085200</v>
      </c>
      <c r="L1049">
        <v>1401924769</v>
      </c>
      <c r="M1049" t="b">
        <v>0</v>
      </c>
      <c r="N1049">
        <v>77</v>
      </c>
      <c r="O1049" t="b">
        <v>1</v>
      </c>
      <c r="P1049" t="s">
        <v>8276</v>
      </c>
      <c r="Q1049">
        <f t="shared" si="130"/>
        <v>103</v>
      </c>
      <c r="R1049">
        <f t="shared" si="135"/>
        <v>66.69</v>
      </c>
      <c r="S1049" t="str">
        <f t="shared" si="131"/>
        <v>music</v>
      </c>
      <c r="T1049" t="str">
        <f t="shared" si="132"/>
        <v>rock</v>
      </c>
      <c r="U1049" s="7">
        <f t="shared" si="133"/>
        <v>41794.981122685182</v>
      </c>
      <c r="V1049" s="7">
        <f t="shared" si="134"/>
        <v>41854.708333333336</v>
      </c>
    </row>
    <row r="1050" spans="1:22" ht="44.25" x14ac:dyDescent="0.75">
      <c r="A1050">
        <v>2796</v>
      </c>
      <c r="B1050" s="2" t="s">
        <v>2796</v>
      </c>
      <c r="C1050" s="2" t="s">
        <v>6906</v>
      </c>
      <c r="D1050">
        <v>800</v>
      </c>
      <c r="E1050">
        <f t="shared" si="128"/>
        <v>1048</v>
      </c>
      <c r="F1050">
        <v>924</v>
      </c>
      <c r="G1050">
        <f t="shared" si="129"/>
        <v>1210.44</v>
      </c>
      <c r="H1050" t="s">
        <v>8219</v>
      </c>
      <c r="I1050" t="s">
        <v>8225</v>
      </c>
      <c r="J1050" t="s">
        <v>8247</v>
      </c>
      <c r="K1050">
        <v>1404564028</v>
      </c>
      <c r="L1050">
        <v>1401972028</v>
      </c>
      <c r="M1050" t="b">
        <v>0</v>
      </c>
      <c r="N1050">
        <v>21</v>
      </c>
      <c r="O1050" t="b">
        <v>1</v>
      </c>
      <c r="P1050" t="s">
        <v>8271</v>
      </c>
      <c r="Q1050">
        <f t="shared" si="130"/>
        <v>116</v>
      </c>
      <c r="R1050">
        <f t="shared" si="135"/>
        <v>57.64</v>
      </c>
      <c r="S1050" t="str">
        <f t="shared" si="131"/>
        <v>theater</v>
      </c>
      <c r="T1050" t="str">
        <f t="shared" si="132"/>
        <v>plays</v>
      </c>
      <c r="U1050" s="7">
        <f t="shared" si="133"/>
        <v>41795.528101851851</v>
      </c>
      <c r="V1050" s="7">
        <f t="shared" si="134"/>
        <v>41825.528101851851</v>
      </c>
    </row>
    <row r="1051" spans="1:22" ht="59" x14ac:dyDescent="0.75">
      <c r="A1051">
        <v>3980</v>
      </c>
      <c r="B1051" s="2" t="s">
        <v>3977</v>
      </c>
      <c r="C1051" s="2" t="s">
        <v>8087</v>
      </c>
      <c r="D1051">
        <v>2500</v>
      </c>
      <c r="E1051">
        <f t="shared" si="128"/>
        <v>2500</v>
      </c>
      <c r="F1051">
        <v>450</v>
      </c>
      <c r="G1051">
        <f t="shared" si="129"/>
        <v>450</v>
      </c>
      <c r="H1051" t="s">
        <v>8221</v>
      </c>
      <c r="I1051" t="s">
        <v>8224</v>
      </c>
      <c r="J1051" t="s">
        <v>8246</v>
      </c>
      <c r="K1051">
        <v>1404570147</v>
      </c>
      <c r="L1051">
        <v>1401978147</v>
      </c>
      <c r="M1051" t="b">
        <v>0</v>
      </c>
      <c r="N1051">
        <v>7</v>
      </c>
      <c r="O1051" t="b">
        <v>0</v>
      </c>
      <c r="P1051" t="s">
        <v>8271</v>
      </c>
      <c r="Q1051">
        <f t="shared" si="130"/>
        <v>18</v>
      </c>
      <c r="R1051">
        <f t="shared" si="135"/>
        <v>64.290000000000006</v>
      </c>
      <c r="S1051" t="str">
        <f t="shared" si="131"/>
        <v>theater</v>
      </c>
      <c r="T1051" t="str">
        <f t="shared" si="132"/>
        <v>plays</v>
      </c>
      <c r="U1051" s="7">
        <f t="shared" si="133"/>
        <v>41795.598923611113</v>
      </c>
      <c r="V1051" s="7">
        <f t="shared" si="134"/>
        <v>41825.598923611113</v>
      </c>
    </row>
    <row r="1052" spans="1:22" ht="44.25" x14ac:dyDescent="0.75">
      <c r="A1052">
        <v>2585</v>
      </c>
      <c r="B1052" s="2" t="s">
        <v>2585</v>
      </c>
      <c r="C1052" s="2" t="s">
        <v>6695</v>
      </c>
      <c r="D1052">
        <v>30000</v>
      </c>
      <c r="E1052">
        <f t="shared" si="128"/>
        <v>30000</v>
      </c>
      <c r="F1052">
        <v>50</v>
      </c>
      <c r="G1052">
        <f t="shared" si="129"/>
        <v>50</v>
      </c>
      <c r="H1052" t="s">
        <v>8221</v>
      </c>
      <c r="I1052" t="s">
        <v>8224</v>
      </c>
      <c r="J1052" t="s">
        <v>8246</v>
      </c>
      <c r="K1052">
        <v>1404601632</v>
      </c>
      <c r="L1052">
        <v>1402009632</v>
      </c>
      <c r="M1052" t="b">
        <v>0</v>
      </c>
      <c r="N1052">
        <v>1</v>
      </c>
      <c r="O1052" t="b">
        <v>0</v>
      </c>
      <c r="P1052" t="s">
        <v>8284</v>
      </c>
      <c r="Q1052">
        <f t="shared" si="130"/>
        <v>0</v>
      </c>
      <c r="R1052">
        <f t="shared" si="135"/>
        <v>50</v>
      </c>
      <c r="S1052" t="str">
        <f t="shared" si="131"/>
        <v>food</v>
      </c>
      <c r="T1052" t="str">
        <f t="shared" si="132"/>
        <v>food trucks</v>
      </c>
      <c r="U1052" s="7">
        <f t="shared" si="133"/>
        <v>41795.963333333333</v>
      </c>
      <c r="V1052" s="7">
        <f t="shared" si="134"/>
        <v>41825.963333333333</v>
      </c>
    </row>
    <row r="1053" spans="1:22" ht="59" x14ac:dyDescent="0.75">
      <c r="A1053">
        <v>3407</v>
      </c>
      <c r="B1053" s="2" t="s">
        <v>3406</v>
      </c>
      <c r="C1053" s="2" t="s">
        <v>7517</v>
      </c>
      <c r="D1053">
        <v>2000</v>
      </c>
      <c r="E1053">
        <f t="shared" si="128"/>
        <v>2620</v>
      </c>
      <c r="F1053">
        <v>2142</v>
      </c>
      <c r="G1053">
        <f t="shared" si="129"/>
        <v>2806.02</v>
      </c>
      <c r="H1053" t="s">
        <v>8219</v>
      </c>
      <c r="I1053" t="s">
        <v>8225</v>
      </c>
      <c r="J1053" t="s">
        <v>8247</v>
      </c>
      <c r="K1053">
        <v>1404641289</v>
      </c>
      <c r="L1053">
        <v>1402049289</v>
      </c>
      <c r="M1053" t="b">
        <v>0</v>
      </c>
      <c r="N1053">
        <v>67</v>
      </c>
      <c r="O1053" t="b">
        <v>1</v>
      </c>
      <c r="P1053" t="s">
        <v>8271</v>
      </c>
      <c r="Q1053">
        <f t="shared" si="130"/>
        <v>107</v>
      </c>
      <c r="R1053">
        <f t="shared" si="135"/>
        <v>41.88</v>
      </c>
      <c r="S1053" t="str">
        <f t="shared" si="131"/>
        <v>theater</v>
      </c>
      <c r="T1053" t="str">
        <f t="shared" si="132"/>
        <v>plays</v>
      </c>
      <c r="U1053" s="7">
        <f t="shared" si="133"/>
        <v>41796.422326388885</v>
      </c>
      <c r="V1053" s="7">
        <f t="shared" si="134"/>
        <v>41826.422326388885</v>
      </c>
    </row>
    <row r="1054" spans="1:22" ht="59" x14ac:dyDescent="0.75">
      <c r="A1054">
        <v>1437</v>
      </c>
      <c r="B1054" s="2" t="s">
        <v>1438</v>
      </c>
      <c r="C1054" s="2" t="s">
        <v>5547</v>
      </c>
      <c r="D1054">
        <v>3000</v>
      </c>
      <c r="E1054">
        <f t="shared" si="128"/>
        <v>3000</v>
      </c>
      <c r="F1054">
        <v>807</v>
      </c>
      <c r="G1054">
        <f t="shared" si="129"/>
        <v>807</v>
      </c>
      <c r="H1054" t="s">
        <v>8221</v>
      </c>
      <c r="I1054" t="s">
        <v>8224</v>
      </c>
      <c r="J1054" t="s">
        <v>8246</v>
      </c>
      <c r="K1054">
        <v>1405227540</v>
      </c>
      <c r="L1054">
        <v>1402058739</v>
      </c>
      <c r="M1054" t="b">
        <v>0</v>
      </c>
      <c r="N1054">
        <v>22</v>
      </c>
      <c r="O1054" t="b">
        <v>0</v>
      </c>
      <c r="P1054" t="s">
        <v>8287</v>
      </c>
      <c r="Q1054">
        <f t="shared" si="130"/>
        <v>27</v>
      </c>
      <c r="R1054">
        <f t="shared" si="135"/>
        <v>36.68</v>
      </c>
      <c r="S1054" t="str">
        <f t="shared" si="131"/>
        <v>publishing</v>
      </c>
      <c r="T1054" t="str">
        <f t="shared" si="132"/>
        <v>translations</v>
      </c>
      <c r="U1054" s="7">
        <f t="shared" si="133"/>
        <v>41796.531701388885</v>
      </c>
      <c r="V1054" s="7">
        <f t="shared" si="134"/>
        <v>41833.207638888889</v>
      </c>
    </row>
    <row r="1055" spans="1:22" ht="44.25" x14ac:dyDescent="0.75">
      <c r="A1055">
        <v>3482</v>
      </c>
      <c r="B1055" s="2" t="s">
        <v>3481</v>
      </c>
      <c r="C1055" s="2" t="s">
        <v>7592</v>
      </c>
      <c r="D1055">
        <v>3000</v>
      </c>
      <c r="E1055">
        <f t="shared" si="128"/>
        <v>3930</v>
      </c>
      <c r="F1055">
        <v>4150</v>
      </c>
      <c r="G1055">
        <f t="shared" si="129"/>
        <v>5436.5</v>
      </c>
      <c r="H1055" t="s">
        <v>8219</v>
      </c>
      <c r="I1055" t="s">
        <v>8225</v>
      </c>
      <c r="J1055" t="s">
        <v>8247</v>
      </c>
      <c r="K1055">
        <v>1404671466</v>
      </c>
      <c r="L1055">
        <v>1402079466</v>
      </c>
      <c r="M1055" t="b">
        <v>0</v>
      </c>
      <c r="N1055">
        <v>80</v>
      </c>
      <c r="O1055" t="b">
        <v>1</v>
      </c>
      <c r="P1055" t="s">
        <v>8271</v>
      </c>
      <c r="Q1055">
        <f t="shared" si="130"/>
        <v>138</v>
      </c>
      <c r="R1055">
        <f t="shared" si="135"/>
        <v>67.959999999999994</v>
      </c>
      <c r="S1055" t="str">
        <f t="shared" si="131"/>
        <v>theater</v>
      </c>
      <c r="T1055" t="str">
        <f t="shared" si="132"/>
        <v>plays</v>
      </c>
      <c r="U1055" s="7">
        <f t="shared" si="133"/>
        <v>41796.771597222221</v>
      </c>
      <c r="V1055" s="7">
        <f t="shared" si="134"/>
        <v>41826.771597222221</v>
      </c>
    </row>
    <row r="1056" spans="1:22" ht="44.25" x14ac:dyDescent="0.75">
      <c r="A1056">
        <v>2797</v>
      </c>
      <c r="B1056" s="2" t="s">
        <v>2797</v>
      </c>
      <c r="C1056" s="2" t="s">
        <v>6907</v>
      </c>
      <c r="D1056">
        <v>8000</v>
      </c>
      <c r="E1056">
        <f t="shared" si="128"/>
        <v>10480</v>
      </c>
      <c r="F1056">
        <v>8211.61</v>
      </c>
      <c r="G1056">
        <f t="shared" si="129"/>
        <v>10757.209100000002</v>
      </c>
      <c r="H1056" t="s">
        <v>8219</v>
      </c>
      <c r="I1056" t="s">
        <v>8225</v>
      </c>
      <c r="J1056" t="s">
        <v>8247</v>
      </c>
      <c r="K1056">
        <v>1404858840</v>
      </c>
      <c r="L1056">
        <v>1402266840</v>
      </c>
      <c r="M1056" t="b">
        <v>0</v>
      </c>
      <c r="N1056">
        <v>94</v>
      </c>
      <c r="O1056" t="b">
        <v>1</v>
      </c>
      <c r="P1056" t="s">
        <v>8271</v>
      </c>
      <c r="Q1056">
        <f t="shared" si="130"/>
        <v>103</v>
      </c>
      <c r="R1056">
        <f t="shared" si="135"/>
        <v>114.44</v>
      </c>
      <c r="S1056" t="str">
        <f t="shared" si="131"/>
        <v>theater</v>
      </c>
      <c r="T1056" t="str">
        <f t="shared" si="132"/>
        <v>plays</v>
      </c>
      <c r="U1056" s="7">
        <f t="shared" si="133"/>
        <v>41798.94027777778</v>
      </c>
      <c r="V1056" s="7">
        <f t="shared" si="134"/>
        <v>41828.94027777778</v>
      </c>
    </row>
    <row r="1057" spans="1:22" ht="59" x14ac:dyDescent="0.75">
      <c r="A1057">
        <v>3806</v>
      </c>
      <c r="B1057" s="2" t="s">
        <v>3803</v>
      </c>
      <c r="C1057" s="2" t="s">
        <v>7916</v>
      </c>
      <c r="D1057">
        <v>7500</v>
      </c>
      <c r="E1057">
        <f t="shared" si="128"/>
        <v>4950</v>
      </c>
      <c r="F1057">
        <v>5</v>
      </c>
      <c r="G1057">
        <f t="shared" si="129"/>
        <v>3.3000000000000003</v>
      </c>
      <c r="H1057" t="s">
        <v>8221</v>
      </c>
      <c r="I1057" t="s">
        <v>8226</v>
      </c>
      <c r="J1057" t="s">
        <v>8248</v>
      </c>
      <c r="K1057">
        <v>1404022381</v>
      </c>
      <c r="L1057">
        <v>1402294381</v>
      </c>
      <c r="M1057" t="b">
        <v>0</v>
      </c>
      <c r="N1057">
        <v>1</v>
      </c>
      <c r="O1057" t="b">
        <v>0</v>
      </c>
      <c r="P1057" t="s">
        <v>8305</v>
      </c>
      <c r="Q1057">
        <f t="shared" si="130"/>
        <v>0</v>
      </c>
      <c r="R1057">
        <f t="shared" si="135"/>
        <v>3.3</v>
      </c>
      <c r="S1057" t="str">
        <f t="shared" si="131"/>
        <v>theater</v>
      </c>
      <c r="T1057" t="str">
        <f t="shared" si="132"/>
        <v>musical</v>
      </c>
      <c r="U1057" s="7">
        <f t="shared" si="133"/>
        <v>41799.259039351848</v>
      </c>
      <c r="V1057" s="7">
        <f t="shared" si="134"/>
        <v>41819.259039351848</v>
      </c>
    </row>
    <row r="1058" spans="1:22" ht="44.25" x14ac:dyDescent="0.75">
      <c r="A1058">
        <v>1575</v>
      </c>
      <c r="B1058" s="2" t="s">
        <v>1576</v>
      </c>
      <c r="C1058" s="2" t="s">
        <v>5685</v>
      </c>
      <c r="D1058">
        <v>10000</v>
      </c>
      <c r="E1058">
        <f t="shared" si="128"/>
        <v>10000</v>
      </c>
      <c r="F1058">
        <v>2291</v>
      </c>
      <c r="G1058">
        <f t="shared" si="129"/>
        <v>2291</v>
      </c>
      <c r="H1058" t="s">
        <v>8220</v>
      </c>
      <c r="I1058" t="s">
        <v>8224</v>
      </c>
      <c r="J1058" t="s">
        <v>8246</v>
      </c>
      <c r="K1058">
        <v>1404909296</v>
      </c>
      <c r="L1058">
        <v>1402317296</v>
      </c>
      <c r="M1058" t="b">
        <v>0</v>
      </c>
      <c r="N1058">
        <v>35</v>
      </c>
      <c r="O1058" t="b">
        <v>0</v>
      </c>
      <c r="P1058" t="s">
        <v>8290</v>
      </c>
      <c r="Q1058">
        <f t="shared" si="130"/>
        <v>23</v>
      </c>
      <c r="R1058">
        <f t="shared" si="135"/>
        <v>65.459999999999994</v>
      </c>
      <c r="S1058" t="str">
        <f t="shared" si="131"/>
        <v>publishing</v>
      </c>
      <c r="T1058" t="str">
        <f t="shared" si="132"/>
        <v>art books</v>
      </c>
      <c r="U1058" s="7">
        <f t="shared" si="133"/>
        <v>41799.524259259262</v>
      </c>
      <c r="V1058" s="7">
        <f t="shared" si="134"/>
        <v>41829.524259259262</v>
      </c>
    </row>
    <row r="1059" spans="1:22" ht="59" x14ac:dyDescent="0.75">
      <c r="A1059">
        <v>3162</v>
      </c>
      <c r="B1059" s="2" t="s">
        <v>3162</v>
      </c>
      <c r="C1059" s="2" t="s">
        <v>7272</v>
      </c>
      <c r="D1059">
        <v>4000</v>
      </c>
      <c r="E1059">
        <f t="shared" si="128"/>
        <v>4000</v>
      </c>
      <c r="F1059">
        <v>5086</v>
      </c>
      <c r="G1059">
        <f t="shared" si="129"/>
        <v>5086</v>
      </c>
      <c r="H1059" t="s">
        <v>8219</v>
      </c>
      <c r="I1059" t="s">
        <v>8224</v>
      </c>
      <c r="J1059" t="s">
        <v>8246</v>
      </c>
      <c r="K1059">
        <v>1404698400</v>
      </c>
      <c r="L1059">
        <v>1402331262</v>
      </c>
      <c r="M1059" t="b">
        <v>1</v>
      </c>
      <c r="N1059">
        <v>63</v>
      </c>
      <c r="O1059" t="b">
        <v>1</v>
      </c>
      <c r="P1059" t="s">
        <v>8271</v>
      </c>
      <c r="Q1059">
        <f t="shared" si="130"/>
        <v>127</v>
      </c>
      <c r="R1059">
        <f t="shared" si="135"/>
        <v>80.73</v>
      </c>
      <c r="S1059" t="str">
        <f t="shared" si="131"/>
        <v>theater</v>
      </c>
      <c r="T1059" t="str">
        <f t="shared" si="132"/>
        <v>plays</v>
      </c>
      <c r="U1059" s="7">
        <f t="shared" si="133"/>
        <v>41799.685902777775</v>
      </c>
      <c r="V1059" s="7">
        <f t="shared" si="134"/>
        <v>41827.083333333336</v>
      </c>
    </row>
    <row r="1060" spans="1:22" ht="44.25" x14ac:dyDescent="0.75">
      <c r="A1060">
        <v>1981</v>
      </c>
      <c r="B1060" s="2" t="s">
        <v>1982</v>
      </c>
      <c r="C1060" s="2" t="s">
        <v>6091</v>
      </c>
      <c r="D1060">
        <v>7500</v>
      </c>
      <c r="E1060">
        <f t="shared" si="128"/>
        <v>5475</v>
      </c>
      <c r="F1060">
        <v>381</v>
      </c>
      <c r="G1060">
        <f t="shared" si="129"/>
        <v>278.13</v>
      </c>
      <c r="H1060" t="s">
        <v>8221</v>
      </c>
      <c r="I1060" t="s">
        <v>8229</v>
      </c>
      <c r="J1060" t="s">
        <v>8251</v>
      </c>
      <c r="K1060">
        <v>1404926665</v>
      </c>
      <c r="L1060">
        <v>1402334665</v>
      </c>
      <c r="M1060" t="b">
        <v>0</v>
      </c>
      <c r="N1060">
        <v>12</v>
      </c>
      <c r="O1060" t="b">
        <v>0</v>
      </c>
      <c r="P1060" t="s">
        <v>8296</v>
      </c>
      <c r="Q1060">
        <f t="shared" si="130"/>
        <v>5</v>
      </c>
      <c r="R1060">
        <f t="shared" si="135"/>
        <v>23.18</v>
      </c>
      <c r="S1060" t="str">
        <f t="shared" si="131"/>
        <v>photography</v>
      </c>
      <c r="T1060" t="str">
        <f t="shared" si="132"/>
        <v>people</v>
      </c>
      <c r="U1060" s="7">
        <f t="shared" si="133"/>
        <v>41799.725289351853</v>
      </c>
      <c r="V1060" s="7">
        <f t="shared" si="134"/>
        <v>41829.725289351853</v>
      </c>
    </row>
    <row r="1061" spans="1:22" ht="44.25" x14ac:dyDescent="0.75">
      <c r="A1061">
        <v>1345</v>
      </c>
      <c r="B1061" s="2" t="s">
        <v>1346</v>
      </c>
      <c r="C1061" s="2" t="s">
        <v>5455</v>
      </c>
      <c r="D1061">
        <v>300</v>
      </c>
      <c r="E1061">
        <f t="shared" si="128"/>
        <v>300</v>
      </c>
      <c r="F1061">
        <v>375</v>
      </c>
      <c r="G1061">
        <f t="shared" si="129"/>
        <v>375</v>
      </c>
      <c r="H1061" t="s">
        <v>8219</v>
      </c>
      <c r="I1061" t="s">
        <v>8224</v>
      </c>
      <c r="J1061" t="s">
        <v>8246</v>
      </c>
      <c r="K1061">
        <v>1405366359</v>
      </c>
      <c r="L1061">
        <v>1402342359</v>
      </c>
      <c r="M1061" t="b">
        <v>0</v>
      </c>
      <c r="N1061">
        <v>7</v>
      </c>
      <c r="O1061" t="b">
        <v>1</v>
      </c>
      <c r="P1061" t="s">
        <v>8274</v>
      </c>
      <c r="Q1061">
        <f t="shared" si="130"/>
        <v>125</v>
      </c>
      <c r="R1061">
        <f t="shared" si="135"/>
        <v>53.57</v>
      </c>
      <c r="S1061" t="str">
        <f t="shared" si="131"/>
        <v>publishing</v>
      </c>
      <c r="T1061" t="str">
        <f t="shared" si="132"/>
        <v>nonfiction</v>
      </c>
      <c r="U1061" s="7">
        <f t="shared" si="133"/>
        <v>41799.814340277779</v>
      </c>
      <c r="V1061" s="7">
        <f t="shared" si="134"/>
        <v>41834.814340277779</v>
      </c>
    </row>
    <row r="1062" spans="1:22" ht="59" x14ac:dyDescent="0.75">
      <c r="A1062">
        <v>494</v>
      </c>
      <c r="B1062" s="2" t="s">
        <v>495</v>
      </c>
      <c r="C1062" s="2" t="s">
        <v>4604</v>
      </c>
      <c r="D1062">
        <v>20000</v>
      </c>
      <c r="E1062">
        <f t="shared" si="128"/>
        <v>20000</v>
      </c>
      <c r="F1062">
        <v>31</v>
      </c>
      <c r="G1062">
        <f t="shared" si="129"/>
        <v>31</v>
      </c>
      <c r="H1062" t="s">
        <v>8221</v>
      </c>
      <c r="I1062" t="s">
        <v>8224</v>
      </c>
      <c r="J1062" t="s">
        <v>8246</v>
      </c>
      <c r="K1062">
        <v>1404356400</v>
      </c>
      <c r="L1062">
        <v>1402343765</v>
      </c>
      <c r="M1062" t="b">
        <v>0</v>
      </c>
      <c r="N1062">
        <v>3</v>
      </c>
      <c r="O1062" t="b">
        <v>0</v>
      </c>
      <c r="P1062" t="s">
        <v>8270</v>
      </c>
      <c r="Q1062">
        <f t="shared" si="130"/>
        <v>0</v>
      </c>
      <c r="R1062">
        <f t="shared" si="135"/>
        <v>10.33</v>
      </c>
      <c r="S1062" t="str">
        <f t="shared" si="131"/>
        <v>film &amp; video</v>
      </c>
      <c r="T1062" t="str">
        <f t="shared" si="132"/>
        <v>animation</v>
      </c>
      <c r="U1062" s="7">
        <f t="shared" si="133"/>
        <v>41799.830613425926</v>
      </c>
      <c r="V1062" s="7">
        <f t="shared" si="134"/>
        <v>41823.125</v>
      </c>
    </row>
    <row r="1063" spans="1:22" ht="44.25" x14ac:dyDescent="0.75">
      <c r="A1063">
        <v>3434</v>
      </c>
      <c r="B1063" s="2" t="s">
        <v>3433</v>
      </c>
      <c r="C1063" s="2" t="s">
        <v>7544</v>
      </c>
      <c r="D1063">
        <v>10000</v>
      </c>
      <c r="E1063">
        <f t="shared" si="128"/>
        <v>10000</v>
      </c>
      <c r="F1063">
        <v>10555</v>
      </c>
      <c r="G1063">
        <f t="shared" si="129"/>
        <v>10555</v>
      </c>
      <c r="H1063" t="s">
        <v>8219</v>
      </c>
      <c r="I1063" t="s">
        <v>8224</v>
      </c>
      <c r="J1063" t="s">
        <v>8246</v>
      </c>
      <c r="K1063">
        <v>1404983269</v>
      </c>
      <c r="L1063">
        <v>1402391269</v>
      </c>
      <c r="M1063" t="b">
        <v>0</v>
      </c>
      <c r="N1063">
        <v>168</v>
      </c>
      <c r="O1063" t="b">
        <v>1</v>
      </c>
      <c r="P1063" t="s">
        <v>8271</v>
      </c>
      <c r="Q1063">
        <f t="shared" si="130"/>
        <v>106</v>
      </c>
      <c r="R1063">
        <f t="shared" si="135"/>
        <v>62.83</v>
      </c>
      <c r="S1063" t="str">
        <f t="shared" si="131"/>
        <v>theater</v>
      </c>
      <c r="T1063" t="str">
        <f t="shared" si="132"/>
        <v>plays</v>
      </c>
      <c r="U1063" s="7">
        <f t="shared" si="133"/>
        <v>41800.380428240744</v>
      </c>
      <c r="V1063" s="7">
        <f t="shared" si="134"/>
        <v>41830.380428240744</v>
      </c>
    </row>
    <row r="1064" spans="1:22" ht="44.25" x14ac:dyDescent="0.75">
      <c r="A1064">
        <v>1949</v>
      </c>
      <c r="B1064" s="2" t="s">
        <v>1950</v>
      </c>
      <c r="C1064" s="2" t="s">
        <v>6059</v>
      </c>
      <c r="D1064">
        <v>50000</v>
      </c>
      <c r="E1064">
        <f t="shared" si="128"/>
        <v>65500</v>
      </c>
      <c r="F1064">
        <v>53001.3</v>
      </c>
      <c r="G1064">
        <f t="shared" si="129"/>
        <v>69431.703000000009</v>
      </c>
      <c r="H1064" t="s">
        <v>8219</v>
      </c>
      <c r="I1064" t="s">
        <v>8225</v>
      </c>
      <c r="J1064" t="s">
        <v>8247</v>
      </c>
      <c r="K1064">
        <v>1404986951</v>
      </c>
      <c r="L1064">
        <v>1402394951</v>
      </c>
      <c r="M1064" t="b">
        <v>1</v>
      </c>
      <c r="N1064">
        <v>943</v>
      </c>
      <c r="O1064" t="b">
        <v>1</v>
      </c>
      <c r="P1064" t="s">
        <v>8295</v>
      </c>
      <c r="Q1064">
        <f t="shared" si="130"/>
        <v>106</v>
      </c>
      <c r="R1064">
        <f t="shared" si="135"/>
        <v>73.63</v>
      </c>
      <c r="S1064" t="str">
        <f t="shared" si="131"/>
        <v>technology</v>
      </c>
      <c r="T1064" t="str">
        <f t="shared" si="132"/>
        <v>hardware</v>
      </c>
      <c r="U1064" s="7">
        <f t="shared" si="133"/>
        <v>41800.423043981478</v>
      </c>
      <c r="V1064" s="7">
        <f t="shared" si="134"/>
        <v>41830.423043981478</v>
      </c>
    </row>
    <row r="1065" spans="1:22" ht="59" x14ac:dyDescent="0.75">
      <c r="A1065">
        <v>3809</v>
      </c>
      <c r="B1065" s="2" t="s">
        <v>3806</v>
      </c>
      <c r="C1065" s="2" t="s">
        <v>7919</v>
      </c>
      <c r="D1065">
        <v>2000</v>
      </c>
      <c r="E1065">
        <f t="shared" si="128"/>
        <v>2620</v>
      </c>
      <c r="F1065">
        <v>2025</v>
      </c>
      <c r="G1065">
        <f t="shared" si="129"/>
        <v>2652.75</v>
      </c>
      <c r="H1065" t="s">
        <v>8219</v>
      </c>
      <c r="I1065" t="s">
        <v>8225</v>
      </c>
      <c r="J1065" t="s">
        <v>8247</v>
      </c>
      <c r="K1065">
        <v>1406761200</v>
      </c>
      <c r="L1065">
        <v>1402403907</v>
      </c>
      <c r="M1065" t="b">
        <v>0</v>
      </c>
      <c r="N1065">
        <v>38</v>
      </c>
      <c r="O1065" t="b">
        <v>1</v>
      </c>
      <c r="P1065" t="s">
        <v>8271</v>
      </c>
      <c r="Q1065">
        <f t="shared" si="130"/>
        <v>101</v>
      </c>
      <c r="R1065">
        <f t="shared" si="135"/>
        <v>69.81</v>
      </c>
      <c r="S1065" t="str">
        <f t="shared" si="131"/>
        <v>theater</v>
      </c>
      <c r="T1065" t="str">
        <f t="shared" si="132"/>
        <v>plays</v>
      </c>
      <c r="U1065" s="7">
        <f t="shared" si="133"/>
        <v>41800.526701388888</v>
      </c>
      <c r="V1065" s="7">
        <f t="shared" si="134"/>
        <v>41850.958333333336</v>
      </c>
    </row>
    <row r="1066" spans="1:22" ht="44.25" x14ac:dyDescent="0.75">
      <c r="A1066">
        <v>2004</v>
      </c>
      <c r="B1066" s="2" t="s">
        <v>2005</v>
      </c>
      <c r="C1066" s="2" t="s">
        <v>6114</v>
      </c>
      <c r="D1066">
        <v>50000</v>
      </c>
      <c r="E1066">
        <f t="shared" si="128"/>
        <v>50000</v>
      </c>
      <c r="F1066">
        <v>117210.24000000001</v>
      </c>
      <c r="G1066">
        <f t="shared" si="129"/>
        <v>117210.24000000001</v>
      </c>
      <c r="H1066" t="s">
        <v>8219</v>
      </c>
      <c r="I1066" t="s">
        <v>8224</v>
      </c>
      <c r="J1066" t="s">
        <v>8246</v>
      </c>
      <c r="K1066">
        <v>1405002663</v>
      </c>
      <c r="L1066">
        <v>1402410663</v>
      </c>
      <c r="M1066" t="b">
        <v>1</v>
      </c>
      <c r="N1066">
        <v>354</v>
      </c>
      <c r="O1066" t="b">
        <v>1</v>
      </c>
      <c r="P1066" t="s">
        <v>8295</v>
      </c>
      <c r="Q1066">
        <f t="shared" si="130"/>
        <v>234</v>
      </c>
      <c r="R1066">
        <f t="shared" si="135"/>
        <v>331.1</v>
      </c>
      <c r="S1066" t="str">
        <f t="shared" si="131"/>
        <v>technology</v>
      </c>
      <c r="T1066" t="str">
        <f t="shared" si="132"/>
        <v>hardware</v>
      </c>
      <c r="U1066" s="7">
        <f t="shared" si="133"/>
        <v>41800.604895833334</v>
      </c>
      <c r="V1066" s="7">
        <f t="shared" si="134"/>
        <v>41830.604895833334</v>
      </c>
    </row>
    <row r="1067" spans="1:22" ht="59" x14ac:dyDescent="0.75">
      <c r="A1067">
        <v>1996</v>
      </c>
      <c r="B1067" s="2" t="s">
        <v>1997</v>
      </c>
      <c r="C1067" s="2" t="s">
        <v>6106</v>
      </c>
      <c r="D1067">
        <v>133800</v>
      </c>
      <c r="E1067">
        <f t="shared" si="128"/>
        <v>133800</v>
      </c>
      <c r="F1067">
        <v>0</v>
      </c>
      <c r="G1067">
        <f t="shared" si="129"/>
        <v>0</v>
      </c>
      <c r="H1067" t="s">
        <v>8221</v>
      </c>
      <c r="I1067" t="s">
        <v>8224</v>
      </c>
      <c r="J1067" t="s">
        <v>8246</v>
      </c>
      <c r="K1067">
        <v>1405021211</v>
      </c>
      <c r="L1067">
        <v>1402429211</v>
      </c>
      <c r="M1067" t="b">
        <v>0</v>
      </c>
      <c r="N1067">
        <v>0</v>
      </c>
      <c r="O1067" t="b">
        <v>0</v>
      </c>
      <c r="P1067" t="s">
        <v>8296</v>
      </c>
      <c r="Q1067">
        <f t="shared" si="130"/>
        <v>0</v>
      </c>
      <c r="R1067" t="e">
        <f t="shared" si="135"/>
        <v>#DIV/0!</v>
      </c>
      <c r="S1067" t="str">
        <f t="shared" si="131"/>
        <v>photography</v>
      </c>
      <c r="T1067" t="str">
        <f t="shared" si="132"/>
        <v>people</v>
      </c>
      <c r="U1067" s="7">
        <f t="shared" si="133"/>
        <v>41800.819571759261</v>
      </c>
      <c r="V1067" s="7">
        <f t="shared" si="134"/>
        <v>41830.819571759261</v>
      </c>
    </row>
    <row r="1068" spans="1:22" ht="44.25" x14ac:dyDescent="0.75">
      <c r="A1068">
        <v>1850</v>
      </c>
      <c r="B1068" s="2" t="s">
        <v>1851</v>
      </c>
      <c r="C1068" s="2" t="s">
        <v>5960</v>
      </c>
      <c r="D1068">
        <v>9000</v>
      </c>
      <c r="E1068">
        <f t="shared" si="128"/>
        <v>9000</v>
      </c>
      <c r="F1068">
        <v>9137</v>
      </c>
      <c r="G1068">
        <f t="shared" si="129"/>
        <v>9137</v>
      </c>
      <c r="H1068" t="s">
        <v>8219</v>
      </c>
      <c r="I1068" t="s">
        <v>8224</v>
      </c>
      <c r="J1068" t="s">
        <v>8246</v>
      </c>
      <c r="K1068">
        <v>1405033300</v>
      </c>
      <c r="L1068">
        <v>1402441300</v>
      </c>
      <c r="M1068" t="b">
        <v>0</v>
      </c>
      <c r="N1068">
        <v>179</v>
      </c>
      <c r="O1068" t="b">
        <v>1</v>
      </c>
      <c r="P1068" t="s">
        <v>8276</v>
      </c>
      <c r="Q1068">
        <f t="shared" si="130"/>
        <v>102</v>
      </c>
      <c r="R1068">
        <f t="shared" si="135"/>
        <v>51.04</v>
      </c>
      <c r="S1068" t="str">
        <f t="shared" si="131"/>
        <v>music</v>
      </c>
      <c r="T1068" t="str">
        <f t="shared" si="132"/>
        <v>rock</v>
      </c>
      <c r="U1068" s="7">
        <f t="shared" si="133"/>
        <v>41800.959490740745</v>
      </c>
      <c r="V1068" s="7">
        <f t="shared" si="134"/>
        <v>41830.959490740745</v>
      </c>
    </row>
    <row r="1069" spans="1:22" x14ac:dyDescent="0.75">
      <c r="A1069">
        <v>465</v>
      </c>
      <c r="B1069" s="2" t="s">
        <v>466</v>
      </c>
      <c r="C1069" s="2" t="s">
        <v>4575</v>
      </c>
      <c r="D1069">
        <v>512</v>
      </c>
      <c r="E1069">
        <f t="shared" si="128"/>
        <v>512</v>
      </c>
      <c r="F1069">
        <v>138</v>
      </c>
      <c r="G1069">
        <f t="shared" si="129"/>
        <v>138</v>
      </c>
      <c r="H1069" t="s">
        <v>8221</v>
      </c>
      <c r="I1069" t="s">
        <v>8224</v>
      </c>
      <c r="J1069" t="s">
        <v>8246</v>
      </c>
      <c r="K1069">
        <v>1403837574</v>
      </c>
      <c r="L1069">
        <v>1402455174</v>
      </c>
      <c r="M1069" t="b">
        <v>0</v>
      </c>
      <c r="N1069">
        <v>8</v>
      </c>
      <c r="O1069" t="b">
        <v>0</v>
      </c>
      <c r="P1069" t="s">
        <v>8270</v>
      </c>
      <c r="Q1069">
        <f t="shared" si="130"/>
        <v>27</v>
      </c>
      <c r="R1069">
        <f t="shared" si="135"/>
        <v>17.25</v>
      </c>
      <c r="S1069" t="str">
        <f t="shared" si="131"/>
        <v>film &amp; video</v>
      </c>
      <c r="T1069" t="str">
        <f t="shared" si="132"/>
        <v>animation</v>
      </c>
      <c r="U1069" s="7">
        <f t="shared" si="133"/>
        <v>41801.120069444441</v>
      </c>
      <c r="V1069" s="7">
        <f t="shared" si="134"/>
        <v>41817.120069444441</v>
      </c>
    </row>
    <row r="1070" spans="1:22" ht="59" x14ac:dyDescent="0.75">
      <c r="A1070">
        <v>3966</v>
      </c>
      <c r="B1070" s="2" t="s">
        <v>3963</v>
      </c>
      <c r="C1070" s="2" t="s">
        <v>8073</v>
      </c>
      <c r="D1070">
        <v>7500</v>
      </c>
      <c r="E1070">
        <f t="shared" si="128"/>
        <v>7500</v>
      </c>
      <c r="F1070">
        <v>45</v>
      </c>
      <c r="G1070">
        <f t="shared" si="129"/>
        <v>45</v>
      </c>
      <c r="H1070" t="s">
        <v>8221</v>
      </c>
      <c r="I1070" t="s">
        <v>8224</v>
      </c>
      <c r="J1070" t="s">
        <v>8246</v>
      </c>
      <c r="K1070">
        <v>1406170740</v>
      </c>
      <c r="L1070">
        <v>1402506278</v>
      </c>
      <c r="M1070" t="b">
        <v>0</v>
      </c>
      <c r="N1070">
        <v>2</v>
      </c>
      <c r="O1070" t="b">
        <v>0</v>
      </c>
      <c r="P1070" t="s">
        <v>8271</v>
      </c>
      <c r="Q1070">
        <f t="shared" si="130"/>
        <v>1</v>
      </c>
      <c r="R1070">
        <f t="shared" si="135"/>
        <v>22.5</v>
      </c>
      <c r="S1070" t="str">
        <f t="shared" si="131"/>
        <v>theater</v>
      </c>
      <c r="T1070" t="str">
        <f t="shared" si="132"/>
        <v>plays</v>
      </c>
      <c r="U1070" s="7">
        <f t="shared" si="133"/>
        <v>41801.711550925924</v>
      </c>
      <c r="V1070" s="7">
        <f t="shared" si="134"/>
        <v>41844.124305555553</v>
      </c>
    </row>
    <row r="1071" spans="1:22" ht="44.25" x14ac:dyDescent="0.75">
      <c r="A1071">
        <v>3677</v>
      </c>
      <c r="B1071" s="2" t="s">
        <v>3674</v>
      </c>
      <c r="C1071" s="2" t="s">
        <v>7787</v>
      </c>
      <c r="D1071">
        <v>12000</v>
      </c>
      <c r="E1071">
        <f t="shared" si="128"/>
        <v>12000</v>
      </c>
      <c r="F1071">
        <v>12348.5</v>
      </c>
      <c r="G1071">
        <f t="shared" si="129"/>
        <v>12348.5</v>
      </c>
      <c r="H1071" t="s">
        <v>8219</v>
      </c>
      <c r="I1071" t="s">
        <v>8224</v>
      </c>
      <c r="J1071" t="s">
        <v>8246</v>
      </c>
      <c r="K1071">
        <v>1404359940</v>
      </c>
      <c r="L1071">
        <v>1402580818</v>
      </c>
      <c r="M1071" t="b">
        <v>0</v>
      </c>
      <c r="N1071">
        <v>199</v>
      </c>
      <c r="O1071" t="b">
        <v>1</v>
      </c>
      <c r="P1071" t="s">
        <v>8271</v>
      </c>
      <c r="Q1071">
        <f t="shared" si="130"/>
        <v>103</v>
      </c>
      <c r="R1071">
        <f t="shared" si="135"/>
        <v>62.05</v>
      </c>
      <c r="S1071" t="str">
        <f t="shared" si="131"/>
        <v>theater</v>
      </c>
      <c r="T1071" t="str">
        <f t="shared" si="132"/>
        <v>plays</v>
      </c>
      <c r="U1071" s="7">
        <f t="shared" si="133"/>
        <v>41802.574282407404</v>
      </c>
      <c r="V1071" s="7">
        <f t="shared" si="134"/>
        <v>41823.165972222225</v>
      </c>
    </row>
    <row r="1072" spans="1:22" ht="59" x14ac:dyDescent="0.75">
      <c r="A1072">
        <v>3510</v>
      </c>
      <c r="B1072" s="2" t="s">
        <v>3509</v>
      </c>
      <c r="C1072" s="2" t="s">
        <v>7620</v>
      </c>
      <c r="D1072">
        <v>900</v>
      </c>
      <c r="E1072">
        <f t="shared" si="128"/>
        <v>900</v>
      </c>
      <c r="F1072">
        <v>905</v>
      </c>
      <c r="G1072">
        <f t="shared" si="129"/>
        <v>905</v>
      </c>
      <c r="H1072" t="s">
        <v>8219</v>
      </c>
      <c r="I1072" t="s">
        <v>8224</v>
      </c>
      <c r="J1072" t="s">
        <v>8246</v>
      </c>
      <c r="K1072">
        <v>1404312846</v>
      </c>
      <c r="L1072">
        <v>1402584846</v>
      </c>
      <c r="M1072" t="b">
        <v>0</v>
      </c>
      <c r="N1072">
        <v>15</v>
      </c>
      <c r="O1072" t="b">
        <v>1</v>
      </c>
      <c r="P1072" t="s">
        <v>8271</v>
      </c>
      <c r="Q1072">
        <f t="shared" si="130"/>
        <v>101</v>
      </c>
      <c r="R1072">
        <f t="shared" si="135"/>
        <v>60.33</v>
      </c>
      <c r="S1072" t="str">
        <f t="shared" si="131"/>
        <v>theater</v>
      </c>
      <c r="T1072" t="str">
        <f t="shared" si="132"/>
        <v>plays</v>
      </c>
      <c r="U1072" s="7">
        <f t="shared" si="133"/>
        <v>41802.62090277778</v>
      </c>
      <c r="V1072" s="7">
        <f t="shared" si="134"/>
        <v>41822.62090277778</v>
      </c>
    </row>
    <row r="1073" spans="1:22" ht="29.5" x14ac:dyDescent="0.75">
      <c r="A1073">
        <v>1680</v>
      </c>
      <c r="B1073" s="2" t="s">
        <v>1681</v>
      </c>
      <c r="C1073" s="2" t="s">
        <v>5790</v>
      </c>
      <c r="D1073">
        <v>1000</v>
      </c>
      <c r="E1073">
        <f t="shared" si="128"/>
        <v>1000</v>
      </c>
      <c r="F1073">
        <v>1175</v>
      </c>
      <c r="G1073">
        <f t="shared" si="129"/>
        <v>1175</v>
      </c>
      <c r="H1073" t="s">
        <v>8219</v>
      </c>
      <c r="I1073" t="s">
        <v>8224</v>
      </c>
      <c r="J1073" t="s">
        <v>8246</v>
      </c>
      <c r="K1073">
        <v>1405188667</v>
      </c>
      <c r="L1073">
        <v>1402596667</v>
      </c>
      <c r="M1073" t="b">
        <v>0</v>
      </c>
      <c r="N1073">
        <v>25</v>
      </c>
      <c r="O1073" t="b">
        <v>1</v>
      </c>
      <c r="P1073" t="s">
        <v>8292</v>
      </c>
      <c r="Q1073">
        <f t="shared" si="130"/>
        <v>118</v>
      </c>
      <c r="R1073">
        <f t="shared" si="135"/>
        <v>47</v>
      </c>
      <c r="S1073" t="str">
        <f t="shared" si="131"/>
        <v>music</v>
      </c>
      <c r="T1073" t="str">
        <f t="shared" si="132"/>
        <v>pop</v>
      </c>
      <c r="U1073" s="7">
        <f t="shared" si="133"/>
        <v>41802.757719907408</v>
      </c>
      <c r="V1073" s="7">
        <f t="shared" si="134"/>
        <v>41832.757719907408</v>
      </c>
    </row>
    <row r="1074" spans="1:22" ht="44.25" x14ac:dyDescent="0.75">
      <c r="A1074">
        <v>43</v>
      </c>
      <c r="B1074" s="2" t="s">
        <v>45</v>
      </c>
      <c r="C1074" s="2" t="s">
        <v>4154</v>
      </c>
      <c r="D1074">
        <v>10000</v>
      </c>
      <c r="E1074">
        <f t="shared" si="128"/>
        <v>10000</v>
      </c>
      <c r="F1074">
        <v>30866</v>
      </c>
      <c r="G1074">
        <f t="shared" si="129"/>
        <v>30866</v>
      </c>
      <c r="H1074" t="s">
        <v>8219</v>
      </c>
      <c r="I1074" t="s">
        <v>8224</v>
      </c>
      <c r="J1074" t="s">
        <v>8246</v>
      </c>
      <c r="K1074">
        <v>1405209600</v>
      </c>
      <c r="L1074">
        <v>1402599486</v>
      </c>
      <c r="M1074" t="b">
        <v>0</v>
      </c>
      <c r="N1074">
        <v>263</v>
      </c>
      <c r="O1074" t="b">
        <v>1</v>
      </c>
      <c r="P1074" t="s">
        <v>8265</v>
      </c>
      <c r="Q1074">
        <f t="shared" si="130"/>
        <v>309</v>
      </c>
      <c r="R1074">
        <f t="shared" si="135"/>
        <v>117.36</v>
      </c>
      <c r="S1074" t="str">
        <f t="shared" si="131"/>
        <v>film &amp; video</v>
      </c>
      <c r="T1074" t="str">
        <f t="shared" si="132"/>
        <v>television</v>
      </c>
      <c r="U1074" s="7">
        <f t="shared" si="133"/>
        <v>41802.790347222224</v>
      </c>
      <c r="V1074" s="7">
        <f t="shared" si="134"/>
        <v>41833</v>
      </c>
    </row>
    <row r="1075" spans="1:22" ht="44.25" x14ac:dyDescent="0.75">
      <c r="A1075">
        <v>917</v>
      </c>
      <c r="B1075" s="2" t="s">
        <v>918</v>
      </c>
      <c r="C1075" s="2" t="s">
        <v>5027</v>
      </c>
      <c r="D1075">
        <v>5000</v>
      </c>
      <c r="E1075">
        <f t="shared" si="128"/>
        <v>5000</v>
      </c>
      <c r="F1075">
        <v>30</v>
      </c>
      <c r="G1075">
        <f t="shared" si="129"/>
        <v>30</v>
      </c>
      <c r="H1075" t="s">
        <v>8221</v>
      </c>
      <c r="I1075" t="s">
        <v>8224</v>
      </c>
      <c r="J1075" t="s">
        <v>8246</v>
      </c>
      <c r="K1075">
        <v>1405305000</v>
      </c>
      <c r="L1075">
        <v>1402612730</v>
      </c>
      <c r="M1075" t="b">
        <v>0</v>
      </c>
      <c r="N1075">
        <v>1</v>
      </c>
      <c r="O1075" t="b">
        <v>0</v>
      </c>
      <c r="P1075" t="s">
        <v>8278</v>
      </c>
      <c r="Q1075">
        <f t="shared" si="130"/>
        <v>1</v>
      </c>
      <c r="R1075">
        <f t="shared" si="135"/>
        <v>30</v>
      </c>
      <c r="S1075" t="str">
        <f t="shared" si="131"/>
        <v>music</v>
      </c>
      <c r="T1075" t="str">
        <f t="shared" si="132"/>
        <v>jazz</v>
      </c>
      <c r="U1075" s="7">
        <f t="shared" si="133"/>
        <v>41802.94363425926</v>
      </c>
      <c r="V1075" s="7">
        <f t="shared" si="134"/>
        <v>41834.104166666664</v>
      </c>
    </row>
    <row r="1076" spans="1:22" ht="29.5" x14ac:dyDescent="0.75">
      <c r="A1076">
        <v>674</v>
      </c>
      <c r="B1076" s="2" t="s">
        <v>675</v>
      </c>
      <c r="C1076" s="2" t="s">
        <v>4784</v>
      </c>
      <c r="D1076">
        <v>50000</v>
      </c>
      <c r="E1076">
        <f t="shared" si="128"/>
        <v>50000</v>
      </c>
      <c r="F1076">
        <v>15</v>
      </c>
      <c r="G1076">
        <f t="shared" si="129"/>
        <v>15</v>
      </c>
      <c r="H1076" t="s">
        <v>8221</v>
      </c>
      <c r="I1076" t="s">
        <v>8224</v>
      </c>
      <c r="J1076" t="s">
        <v>8246</v>
      </c>
      <c r="K1076">
        <v>1407811627</v>
      </c>
      <c r="L1076">
        <v>1402627627</v>
      </c>
      <c r="M1076" t="b">
        <v>0</v>
      </c>
      <c r="N1076">
        <v>2</v>
      </c>
      <c r="O1076" t="b">
        <v>0</v>
      </c>
      <c r="P1076" t="s">
        <v>8273</v>
      </c>
      <c r="Q1076">
        <f t="shared" si="130"/>
        <v>0</v>
      </c>
      <c r="R1076">
        <f t="shared" si="135"/>
        <v>7.5</v>
      </c>
      <c r="S1076" t="str">
        <f t="shared" si="131"/>
        <v>technology</v>
      </c>
      <c r="T1076" t="str">
        <f t="shared" si="132"/>
        <v>wearables</v>
      </c>
      <c r="U1076" s="7">
        <f t="shared" si="133"/>
        <v>41803.116053240738</v>
      </c>
      <c r="V1076" s="7">
        <f t="shared" si="134"/>
        <v>41863.116053240738</v>
      </c>
    </row>
    <row r="1077" spans="1:22" ht="29.5" x14ac:dyDescent="0.75">
      <c r="A1077">
        <v>2937</v>
      </c>
      <c r="B1077" s="2" t="s">
        <v>2937</v>
      </c>
      <c r="C1077" s="2" t="s">
        <v>7047</v>
      </c>
      <c r="D1077">
        <v>1500</v>
      </c>
      <c r="E1077">
        <f t="shared" si="128"/>
        <v>1965</v>
      </c>
      <c r="F1077">
        <v>2000</v>
      </c>
      <c r="G1077">
        <f t="shared" si="129"/>
        <v>2620</v>
      </c>
      <c r="H1077" t="s">
        <v>8219</v>
      </c>
      <c r="I1077" t="s">
        <v>8225</v>
      </c>
      <c r="J1077" t="s">
        <v>8247</v>
      </c>
      <c r="K1077">
        <v>1405249113</v>
      </c>
      <c r="L1077">
        <v>1402657113</v>
      </c>
      <c r="M1077" t="b">
        <v>0</v>
      </c>
      <c r="N1077">
        <v>55</v>
      </c>
      <c r="O1077" t="b">
        <v>1</v>
      </c>
      <c r="P1077" t="s">
        <v>8305</v>
      </c>
      <c r="Q1077">
        <f t="shared" si="130"/>
        <v>133</v>
      </c>
      <c r="R1077">
        <f t="shared" si="135"/>
        <v>47.64</v>
      </c>
      <c r="S1077" t="str">
        <f t="shared" si="131"/>
        <v>theater</v>
      </c>
      <c r="T1077" t="str">
        <f t="shared" si="132"/>
        <v>musical</v>
      </c>
      <c r="U1077" s="7">
        <f t="shared" si="133"/>
        <v>41803.457326388889</v>
      </c>
      <c r="V1077" s="7">
        <f t="shared" si="134"/>
        <v>41833.457326388889</v>
      </c>
    </row>
    <row r="1078" spans="1:22" ht="44.25" x14ac:dyDescent="0.75">
      <c r="A1078">
        <v>628</v>
      </c>
      <c r="B1078" s="2" t="s">
        <v>629</v>
      </c>
      <c r="C1078" s="2" t="s">
        <v>4738</v>
      </c>
      <c r="D1078">
        <v>5000</v>
      </c>
      <c r="E1078">
        <f t="shared" si="128"/>
        <v>5000</v>
      </c>
      <c r="F1078">
        <v>0</v>
      </c>
      <c r="G1078">
        <f t="shared" si="129"/>
        <v>0</v>
      </c>
      <c r="H1078" t="s">
        <v>8220</v>
      </c>
      <c r="I1078" t="s">
        <v>8224</v>
      </c>
      <c r="J1078" t="s">
        <v>8246</v>
      </c>
      <c r="K1078">
        <v>1405269457</v>
      </c>
      <c r="L1078">
        <v>1402677457</v>
      </c>
      <c r="M1078" t="b">
        <v>0</v>
      </c>
      <c r="N1078">
        <v>0</v>
      </c>
      <c r="O1078" t="b">
        <v>0</v>
      </c>
      <c r="P1078" t="s">
        <v>8272</v>
      </c>
      <c r="Q1078">
        <f t="shared" si="130"/>
        <v>0</v>
      </c>
      <c r="R1078" t="e">
        <f t="shared" si="135"/>
        <v>#DIV/0!</v>
      </c>
      <c r="S1078" t="str">
        <f t="shared" si="131"/>
        <v>technology</v>
      </c>
      <c r="T1078" t="str">
        <f t="shared" si="132"/>
        <v>web</v>
      </c>
      <c r="U1078" s="7">
        <f t="shared" si="133"/>
        <v>41803.692789351851</v>
      </c>
      <c r="V1078" s="7">
        <f t="shared" si="134"/>
        <v>41833.692789351851</v>
      </c>
    </row>
    <row r="1079" spans="1:22" ht="29.5" x14ac:dyDescent="0.75">
      <c r="A1079">
        <v>2076</v>
      </c>
      <c r="B1079" s="2" t="s">
        <v>2077</v>
      </c>
      <c r="C1079" s="2" t="s">
        <v>6186</v>
      </c>
      <c r="D1079">
        <v>179000</v>
      </c>
      <c r="E1079">
        <f t="shared" si="128"/>
        <v>234490</v>
      </c>
      <c r="F1079">
        <v>972594.99</v>
      </c>
      <c r="G1079">
        <f t="shared" si="129"/>
        <v>1274099.4369000001</v>
      </c>
      <c r="H1079" t="s">
        <v>8219</v>
      </c>
      <c r="I1079" t="s">
        <v>8225</v>
      </c>
      <c r="J1079" t="s">
        <v>8247</v>
      </c>
      <c r="K1079">
        <v>1406149689</v>
      </c>
      <c r="L1079">
        <v>1402693689</v>
      </c>
      <c r="M1079" t="b">
        <v>0</v>
      </c>
      <c r="N1079">
        <v>8359</v>
      </c>
      <c r="O1079" t="b">
        <v>1</v>
      </c>
      <c r="P1079" t="s">
        <v>8295</v>
      </c>
      <c r="Q1079">
        <f t="shared" si="130"/>
        <v>543</v>
      </c>
      <c r="R1079">
        <f t="shared" si="135"/>
        <v>152.41999999999999</v>
      </c>
      <c r="S1079" t="str">
        <f t="shared" si="131"/>
        <v>technology</v>
      </c>
      <c r="T1079" t="str">
        <f t="shared" si="132"/>
        <v>hardware</v>
      </c>
      <c r="U1079" s="7">
        <f t="shared" si="133"/>
        <v>41803.880659722221</v>
      </c>
      <c r="V1079" s="7">
        <f t="shared" si="134"/>
        <v>41843.880659722221</v>
      </c>
    </row>
    <row r="1080" spans="1:22" ht="44.25" x14ac:dyDescent="0.75">
      <c r="A1080">
        <v>4036</v>
      </c>
      <c r="B1080" s="2" t="s">
        <v>4032</v>
      </c>
      <c r="C1080" s="2" t="s">
        <v>7438</v>
      </c>
      <c r="D1080">
        <v>6000</v>
      </c>
      <c r="E1080">
        <f t="shared" si="128"/>
        <v>6000</v>
      </c>
      <c r="F1080">
        <v>2823</v>
      </c>
      <c r="G1080">
        <f t="shared" si="129"/>
        <v>2823</v>
      </c>
      <c r="H1080" t="s">
        <v>8221</v>
      </c>
      <c r="I1080" t="s">
        <v>8224</v>
      </c>
      <c r="J1080" t="s">
        <v>8246</v>
      </c>
      <c r="K1080">
        <v>1404253800</v>
      </c>
      <c r="L1080">
        <v>1402784964</v>
      </c>
      <c r="M1080" t="b">
        <v>0</v>
      </c>
      <c r="N1080">
        <v>17</v>
      </c>
      <c r="O1080" t="b">
        <v>0</v>
      </c>
      <c r="P1080" t="s">
        <v>8271</v>
      </c>
      <c r="Q1080">
        <f t="shared" si="130"/>
        <v>47</v>
      </c>
      <c r="R1080">
        <f t="shared" si="135"/>
        <v>166.06</v>
      </c>
      <c r="S1080" t="str">
        <f t="shared" si="131"/>
        <v>theater</v>
      </c>
      <c r="T1080" t="str">
        <f t="shared" si="132"/>
        <v>plays</v>
      </c>
      <c r="U1080" s="7">
        <f t="shared" si="133"/>
        <v>41804.937083333331</v>
      </c>
      <c r="V1080" s="7">
        <f t="shared" si="134"/>
        <v>41821.9375</v>
      </c>
    </row>
    <row r="1081" spans="1:22" ht="44.25" x14ac:dyDescent="0.75">
      <c r="A1081">
        <v>2681</v>
      </c>
      <c r="B1081" s="2" t="s">
        <v>2681</v>
      </c>
      <c r="C1081" s="2" t="s">
        <v>6791</v>
      </c>
      <c r="D1081">
        <v>8000</v>
      </c>
      <c r="E1081">
        <f t="shared" si="128"/>
        <v>8000</v>
      </c>
      <c r="F1081">
        <v>55</v>
      </c>
      <c r="G1081">
        <f t="shared" si="129"/>
        <v>55</v>
      </c>
      <c r="H1081" t="s">
        <v>8221</v>
      </c>
      <c r="I1081" t="s">
        <v>8224</v>
      </c>
      <c r="J1081" t="s">
        <v>8246</v>
      </c>
      <c r="K1081">
        <v>1405027750</v>
      </c>
      <c r="L1081">
        <v>1402867750</v>
      </c>
      <c r="M1081" t="b">
        <v>0</v>
      </c>
      <c r="N1081">
        <v>2</v>
      </c>
      <c r="O1081" t="b">
        <v>0</v>
      </c>
      <c r="P1081" t="s">
        <v>8284</v>
      </c>
      <c r="Q1081">
        <f t="shared" si="130"/>
        <v>1</v>
      </c>
      <c r="R1081">
        <f t="shared" si="135"/>
        <v>27.5</v>
      </c>
      <c r="S1081" t="str">
        <f t="shared" si="131"/>
        <v>food</v>
      </c>
      <c r="T1081" t="str">
        <f t="shared" si="132"/>
        <v>food trucks</v>
      </c>
      <c r="U1081" s="7">
        <f t="shared" si="133"/>
        <v>41805.895254629628</v>
      </c>
      <c r="V1081" s="7">
        <f t="shared" si="134"/>
        <v>41830.895254629628</v>
      </c>
    </row>
    <row r="1082" spans="1:22" ht="44.25" x14ac:dyDescent="0.75">
      <c r="A1082">
        <v>1333</v>
      </c>
      <c r="B1082" s="2" t="s">
        <v>1334</v>
      </c>
      <c r="C1082" s="2" t="s">
        <v>5443</v>
      </c>
      <c r="D1082">
        <v>2500</v>
      </c>
      <c r="E1082">
        <f t="shared" si="128"/>
        <v>1650</v>
      </c>
      <c r="F1082">
        <v>0</v>
      </c>
      <c r="G1082">
        <f t="shared" si="129"/>
        <v>0</v>
      </c>
      <c r="H1082" t="s">
        <v>8220</v>
      </c>
      <c r="I1082" t="s">
        <v>8226</v>
      </c>
      <c r="J1082" t="s">
        <v>8248</v>
      </c>
      <c r="K1082">
        <v>1405478025</v>
      </c>
      <c r="L1082">
        <v>1402886025</v>
      </c>
      <c r="M1082" t="b">
        <v>0</v>
      </c>
      <c r="N1082">
        <v>0</v>
      </c>
      <c r="O1082" t="b">
        <v>0</v>
      </c>
      <c r="P1082" t="s">
        <v>8273</v>
      </c>
      <c r="Q1082">
        <f t="shared" si="130"/>
        <v>0</v>
      </c>
      <c r="R1082" t="e">
        <f t="shared" si="135"/>
        <v>#DIV/0!</v>
      </c>
      <c r="S1082" t="str">
        <f t="shared" si="131"/>
        <v>technology</v>
      </c>
      <c r="T1082" t="str">
        <f t="shared" si="132"/>
        <v>wearables</v>
      </c>
      <c r="U1082" s="7">
        <f t="shared" si="133"/>
        <v>41806.106770833336</v>
      </c>
      <c r="V1082" s="7">
        <f t="shared" si="134"/>
        <v>41836.106770833336</v>
      </c>
    </row>
    <row r="1083" spans="1:22" ht="44.25" x14ac:dyDescent="0.75">
      <c r="A1083">
        <v>3351</v>
      </c>
      <c r="B1083" s="2" t="s">
        <v>3350</v>
      </c>
      <c r="C1083" s="2" t="s">
        <v>7461</v>
      </c>
      <c r="D1083">
        <v>5000</v>
      </c>
      <c r="E1083">
        <f t="shared" si="128"/>
        <v>6550</v>
      </c>
      <c r="F1083">
        <v>5055</v>
      </c>
      <c r="G1083">
        <f t="shared" si="129"/>
        <v>6622.05</v>
      </c>
      <c r="H1083" t="s">
        <v>8219</v>
      </c>
      <c r="I1083" t="s">
        <v>8225</v>
      </c>
      <c r="J1083" t="s">
        <v>8247</v>
      </c>
      <c r="K1083">
        <v>1406113200</v>
      </c>
      <c r="L1083">
        <v>1402910965</v>
      </c>
      <c r="M1083" t="b">
        <v>0</v>
      </c>
      <c r="N1083">
        <v>54</v>
      </c>
      <c r="O1083" t="b">
        <v>1</v>
      </c>
      <c r="P1083" t="s">
        <v>8271</v>
      </c>
      <c r="Q1083">
        <f t="shared" si="130"/>
        <v>101</v>
      </c>
      <c r="R1083">
        <f t="shared" si="135"/>
        <v>122.63</v>
      </c>
      <c r="S1083" t="str">
        <f t="shared" si="131"/>
        <v>theater</v>
      </c>
      <c r="T1083" t="str">
        <f t="shared" si="132"/>
        <v>plays</v>
      </c>
      <c r="U1083" s="7">
        <f t="shared" si="133"/>
        <v>41806.395428240743</v>
      </c>
      <c r="V1083" s="7">
        <f t="shared" si="134"/>
        <v>41843.458333333336</v>
      </c>
    </row>
    <row r="1084" spans="1:22" ht="59" x14ac:dyDescent="0.75">
      <c r="A1084">
        <v>3178</v>
      </c>
      <c r="B1084" s="2" t="s">
        <v>3178</v>
      </c>
      <c r="C1084" s="2" t="s">
        <v>7288</v>
      </c>
      <c r="D1084">
        <v>1500</v>
      </c>
      <c r="E1084">
        <f t="shared" si="128"/>
        <v>1965</v>
      </c>
      <c r="F1084">
        <v>2576</v>
      </c>
      <c r="G1084">
        <f t="shared" si="129"/>
        <v>3374.56</v>
      </c>
      <c r="H1084" t="s">
        <v>8219</v>
      </c>
      <c r="I1084" t="s">
        <v>8225</v>
      </c>
      <c r="J1084" t="s">
        <v>8247</v>
      </c>
      <c r="K1084">
        <v>1405521075</v>
      </c>
      <c r="L1084">
        <v>1402929075</v>
      </c>
      <c r="M1084" t="b">
        <v>1</v>
      </c>
      <c r="N1084">
        <v>78</v>
      </c>
      <c r="O1084" t="b">
        <v>1</v>
      </c>
      <c r="P1084" t="s">
        <v>8271</v>
      </c>
      <c r="Q1084">
        <f t="shared" si="130"/>
        <v>172</v>
      </c>
      <c r="R1084">
        <f t="shared" si="135"/>
        <v>43.26</v>
      </c>
      <c r="S1084" t="str">
        <f t="shared" si="131"/>
        <v>theater</v>
      </c>
      <c r="T1084" t="str">
        <f t="shared" si="132"/>
        <v>plays</v>
      </c>
      <c r="U1084" s="7">
        <f t="shared" si="133"/>
        <v>41806.605034722219</v>
      </c>
      <c r="V1084" s="7">
        <f t="shared" si="134"/>
        <v>41836.605034722219</v>
      </c>
    </row>
    <row r="1085" spans="1:22" ht="44.25" x14ac:dyDescent="0.75">
      <c r="A1085">
        <v>1513</v>
      </c>
      <c r="B1085" s="2" t="s">
        <v>1514</v>
      </c>
      <c r="C1085" s="2" t="s">
        <v>5623</v>
      </c>
      <c r="D1085">
        <v>8000</v>
      </c>
      <c r="E1085">
        <f t="shared" si="128"/>
        <v>10480</v>
      </c>
      <c r="F1085">
        <v>12001.5</v>
      </c>
      <c r="G1085">
        <f t="shared" si="129"/>
        <v>15721.965</v>
      </c>
      <c r="H1085" t="s">
        <v>8219</v>
      </c>
      <c r="I1085" t="s">
        <v>8225</v>
      </c>
      <c r="J1085" t="s">
        <v>8247</v>
      </c>
      <c r="K1085">
        <v>1405523866</v>
      </c>
      <c r="L1085">
        <v>1402931866</v>
      </c>
      <c r="M1085" t="b">
        <v>1</v>
      </c>
      <c r="N1085">
        <v>215</v>
      </c>
      <c r="O1085" t="b">
        <v>1</v>
      </c>
      <c r="P1085" t="s">
        <v>8285</v>
      </c>
      <c r="Q1085">
        <f t="shared" si="130"/>
        <v>150</v>
      </c>
      <c r="R1085">
        <f t="shared" si="135"/>
        <v>73.13</v>
      </c>
      <c r="S1085" t="str">
        <f t="shared" si="131"/>
        <v>photography</v>
      </c>
      <c r="T1085" t="str">
        <f t="shared" si="132"/>
        <v>photobooks</v>
      </c>
      <c r="U1085" s="7">
        <f t="shared" si="133"/>
        <v>41806.637337962966</v>
      </c>
      <c r="V1085" s="7">
        <f t="shared" si="134"/>
        <v>41836.637337962966</v>
      </c>
    </row>
    <row r="1086" spans="1:22" ht="44.25" x14ac:dyDescent="0.75">
      <c r="A1086">
        <v>2927</v>
      </c>
      <c r="B1086" s="2" t="s">
        <v>2927</v>
      </c>
      <c r="C1086" s="2" t="s">
        <v>7037</v>
      </c>
      <c r="D1086">
        <v>1800</v>
      </c>
      <c r="E1086">
        <f t="shared" si="128"/>
        <v>1800</v>
      </c>
      <c r="F1086">
        <v>2355</v>
      </c>
      <c r="G1086">
        <f t="shared" si="129"/>
        <v>2355</v>
      </c>
      <c r="H1086" t="s">
        <v>8219</v>
      </c>
      <c r="I1086" t="s">
        <v>8224</v>
      </c>
      <c r="J1086" t="s">
        <v>8246</v>
      </c>
      <c r="K1086">
        <v>1405400400</v>
      </c>
      <c r="L1086">
        <v>1402934629</v>
      </c>
      <c r="M1086" t="b">
        <v>0</v>
      </c>
      <c r="N1086">
        <v>21</v>
      </c>
      <c r="O1086" t="b">
        <v>1</v>
      </c>
      <c r="P1086" t="s">
        <v>8305</v>
      </c>
      <c r="Q1086">
        <f t="shared" si="130"/>
        <v>131</v>
      </c>
      <c r="R1086">
        <f t="shared" si="135"/>
        <v>112.14</v>
      </c>
      <c r="S1086" t="str">
        <f t="shared" si="131"/>
        <v>theater</v>
      </c>
      <c r="T1086" t="str">
        <f t="shared" si="132"/>
        <v>musical</v>
      </c>
      <c r="U1086" s="7">
        <f t="shared" si="133"/>
        <v>41806.669317129628</v>
      </c>
      <c r="V1086" s="7">
        <f t="shared" si="134"/>
        <v>41835.208333333336</v>
      </c>
    </row>
    <row r="1087" spans="1:22" ht="44.25" x14ac:dyDescent="0.75">
      <c r="A1087">
        <v>2232</v>
      </c>
      <c r="B1087" s="2" t="s">
        <v>2233</v>
      </c>
      <c r="C1087" s="2" t="s">
        <v>6342</v>
      </c>
      <c r="D1087">
        <v>5000</v>
      </c>
      <c r="E1087">
        <f t="shared" si="128"/>
        <v>5000</v>
      </c>
      <c r="F1087">
        <v>24790</v>
      </c>
      <c r="G1087">
        <f t="shared" si="129"/>
        <v>24790</v>
      </c>
      <c r="H1087" t="s">
        <v>8219</v>
      </c>
      <c r="I1087" t="s">
        <v>8224</v>
      </c>
      <c r="J1087" t="s">
        <v>8246</v>
      </c>
      <c r="K1087">
        <v>1405738800</v>
      </c>
      <c r="L1087">
        <v>1402945408</v>
      </c>
      <c r="M1087" t="b">
        <v>0</v>
      </c>
      <c r="N1087">
        <v>988</v>
      </c>
      <c r="O1087" t="b">
        <v>1</v>
      </c>
      <c r="P1087" t="s">
        <v>8297</v>
      </c>
      <c r="Q1087">
        <f t="shared" si="130"/>
        <v>496</v>
      </c>
      <c r="R1087">
        <f t="shared" si="135"/>
        <v>25.09</v>
      </c>
      <c r="S1087" t="str">
        <f t="shared" si="131"/>
        <v>games</v>
      </c>
      <c r="T1087" t="str">
        <f t="shared" si="132"/>
        <v>tabletop games</v>
      </c>
      <c r="U1087" s="7">
        <f t="shared" si="133"/>
        <v>41806.794074074074</v>
      </c>
      <c r="V1087" s="7">
        <f t="shared" si="134"/>
        <v>41839.125</v>
      </c>
    </row>
    <row r="1088" spans="1:22" ht="59" x14ac:dyDescent="0.75">
      <c r="A1088">
        <v>1998</v>
      </c>
      <c r="B1088" s="2" t="s">
        <v>1999</v>
      </c>
      <c r="C1088" s="2" t="s">
        <v>6108</v>
      </c>
      <c r="D1088">
        <v>2500</v>
      </c>
      <c r="E1088">
        <f t="shared" si="128"/>
        <v>2500</v>
      </c>
      <c r="F1088">
        <v>655</v>
      </c>
      <c r="G1088">
        <f t="shared" si="129"/>
        <v>655</v>
      </c>
      <c r="H1088" t="s">
        <v>8221</v>
      </c>
      <c r="I1088" t="s">
        <v>8224</v>
      </c>
      <c r="J1088" t="s">
        <v>8246</v>
      </c>
      <c r="K1088">
        <v>1406861438</v>
      </c>
      <c r="L1088">
        <v>1402973438</v>
      </c>
      <c r="M1088" t="b">
        <v>0</v>
      </c>
      <c r="N1088">
        <v>3</v>
      </c>
      <c r="O1088" t="b">
        <v>0</v>
      </c>
      <c r="P1088" t="s">
        <v>8296</v>
      </c>
      <c r="Q1088">
        <f t="shared" si="130"/>
        <v>26</v>
      </c>
      <c r="R1088">
        <f t="shared" si="135"/>
        <v>218.33</v>
      </c>
      <c r="S1088" t="str">
        <f t="shared" si="131"/>
        <v>photography</v>
      </c>
      <c r="T1088" t="str">
        <f t="shared" si="132"/>
        <v>people</v>
      </c>
      <c r="U1088" s="7">
        <f t="shared" si="133"/>
        <v>41807.118495370371</v>
      </c>
      <c r="V1088" s="7">
        <f t="shared" si="134"/>
        <v>41852.118495370371</v>
      </c>
    </row>
    <row r="1089" spans="1:22" ht="59" x14ac:dyDescent="0.75">
      <c r="A1089">
        <v>721</v>
      </c>
      <c r="B1089" s="2" t="s">
        <v>722</v>
      </c>
      <c r="C1089" s="2" t="s">
        <v>4831</v>
      </c>
      <c r="D1089">
        <v>8200</v>
      </c>
      <c r="E1089">
        <f t="shared" si="128"/>
        <v>8200</v>
      </c>
      <c r="F1089">
        <v>10013</v>
      </c>
      <c r="G1089">
        <f t="shared" si="129"/>
        <v>10013</v>
      </c>
      <c r="H1089" t="s">
        <v>8219</v>
      </c>
      <c r="I1089" t="s">
        <v>8224</v>
      </c>
      <c r="J1089" t="s">
        <v>8246</v>
      </c>
      <c r="K1089">
        <v>1406900607</v>
      </c>
      <c r="L1089">
        <v>1403012607</v>
      </c>
      <c r="M1089" t="b">
        <v>0</v>
      </c>
      <c r="N1089">
        <v>119</v>
      </c>
      <c r="O1089" t="b">
        <v>1</v>
      </c>
      <c r="P1089" t="s">
        <v>8274</v>
      </c>
      <c r="Q1089">
        <f t="shared" si="130"/>
        <v>122</v>
      </c>
      <c r="R1089">
        <f t="shared" si="135"/>
        <v>84.14</v>
      </c>
      <c r="S1089" t="str">
        <f t="shared" si="131"/>
        <v>publishing</v>
      </c>
      <c r="T1089" t="str">
        <f t="shared" si="132"/>
        <v>nonfiction</v>
      </c>
      <c r="U1089" s="7">
        <f t="shared" si="133"/>
        <v>41807.571840277778</v>
      </c>
      <c r="V1089" s="7">
        <f t="shared" si="134"/>
        <v>41852.571840277778</v>
      </c>
    </row>
    <row r="1090" spans="1:22" ht="44.25" x14ac:dyDescent="0.75">
      <c r="A1090">
        <v>2329</v>
      </c>
      <c r="B1090" s="2" t="s">
        <v>2330</v>
      </c>
      <c r="C1090" s="2" t="s">
        <v>6439</v>
      </c>
      <c r="D1090">
        <v>25000</v>
      </c>
      <c r="E1090">
        <f t="shared" ref="E1090:E1153" si="136">INDEX(convert,MATCH($J1090,money,0),2)*D1090</f>
        <v>25000</v>
      </c>
      <c r="F1090">
        <v>26480</v>
      </c>
      <c r="G1090">
        <f t="shared" ref="G1090:G1153" si="137">INDEX(convert,MATCH($J1090,money,0),2)*F1090</f>
        <v>26480</v>
      </c>
      <c r="H1090" t="s">
        <v>8219</v>
      </c>
      <c r="I1090" t="s">
        <v>8224</v>
      </c>
      <c r="J1090" t="s">
        <v>8246</v>
      </c>
      <c r="K1090">
        <v>1405609146</v>
      </c>
      <c r="L1090">
        <v>1403017146</v>
      </c>
      <c r="M1090" t="b">
        <v>1</v>
      </c>
      <c r="N1090">
        <v>125</v>
      </c>
      <c r="O1090" t="b">
        <v>1</v>
      </c>
      <c r="P1090" t="s">
        <v>8298</v>
      </c>
      <c r="Q1090">
        <f t="shared" ref="Q1090:Q1153" si="138">ROUND(F1090/D1090*100,0)</f>
        <v>106</v>
      </c>
      <c r="R1090">
        <f t="shared" si="135"/>
        <v>211.84</v>
      </c>
      <c r="S1090" t="str">
        <f t="shared" ref="S1090:S1153" si="139">LEFT($P1090,FIND("/",$P1090)-1)</f>
        <v>food</v>
      </c>
      <c r="T1090" t="str">
        <f t="shared" ref="T1090:T1153" si="140">MID($P1090,FIND("/",$P1090)+1,30)</f>
        <v>small batch</v>
      </c>
      <c r="U1090" s="7">
        <f t="shared" ref="U1090:U1153" si="141">DATE(1970,1,1)+(((L1090/60)/60)/24)</f>
        <v>41807.624374999999</v>
      </c>
      <c r="V1090" s="7">
        <f t="shared" ref="V1090:V1153" si="142">DATE(1970,1,1)+(((K1090/60)/60)/24)</f>
        <v>41837.624374999999</v>
      </c>
    </row>
    <row r="1091" spans="1:22" ht="59" x14ac:dyDescent="0.75">
      <c r="A1091">
        <v>3816</v>
      </c>
      <c r="B1091" s="2" t="s">
        <v>3813</v>
      </c>
      <c r="C1091" s="2" t="s">
        <v>7926</v>
      </c>
      <c r="D1091">
        <v>1500</v>
      </c>
      <c r="E1091">
        <f t="shared" si="136"/>
        <v>1500</v>
      </c>
      <c r="F1091">
        <v>1788.57</v>
      </c>
      <c r="G1091">
        <f t="shared" si="137"/>
        <v>1788.57</v>
      </c>
      <c r="H1091" t="s">
        <v>8219</v>
      </c>
      <c r="I1091" t="s">
        <v>8224</v>
      </c>
      <c r="J1091" t="s">
        <v>8246</v>
      </c>
      <c r="K1091">
        <v>1405614823</v>
      </c>
      <c r="L1091">
        <v>1403022823</v>
      </c>
      <c r="M1091" t="b">
        <v>0</v>
      </c>
      <c r="N1091">
        <v>37</v>
      </c>
      <c r="O1091" t="b">
        <v>1</v>
      </c>
      <c r="P1091" t="s">
        <v>8271</v>
      </c>
      <c r="Q1091">
        <f t="shared" si="138"/>
        <v>119</v>
      </c>
      <c r="R1091">
        <f t="shared" ref="R1091:R1154" si="143">ROUND(G1091/N1091,2)</f>
        <v>48.34</v>
      </c>
      <c r="S1091" t="str">
        <f t="shared" si="139"/>
        <v>theater</v>
      </c>
      <c r="T1091" t="str">
        <f t="shared" si="140"/>
        <v>plays</v>
      </c>
      <c r="U1091" s="7">
        <f t="shared" si="141"/>
        <v>41807.690081018518</v>
      </c>
      <c r="V1091" s="7">
        <f t="shared" si="142"/>
        <v>41837.690081018518</v>
      </c>
    </row>
    <row r="1092" spans="1:22" ht="44.25" x14ac:dyDescent="0.75">
      <c r="A1092">
        <v>52</v>
      </c>
      <c r="B1092" s="2" t="s">
        <v>54</v>
      </c>
      <c r="C1092" s="2" t="s">
        <v>4163</v>
      </c>
      <c r="D1092">
        <v>10000</v>
      </c>
      <c r="E1092">
        <f t="shared" si="136"/>
        <v>10000</v>
      </c>
      <c r="F1092">
        <v>11621</v>
      </c>
      <c r="G1092">
        <f t="shared" si="137"/>
        <v>11621</v>
      </c>
      <c r="H1092" t="s">
        <v>8219</v>
      </c>
      <c r="I1092" t="s">
        <v>8224</v>
      </c>
      <c r="J1092" t="s">
        <v>8246</v>
      </c>
      <c r="K1092">
        <v>1405615846</v>
      </c>
      <c r="L1092">
        <v>1403023846</v>
      </c>
      <c r="M1092" t="b">
        <v>0</v>
      </c>
      <c r="N1092">
        <v>52</v>
      </c>
      <c r="O1092" t="b">
        <v>1</v>
      </c>
      <c r="P1092" t="s">
        <v>8265</v>
      </c>
      <c r="Q1092">
        <f t="shared" si="138"/>
        <v>116</v>
      </c>
      <c r="R1092">
        <f t="shared" si="143"/>
        <v>223.48</v>
      </c>
      <c r="S1092" t="str">
        <f t="shared" si="139"/>
        <v>film &amp; video</v>
      </c>
      <c r="T1092" t="str">
        <f t="shared" si="140"/>
        <v>television</v>
      </c>
      <c r="U1092" s="7">
        <f t="shared" si="141"/>
        <v>41807.701921296299</v>
      </c>
      <c r="V1092" s="7">
        <f t="shared" si="142"/>
        <v>41837.701921296299</v>
      </c>
    </row>
    <row r="1093" spans="1:22" ht="29.5" x14ac:dyDescent="0.75">
      <c r="A1093">
        <v>14</v>
      </c>
      <c r="B1093" s="2" t="s">
        <v>16</v>
      </c>
      <c r="C1093" s="2" t="s">
        <v>4125</v>
      </c>
      <c r="D1093">
        <v>6000</v>
      </c>
      <c r="E1093">
        <f t="shared" si="136"/>
        <v>3960</v>
      </c>
      <c r="F1093">
        <v>6056</v>
      </c>
      <c r="G1093">
        <f t="shared" si="137"/>
        <v>3996.96</v>
      </c>
      <c r="H1093" t="s">
        <v>8219</v>
      </c>
      <c r="I1093" t="s">
        <v>8226</v>
      </c>
      <c r="J1093" t="s">
        <v>8248</v>
      </c>
      <c r="K1093">
        <v>1405259940</v>
      </c>
      <c r="L1093">
        <v>1403051888</v>
      </c>
      <c r="M1093" t="b">
        <v>0</v>
      </c>
      <c r="N1093">
        <v>41</v>
      </c>
      <c r="O1093" t="b">
        <v>1</v>
      </c>
      <c r="P1093" t="s">
        <v>8265</v>
      </c>
      <c r="Q1093">
        <f t="shared" si="138"/>
        <v>101</v>
      </c>
      <c r="R1093">
        <f t="shared" si="143"/>
        <v>97.49</v>
      </c>
      <c r="S1093" t="str">
        <f t="shared" si="139"/>
        <v>film &amp; video</v>
      </c>
      <c r="T1093" t="str">
        <f t="shared" si="140"/>
        <v>television</v>
      </c>
      <c r="U1093" s="7">
        <f t="shared" si="141"/>
        <v>41808.02648148148</v>
      </c>
      <c r="V1093" s="7">
        <f t="shared" si="142"/>
        <v>41833.582638888889</v>
      </c>
    </row>
    <row r="1094" spans="1:22" ht="44.25" x14ac:dyDescent="0.75">
      <c r="A1094">
        <v>2787</v>
      </c>
      <c r="B1094" s="2" t="s">
        <v>2787</v>
      </c>
      <c r="C1094" s="2" t="s">
        <v>6897</v>
      </c>
      <c r="D1094">
        <v>1000</v>
      </c>
      <c r="E1094">
        <f t="shared" si="136"/>
        <v>1000</v>
      </c>
      <c r="F1094">
        <v>1197</v>
      </c>
      <c r="G1094">
        <f t="shared" si="137"/>
        <v>1197</v>
      </c>
      <c r="H1094" t="s">
        <v>8219</v>
      </c>
      <c r="I1094" t="s">
        <v>8224</v>
      </c>
      <c r="J1094" t="s">
        <v>8246</v>
      </c>
      <c r="K1094">
        <v>1405658752</v>
      </c>
      <c r="L1094">
        <v>1403066752</v>
      </c>
      <c r="M1094" t="b">
        <v>0</v>
      </c>
      <c r="N1094">
        <v>38</v>
      </c>
      <c r="O1094" t="b">
        <v>1</v>
      </c>
      <c r="P1094" t="s">
        <v>8271</v>
      </c>
      <c r="Q1094">
        <f t="shared" si="138"/>
        <v>120</v>
      </c>
      <c r="R1094">
        <f t="shared" si="143"/>
        <v>31.5</v>
      </c>
      <c r="S1094" t="str">
        <f t="shared" si="139"/>
        <v>theater</v>
      </c>
      <c r="T1094" t="str">
        <f t="shared" si="140"/>
        <v>plays</v>
      </c>
      <c r="U1094" s="7">
        <f t="shared" si="141"/>
        <v>41808.198518518519</v>
      </c>
      <c r="V1094" s="7">
        <f t="shared" si="142"/>
        <v>41838.198518518519</v>
      </c>
    </row>
    <row r="1095" spans="1:22" ht="59" x14ac:dyDescent="0.75">
      <c r="A1095">
        <v>3556</v>
      </c>
      <c r="B1095" s="2" t="s">
        <v>3555</v>
      </c>
      <c r="C1095" s="2" t="s">
        <v>7666</v>
      </c>
      <c r="D1095">
        <v>2200</v>
      </c>
      <c r="E1095">
        <f t="shared" si="136"/>
        <v>2882</v>
      </c>
      <c r="F1095">
        <v>2210</v>
      </c>
      <c r="G1095">
        <f t="shared" si="137"/>
        <v>2895.1</v>
      </c>
      <c r="H1095" t="s">
        <v>8219</v>
      </c>
      <c r="I1095" t="s">
        <v>8225</v>
      </c>
      <c r="J1095" t="s">
        <v>8247</v>
      </c>
      <c r="K1095">
        <v>1408289724</v>
      </c>
      <c r="L1095">
        <v>1403105724</v>
      </c>
      <c r="M1095" t="b">
        <v>0</v>
      </c>
      <c r="N1095">
        <v>20</v>
      </c>
      <c r="O1095" t="b">
        <v>1</v>
      </c>
      <c r="P1095" t="s">
        <v>8271</v>
      </c>
      <c r="Q1095">
        <f t="shared" si="138"/>
        <v>100</v>
      </c>
      <c r="R1095">
        <f t="shared" si="143"/>
        <v>144.76</v>
      </c>
      <c r="S1095" t="str">
        <f t="shared" si="139"/>
        <v>theater</v>
      </c>
      <c r="T1095" t="str">
        <f t="shared" si="140"/>
        <v>plays</v>
      </c>
      <c r="U1095" s="7">
        <f t="shared" si="141"/>
        <v>41808.649583333332</v>
      </c>
      <c r="V1095" s="7">
        <f t="shared" si="142"/>
        <v>41868.649583333332</v>
      </c>
    </row>
    <row r="1096" spans="1:22" ht="44.25" x14ac:dyDescent="0.75">
      <c r="A1096">
        <v>2970</v>
      </c>
      <c r="B1096" s="2" t="s">
        <v>2970</v>
      </c>
      <c r="C1096" s="2" t="s">
        <v>7080</v>
      </c>
      <c r="D1096">
        <v>6000</v>
      </c>
      <c r="E1096">
        <f t="shared" si="136"/>
        <v>6000</v>
      </c>
      <c r="F1096">
        <v>6360</v>
      </c>
      <c r="G1096">
        <f t="shared" si="137"/>
        <v>6360</v>
      </c>
      <c r="H1096" t="s">
        <v>8219</v>
      </c>
      <c r="I1096" t="s">
        <v>8224</v>
      </c>
      <c r="J1096" t="s">
        <v>8246</v>
      </c>
      <c r="K1096">
        <v>1405699451</v>
      </c>
      <c r="L1096">
        <v>1403107451</v>
      </c>
      <c r="M1096" t="b">
        <v>0</v>
      </c>
      <c r="N1096">
        <v>91</v>
      </c>
      <c r="O1096" t="b">
        <v>1</v>
      </c>
      <c r="P1096" t="s">
        <v>8271</v>
      </c>
      <c r="Q1096">
        <f t="shared" si="138"/>
        <v>106</v>
      </c>
      <c r="R1096">
        <f t="shared" si="143"/>
        <v>69.89</v>
      </c>
      <c r="S1096" t="str">
        <f t="shared" si="139"/>
        <v>theater</v>
      </c>
      <c r="T1096" t="str">
        <f t="shared" si="140"/>
        <v>plays</v>
      </c>
      <c r="U1096" s="7">
        <f t="shared" si="141"/>
        <v>41808.669571759259</v>
      </c>
      <c r="V1096" s="7">
        <f t="shared" si="142"/>
        <v>41838.669571759259</v>
      </c>
    </row>
    <row r="1097" spans="1:22" ht="44.25" x14ac:dyDescent="0.75">
      <c r="A1097">
        <v>3754</v>
      </c>
      <c r="B1097" s="2" t="s">
        <v>3751</v>
      </c>
      <c r="C1097" s="2" t="s">
        <v>7864</v>
      </c>
      <c r="D1097">
        <v>2500</v>
      </c>
      <c r="E1097">
        <f t="shared" si="136"/>
        <v>2500</v>
      </c>
      <c r="F1097">
        <v>3000</v>
      </c>
      <c r="G1097">
        <f t="shared" si="137"/>
        <v>3000</v>
      </c>
      <c r="H1097" t="s">
        <v>8219</v>
      </c>
      <c r="I1097" t="s">
        <v>8224</v>
      </c>
      <c r="J1097" t="s">
        <v>8246</v>
      </c>
      <c r="K1097">
        <v>1406350740</v>
      </c>
      <c r="L1097">
        <v>1403125737</v>
      </c>
      <c r="M1097" t="b">
        <v>0</v>
      </c>
      <c r="N1097">
        <v>27</v>
      </c>
      <c r="O1097" t="b">
        <v>1</v>
      </c>
      <c r="P1097" t="s">
        <v>8305</v>
      </c>
      <c r="Q1097">
        <f t="shared" si="138"/>
        <v>120</v>
      </c>
      <c r="R1097">
        <f t="shared" si="143"/>
        <v>111.11</v>
      </c>
      <c r="S1097" t="str">
        <f t="shared" si="139"/>
        <v>theater</v>
      </c>
      <c r="T1097" t="str">
        <f t="shared" si="140"/>
        <v>musical</v>
      </c>
      <c r="U1097" s="7">
        <f t="shared" si="141"/>
        <v>41808.881215277775</v>
      </c>
      <c r="V1097" s="7">
        <f t="shared" si="142"/>
        <v>41846.207638888889</v>
      </c>
    </row>
    <row r="1098" spans="1:22" ht="44.25" x14ac:dyDescent="0.75">
      <c r="A1098">
        <v>3408</v>
      </c>
      <c r="B1098" s="2" t="s">
        <v>3407</v>
      </c>
      <c r="C1098" s="2" t="s">
        <v>7518</v>
      </c>
      <c r="D1098">
        <v>500</v>
      </c>
      <c r="E1098">
        <f t="shared" si="136"/>
        <v>500</v>
      </c>
      <c r="F1098">
        <v>1055</v>
      </c>
      <c r="G1098">
        <f t="shared" si="137"/>
        <v>1055</v>
      </c>
      <c r="H1098" t="s">
        <v>8219</v>
      </c>
      <c r="I1098" t="s">
        <v>8224</v>
      </c>
      <c r="J1098" t="s">
        <v>8246</v>
      </c>
      <c r="K1098">
        <v>1405727304</v>
      </c>
      <c r="L1098">
        <v>1403135304</v>
      </c>
      <c r="M1098" t="b">
        <v>0</v>
      </c>
      <c r="N1098">
        <v>18</v>
      </c>
      <c r="O1098" t="b">
        <v>1</v>
      </c>
      <c r="P1098" t="s">
        <v>8271</v>
      </c>
      <c r="Q1098">
        <f t="shared" si="138"/>
        <v>211</v>
      </c>
      <c r="R1098">
        <f t="shared" si="143"/>
        <v>58.61</v>
      </c>
      <c r="S1098" t="str">
        <f t="shared" si="139"/>
        <v>theater</v>
      </c>
      <c r="T1098" t="str">
        <f t="shared" si="140"/>
        <v>plays</v>
      </c>
      <c r="U1098" s="7">
        <f t="shared" si="141"/>
        <v>41808.991944444446</v>
      </c>
      <c r="V1098" s="7">
        <f t="shared" si="142"/>
        <v>41838.991944444446</v>
      </c>
    </row>
    <row r="1099" spans="1:22" ht="44.25" x14ac:dyDescent="0.75">
      <c r="A1099">
        <v>3440</v>
      </c>
      <c r="B1099" s="2" t="s">
        <v>3439</v>
      </c>
      <c r="C1099" s="2" t="s">
        <v>7550</v>
      </c>
      <c r="D1099">
        <v>5000</v>
      </c>
      <c r="E1099">
        <f t="shared" si="136"/>
        <v>5000</v>
      </c>
      <c r="F1099">
        <v>5260.92</v>
      </c>
      <c r="G1099">
        <f t="shared" si="137"/>
        <v>5260.92</v>
      </c>
      <c r="H1099" t="s">
        <v>8219</v>
      </c>
      <c r="I1099" t="s">
        <v>8224</v>
      </c>
      <c r="J1099" t="s">
        <v>8246</v>
      </c>
      <c r="K1099">
        <v>1405095300</v>
      </c>
      <c r="L1099">
        <v>1403146628</v>
      </c>
      <c r="M1099" t="b">
        <v>0</v>
      </c>
      <c r="N1099">
        <v>82</v>
      </c>
      <c r="O1099" t="b">
        <v>1</v>
      </c>
      <c r="P1099" t="s">
        <v>8271</v>
      </c>
      <c r="Q1099">
        <f t="shared" si="138"/>
        <v>105</v>
      </c>
      <c r="R1099">
        <f t="shared" si="143"/>
        <v>64.16</v>
      </c>
      <c r="S1099" t="str">
        <f t="shared" si="139"/>
        <v>theater</v>
      </c>
      <c r="T1099" t="str">
        <f t="shared" si="140"/>
        <v>plays</v>
      </c>
      <c r="U1099" s="7">
        <f t="shared" si="141"/>
        <v>41809.12300925926</v>
      </c>
      <c r="V1099" s="7">
        <f t="shared" si="142"/>
        <v>41831.677083333336</v>
      </c>
    </row>
    <row r="1100" spans="1:22" ht="29.5" x14ac:dyDescent="0.75">
      <c r="A1100">
        <v>2519</v>
      </c>
      <c r="B1100" s="2" t="s">
        <v>2519</v>
      </c>
      <c r="C1100" s="2" t="s">
        <v>6629</v>
      </c>
      <c r="D1100">
        <v>150000</v>
      </c>
      <c r="E1100">
        <f t="shared" si="136"/>
        <v>150000</v>
      </c>
      <c r="F1100">
        <v>65</v>
      </c>
      <c r="G1100">
        <f t="shared" si="137"/>
        <v>65</v>
      </c>
      <c r="H1100" t="s">
        <v>8221</v>
      </c>
      <c r="I1100" t="s">
        <v>8224</v>
      </c>
      <c r="J1100" t="s">
        <v>8246</v>
      </c>
      <c r="K1100">
        <v>1405741404</v>
      </c>
      <c r="L1100">
        <v>1403149404</v>
      </c>
      <c r="M1100" t="b">
        <v>0</v>
      </c>
      <c r="N1100">
        <v>4</v>
      </c>
      <c r="O1100" t="b">
        <v>0</v>
      </c>
      <c r="P1100" t="s">
        <v>8299</v>
      </c>
      <c r="Q1100">
        <f t="shared" si="138"/>
        <v>0</v>
      </c>
      <c r="R1100">
        <f t="shared" si="143"/>
        <v>16.25</v>
      </c>
      <c r="S1100" t="str">
        <f t="shared" si="139"/>
        <v>food</v>
      </c>
      <c r="T1100" t="str">
        <f t="shared" si="140"/>
        <v>restaurants</v>
      </c>
      <c r="U1100" s="7">
        <f t="shared" si="141"/>
        <v>41809.155138888891</v>
      </c>
      <c r="V1100" s="7">
        <f t="shared" si="142"/>
        <v>41839.155138888891</v>
      </c>
    </row>
    <row r="1101" spans="1:22" ht="44.25" x14ac:dyDescent="0.75">
      <c r="A1101">
        <v>1510</v>
      </c>
      <c r="B1101" s="2" t="s">
        <v>1511</v>
      </c>
      <c r="C1101" s="2" t="s">
        <v>5620</v>
      </c>
      <c r="D1101">
        <v>16000</v>
      </c>
      <c r="E1101">
        <f t="shared" si="136"/>
        <v>20960</v>
      </c>
      <c r="F1101">
        <v>16165.6</v>
      </c>
      <c r="G1101">
        <f t="shared" si="137"/>
        <v>21176.936000000002</v>
      </c>
      <c r="H1101" t="s">
        <v>8219</v>
      </c>
      <c r="I1101" t="s">
        <v>8225</v>
      </c>
      <c r="J1101" t="s">
        <v>8247</v>
      </c>
      <c r="K1101">
        <v>1405761278</v>
      </c>
      <c r="L1101">
        <v>1403169278</v>
      </c>
      <c r="M1101" t="b">
        <v>1</v>
      </c>
      <c r="N1101">
        <v>405</v>
      </c>
      <c r="O1101" t="b">
        <v>1</v>
      </c>
      <c r="P1101" t="s">
        <v>8285</v>
      </c>
      <c r="Q1101">
        <f t="shared" si="138"/>
        <v>101</v>
      </c>
      <c r="R1101">
        <f t="shared" si="143"/>
        <v>52.29</v>
      </c>
      <c r="S1101" t="str">
        <f t="shared" si="139"/>
        <v>photography</v>
      </c>
      <c r="T1101" t="str">
        <f t="shared" si="140"/>
        <v>photobooks</v>
      </c>
      <c r="U1101" s="7">
        <f t="shared" si="141"/>
        <v>41809.385162037033</v>
      </c>
      <c r="V1101" s="7">
        <f t="shared" si="142"/>
        <v>41839.385162037033</v>
      </c>
    </row>
    <row r="1102" spans="1:22" ht="44.25" x14ac:dyDescent="0.75">
      <c r="A1102">
        <v>3994</v>
      </c>
      <c r="B1102" s="2" t="s">
        <v>3990</v>
      </c>
      <c r="C1102" s="2" t="s">
        <v>8100</v>
      </c>
      <c r="D1102">
        <v>2000</v>
      </c>
      <c r="E1102">
        <f t="shared" si="136"/>
        <v>2000</v>
      </c>
      <c r="F1102">
        <v>5</v>
      </c>
      <c r="G1102">
        <f t="shared" si="137"/>
        <v>5</v>
      </c>
      <c r="H1102" t="s">
        <v>8221</v>
      </c>
      <c r="I1102" t="s">
        <v>8224</v>
      </c>
      <c r="J1102" t="s">
        <v>8246</v>
      </c>
      <c r="K1102">
        <v>1405761690</v>
      </c>
      <c r="L1102">
        <v>1403169690</v>
      </c>
      <c r="M1102" t="b">
        <v>0</v>
      </c>
      <c r="N1102">
        <v>1</v>
      </c>
      <c r="O1102" t="b">
        <v>0</v>
      </c>
      <c r="P1102" t="s">
        <v>8271</v>
      </c>
      <c r="Q1102">
        <f t="shared" si="138"/>
        <v>0</v>
      </c>
      <c r="R1102">
        <f t="shared" si="143"/>
        <v>5</v>
      </c>
      <c r="S1102" t="str">
        <f t="shared" si="139"/>
        <v>theater</v>
      </c>
      <c r="T1102" t="str">
        <f t="shared" si="140"/>
        <v>plays</v>
      </c>
      <c r="U1102" s="7">
        <f t="shared" si="141"/>
        <v>41809.389930555553</v>
      </c>
      <c r="V1102" s="7">
        <f t="shared" si="142"/>
        <v>41839.389930555553</v>
      </c>
    </row>
    <row r="1103" spans="1:22" ht="29.5" x14ac:dyDescent="0.75">
      <c r="A1103">
        <v>684</v>
      </c>
      <c r="B1103" s="2" t="s">
        <v>685</v>
      </c>
      <c r="C1103" s="2" t="s">
        <v>4794</v>
      </c>
      <c r="D1103">
        <v>320000</v>
      </c>
      <c r="E1103">
        <f t="shared" si="136"/>
        <v>320000</v>
      </c>
      <c r="F1103">
        <v>23948</v>
      </c>
      <c r="G1103">
        <f t="shared" si="137"/>
        <v>23948</v>
      </c>
      <c r="H1103" t="s">
        <v>8221</v>
      </c>
      <c r="I1103" t="s">
        <v>8224</v>
      </c>
      <c r="J1103" t="s">
        <v>8246</v>
      </c>
      <c r="K1103">
        <v>1406257200</v>
      </c>
      <c r="L1103">
        <v>1403176891</v>
      </c>
      <c r="M1103" t="b">
        <v>0</v>
      </c>
      <c r="N1103">
        <v>135</v>
      </c>
      <c r="O1103" t="b">
        <v>0</v>
      </c>
      <c r="P1103" t="s">
        <v>8273</v>
      </c>
      <c r="Q1103">
        <f t="shared" si="138"/>
        <v>7</v>
      </c>
      <c r="R1103">
        <f t="shared" si="143"/>
        <v>177.39</v>
      </c>
      <c r="S1103" t="str">
        <f t="shared" si="139"/>
        <v>technology</v>
      </c>
      <c r="T1103" t="str">
        <f t="shared" si="140"/>
        <v>wearables</v>
      </c>
      <c r="U1103" s="7">
        <f t="shared" si="141"/>
        <v>41809.473275462966</v>
      </c>
      <c r="V1103" s="7">
        <f t="shared" si="142"/>
        <v>41845.125</v>
      </c>
    </row>
    <row r="1104" spans="1:22" ht="29.5" x14ac:dyDescent="0.75">
      <c r="A1104">
        <v>2599</v>
      </c>
      <c r="B1104" s="2" t="s">
        <v>2599</v>
      </c>
      <c r="C1104" s="2" t="s">
        <v>6709</v>
      </c>
      <c r="D1104">
        <v>9041</v>
      </c>
      <c r="E1104">
        <f t="shared" si="136"/>
        <v>9041</v>
      </c>
      <c r="F1104">
        <v>90</v>
      </c>
      <c r="G1104">
        <f t="shared" si="137"/>
        <v>90</v>
      </c>
      <c r="H1104" t="s">
        <v>8221</v>
      </c>
      <c r="I1104" t="s">
        <v>8224</v>
      </c>
      <c r="J1104" t="s">
        <v>8246</v>
      </c>
      <c r="K1104">
        <v>1407089147</v>
      </c>
      <c r="L1104">
        <v>1403201147</v>
      </c>
      <c r="M1104" t="b">
        <v>0</v>
      </c>
      <c r="N1104">
        <v>5</v>
      </c>
      <c r="O1104" t="b">
        <v>0</v>
      </c>
      <c r="P1104" t="s">
        <v>8284</v>
      </c>
      <c r="Q1104">
        <f t="shared" si="138"/>
        <v>1</v>
      </c>
      <c r="R1104">
        <f t="shared" si="143"/>
        <v>18</v>
      </c>
      <c r="S1104" t="str">
        <f t="shared" si="139"/>
        <v>food</v>
      </c>
      <c r="T1104" t="str">
        <f t="shared" si="140"/>
        <v>food trucks</v>
      </c>
      <c r="U1104" s="7">
        <f t="shared" si="141"/>
        <v>41809.754016203704</v>
      </c>
      <c r="V1104" s="7">
        <f t="shared" si="142"/>
        <v>41854.754016203704</v>
      </c>
    </row>
    <row r="1105" spans="1:22" ht="44.25" x14ac:dyDescent="0.75">
      <c r="A1105">
        <v>3332</v>
      </c>
      <c r="B1105" s="2" t="s">
        <v>3332</v>
      </c>
      <c r="C1105" s="2" t="s">
        <v>7442</v>
      </c>
      <c r="D1105">
        <v>6000</v>
      </c>
      <c r="E1105">
        <f t="shared" si="136"/>
        <v>6000</v>
      </c>
      <c r="F1105">
        <v>6000</v>
      </c>
      <c r="G1105">
        <f t="shared" si="137"/>
        <v>6000</v>
      </c>
      <c r="H1105" t="s">
        <v>8219</v>
      </c>
      <c r="I1105" t="s">
        <v>8224</v>
      </c>
      <c r="J1105" t="s">
        <v>8246</v>
      </c>
      <c r="K1105">
        <v>1405802330</v>
      </c>
      <c r="L1105">
        <v>1403210330</v>
      </c>
      <c r="M1105" t="b">
        <v>0</v>
      </c>
      <c r="N1105">
        <v>83</v>
      </c>
      <c r="O1105" t="b">
        <v>1</v>
      </c>
      <c r="P1105" t="s">
        <v>8271</v>
      </c>
      <c r="Q1105">
        <f t="shared" si="138"/>
        <v>100</v>
      </c>
      <c r="R1105">
        <f t="shared" si="143"/>
        <v>72.290000000000006</v>
      </c>
      <c r="S1105" t="str">
        <f t="shared" si="139"/>
        <v>theater</v>
      </c>
      <c r="T1105" t="str">
        <f t="shared" si="140"/>
        <v>plays</v>
      </c>
      <c r="U1105" s="7">
        <f t="shared" si="141"/>
        <v>41809.860300925924</v>
      </c>
      <c r="V1105" s="7">
        <f t="shared" si="142"/>
        <v>41839.860300925924</v>
      </c>
    </row>
    <row r="1106" spans="1:22" ht="59" x14ac:dyDescent="0.75">
      <c r="A1106">
        <v>3708</v>
      </c>
      <c r="B1106" s="2" t="s">
        <v>3705</v>
      </c>
      <c r="C1106" s="2" t="s">
        <v>7818</v>
      </c>
      <c r="D1106">
        <v>700</v>
      </c>
      <c r="E1106">
        <f t="shared" si="136"/>
        <v>700</v>
      </c>
      <c r="F1106">
        <v>2100</v>
      </c>
      <c r="G1106">
        <f t="shared" si="137"/>
        <v>2100</v>
      </c>
      <c r="H1106" t="s">
        <v>8219</v>
      </c>
      <c r="I1106" t="s">
        <v>8224</v>
      </c>
      <c r="J1106" t="s">
        <v>8246</v>
      </c>
      <c r="K1106">
        <v>1404444286</v>
      </c>
      <c r="L1106">
        <v>1403234686</v>
      </c>
      <c r="M1106" t="b">
        <v>0</v>
      </c>
      <c r="N1106">
        <v>39</v>
      </c>
      <c r="O1106" t="b">
        <v>1</v>
      </c>
      <c r="P1106" t="s">
        <v>8271</v>
      </c>
      <c r="Q1106">
        <f t="shared" si="138"/>
        <v>300</v>
      </c>
      <c r="R1106">
        <f t="shared" si="143"/>
        <v>53.85</v>
      </c>
      <c r="S1106" t="str">
        <f t="shared" si="139"/>
        <v>theater</v>
      </c>
      <c r="T1106" t="str">
        <f t="shared" si="140"/>
        <v>plays</v>
      </c>
      <c r="U1106" s="7">
        <f t="shared" si="141"/>
        <v>41810.142199074071</v>
      </c>
      <c r="V1106" s="7">
        <f t="shared" si="142"/>
        <v>41824.142199074071</v>
      </c>
    </row>
    <row r="1107" spans="1:22" ht="44.25" x14ac:dyDescent="0.75">
      <c r="A1107">
        <v>3971</v>
      </c>
      <c r="B1107" s="2" t="s">
        <v>3968</v>
      </c>
      <c r="C1107" s="2" t="s">
        <v>8078</v>
      </c>
      <c r="D1107">
        <v>14000</v>
      </c>
      <c r="E1107">
        <f t="shared" si="136"/>
        <v>14000</v>
      </c>
      <c r="F1107">
        <v>136</v>
      </c>
      <c r="G1107">
        <f t="shared" si="137"/>
        <v>136</v>
      </c>
      <c r="H1107" t="s">
        <v>8221</v>
      </c>
      <c r="I1107" t="s">
        <v>8224</v>
      </c>
      <c r="J1107" t="s">
        <v>8246</v>
      </c>
      <c r="K1107">
        <v>1405947126</v>
      </c>
      <c r="L1107">
        <v>1403355126</v>
      </c>
      <c r="M1107" t="b">
        <v>0</v>
      </c>
      <c r="N1107">
        <v>6</v>
      </c>
      <c r="O1107" t="b">
        <v>0</v>
      </c>
      <c r="P1107" t="s">
        <v>8271</v>
      </c>
      <c r="Q1107">
        <f t="shared" si="138"/>
        <v>1</v>
      </c>
      <c r="R1107">
        <f t="shared" si="143"/>
        <v>22.67</v>
      </c>
      <c r="S1107" t="str">
        <f t="shared" si="139"/>
        <v>theater</v>
      </c>
      <c r="T1107" t="str">
        <f t="shared" si="140"/>
        <v>plays</v>
      </c>
      <c r="U1107" s="7">
        <f t="shared" si="141"/>
        <v>41811.536180555559</v>
      </c>
      <c r="V1107" s="7">
        <f t="shared" si="142"/>
        <v>41841.536180555559</v>
      </c>
    </row>
    <row r="1108" spans="1:22" ht="44.25" x14ac:dyDescent="0.75">
      <c r="A1108">
        <v>2895</v>
      </c>
      <c r="B1108" s="2" t="s">
        <v>2895</v>
      </c>
      <c r="C1108" s="2" t="s">
        <v>7005</v>
      </c>
      <c r="D1108">
        <v>500</v>
      </c>
      <c r="E1108">
        <f t="shared" si="136"/>
        <v>500</v>
      </c>
      <c r="F1108">
        <v>23</v>
      </c>
      <c r="G1108">
        <f t="shared" si="137"/>
        <v>23</v>
      </c>
      <c r="H1108" t="s">
        <v>8221</v>
      </c>
      <c r="I1108" t="s">
        <v>8224</v>
      </c>
      <c r="J1108" t="s">
        <v>8246</v>
      </c>
      <c r="K1108">
        <v>1403470800</v>
      </c>
      <c r="L1108">
        <v>1403356792</v>
      </c>
      <c r="M1108" t="b">
        <v>0</v>
      </c>
      <c r="N1108">
        <v>4</v>
      </c>
      <c r="O1108" t="b">
        <v>0</v>
      </c>
      <c r="P1108" t="s">
        <v>8271</v>
      </c>
      <c r="Q1108">
        <f t="shared" si="138"/>
        <v>5</v>
      </c>
      <c r="R1108">
        <f t="shared" si="143"/>
        <v>5.75</v>
      </c>
      <c r="S1108" t="str">
        <f t="shared" si="139"/>
        <v>theater</v>
      </c>
      <c r="T1108" t="str">
        <f t="shared" si="140"/>
        <v>plays</v>
      </c>
      <c r="U1108" s="7">
        <f t="shared" si="141"/>
        <v>41811.555462962962</v>
      </c>
      <c r="V1108" s="7">
        <f t="shared" si="142"/>
        <v>41812.875</v>
      </c>
    </row>
    <row r="1109" spans="1:22" ht="44.25" x14ac:dyDescent="0.75">
      <c r="A1109">
        <v>29</v>
      </c>
      <c r="B1109" s="2" t="s">
        <v>31</v>
      </c>
      <c r="C1109" s="2" t="s">
        <v>4140</v>
      </c>
      <c r="D1109">
        <v>3000</v>
      </c>
      <c r="E1109">
        <f t="shared" si="136"/>
        <v>3930</v>
      </c>
      <c r="F1109">
        <v>3700</v>
      </c>
      <c r="G1109">
        <f t="shared" si="137"/>
        <v>4847</v>
      </c>
      <c r="H1109" t="s">
        <v>8219</v>
      </c>
      <c r="I1109" t="s">
        <v>8225</v>
      </c>
      <c r="J1109" t="s">
        <v>8247</v>
      </c>
      <c r="K1109">
        <v>1406045368</v>
      </c>
      <c r="L1109">
        <v>1403453368</v>
      </c>
      <c r="M1109" t="b">
        <v>0</v>
      </c>
      <c r="N1109">
        <v>117</v>
      </c>
      <c r="O1109" t="b">
        <v>1</v>
      </c>
      <c r="P1109" t="s">
        <v>8265</v>
      </c>
      <c r="Q1109">
        <f t="shared" si="138"/>
        <v>123</v>
      </c>
      <c r="R1109">
        <f t="shared" si="143"/>
        <v>41.43</v>
      </c>
      <c r="S1109" t="str">
        <f t="shared" si="139"/>
        <v>film &amp; video</v>
      </c>
      <c r="T1109" t="str">
        <f t="shared" si="140"/>
        <v>television</v>
      </c>
      <c r="U1109" s="7">
        <f t="shared" si="141"/>
        <v>41812.67324074074</v>
      </c>
      <c r="V1109" s="7">
        <f t="shared" si="142"/>
        <v>41842.67324074074</v>
      </c>
    </row>
    <row r="1110" spans="1:22" ht="59" x14ac:dyDescent="0.75">
      <c r="A1110">
        <v>4072</v>
      </c>
      <c r="B1110" s="2" t="s">
        <v>4068</v>
      </c>
      <c r="C1110" s="2" t="s">
        <v>8175</v>
      </c>
      <c r="D1110">
        <v>1000</v>
      </c>
      <c r="E1110">
        <f t="shared" si="136"/>
        <v>1310</v>
      </c>
      <c r="F1110">
        <v>4</v>
      </c>
      <c r="G1110">
        <f t="shared" si="137"/>
        <v>5.24</v>
      </c>
      <c r="H1110" t="s">
        <v>8221</v>
      </c>
      <c r="I1110" t="s">
        <v>8225</v>
      </c>
      <c r="J1110" t="s">
        <v>8247</v>
      </c>
      <c r="K1110">
        <v>1408646111</v>
      </c>
      <c r="L1110">
        <v>1403462111</v>
      </c>
      <c r="M1110" t="b">
        <v>0</v>
      </c>
      <c r="N1110">
        <v>2</v>
      </c>
      <c r="O1110" t="b">
        <v>0</v>
      </c>
      <c r="P1110" t="s">
        <v>8271</v>
      </c>
      <c r="Q1110">
        <f t="shared" si="138"/>
        <v>0</v>
      </c>
      <c r="R1110">
        <f t="shared" si="143"/>
        <v>2.62</v>
      </c>
      <c r="S1110" t="str">
        <f t="shared" si="139"/>
        <v>theater</v>
      </c>
      <c r="T1110" t="str">
        <f t="shared" si="140"/>
        <v>plays</v>
      </c>
      <c r="U1110" s="7">
        <f t="shared" si="141"/>
        <v>41812.77443287037</v>
      </c>
      <c r="V1110" s="7">
        <f t="shared" si="142"/>
        <v>41872.77443287037</v>
      </c>
    </row>
    <row r="1111" spans="1:22" ht="44.25" x14ac:dyDescent="0.75">
      <c r="A1111">
        <v>701</v>
      </c>
      <c r="B1111" s="2" t="s">
        <v>702</v>
      </c>
      <c r="C1111" s="2" t="s">
        <v>4811</v>
      </c>
      <c r="D1111">
        <v>23000</v>
      </c>
      <c r="E1111">
        <f t="shared" si="136"/>
        <v>30130</v>
      </c>
      <c r="F1111">
        <v>6118</v>
      </c>
      <c r="G1111">
        <f t="shared" si="137"/>
        <v>8014.58</v>
      </c>
      <c r="H1111" t="s">
        <v>8221</v>
      </c>
      <c r="I1111" t="s">
        <v>8225</v>
      </c>
      <c r="J1111" t="s">
        <v>8247</v>
      </c>
      <c r="K1111">
        <v>1406130880</v>
      </c>
      <c r="L1111">
        <v>1403538880</v>
      </c>
      <c r="M1111" t="b">
        <v>0</v>
      </c>
      <c r="N1111">
        <v>21</v>
      </c>
      <c r="O1111" t="b">
        <v>0</v>
      </c>
      <c r="P1111" t="s">
        <v>8273</v>
      </c>
      <c r="Q1111">
        <f t="shared" si="138"/>
        <v>27</v>
      </c>
      <c r="R1111">
        <f t="shared" si="143"/>
        <v>381.65</v>
      </c>
      <c r="S1111" t="str">
        <f t="shared" si="139"/>
        <v>technology</v>
      </c>
      <c r="T1111" t="str">
        <f t="shared" si="140"/>
        <v>wearables</v>
      </c>
      <c r="U1111" s="7">
        <f t="shared" si="141"/>
        <v>41813.662962962961</v>
      </c>
      <c r="V1111" s="7">
        <f t="shared" si="142"/>
        <v>41843.662962962961</v>
      </c>
    </row>
    <row r="1112" spans="1:22" ht="44.25" x14ac:dyDescent="0.75">
      <c r="A1112">
        <v>2162</v>
      </c>
      <c r="B1112" s="2" t="s">
        <v>2163</v>
      </c>
      <c r="C1112" s="2" t="s">
        <v>6272</v>
      </c>
      <c r="D1112">
        <v>4500</v>
      </c>
      <c r="E1112">
        <f t="shared" si="136"/>
        <v>4500</v>
      </c>
      <c r="F1112">
        <v>5052</v>
      </c>
      <c r="G1112">
        <f t="shared" si="137"/>
        <v>5052</v>
      </c>
      <c r="H1112" t="s">
        <v>8219</v>
      </c>
      <c r="I1112" t="s">
        <v>8224</v>
      </c>
      <c r="J1112" t="s">
        <v>8246</v>
      </c>
      <c r="K1112">
        <v>1406226191</v>
      </c>
      <c r="L1112">
        <v>1403547791</v>
      </c>
      <c r="M1112" t="b">
        <v>0</v>
      </c>
      <c r="N1112">
        <v>58</v>
      </c>
      <c r="O1112" t="b">
        <v>1</v>
      </c>
      <c r="P1112" t="s">
        <v>8276</v>
      </c>
      <c r="Q1112">
        <f t="shared" si="138"/>
        <v>112</v>
      </c>
      <c r="R1112">
        <f t="shared" si="143"/>
        <v>87.1</v>
      </c>
      <c r="S1112" t="str">
        <f t="shared" si="139"/>
        <v>music</v>
      </c>
      <c r="T1112" t="str">
        <f t="shared" si="140"/>
        <v>rock</v>
      </c>
      <c r="U1112" s="7">
        <f t="shared" si="141"/>
        <v>41813.766099537039</v>
      </c>
      <c r="V1112" s="7">
        <f t="shared" si="142"/>
        <v>41844.766099537039</v>
      </c>
    </row>
    <row r="1113" spans="1:22" ht="59" x14ac:dyDescent="0.75">
      <c r="A1113">
        <v>1107</v>
      </c>
      <c r="B1113" s="2" t="s">
        <v>1108</v>
      </c>
      <c r="C1113" s="2" t="s">
        <v>5217</v>
      </c>
      <c r="D1113">
        <v>10000</v>
      </c>
      <c r="E1113">
        <f t="shared" si="136"/>
        <v>10000</v>
      </c>
      <c r="F1113">
        <v>0</v>
      </c>
      <c r="G1113">
        <f t="shared" si="137"/>
        <v>0</v>
      </c>
      <c r="H1113" t="s">
        <v>8221</v>
      </c>
      <c r="I1113" t="s">
        <v>8224</v>
      </c>
      <c r="J1113" t="s">
        <v>8246</v>
      </c>
      <c r="K1113">
        <v>1406148024</v>
      </c>
      <c r="L1113">
        <v>1403556024</v>
      </c>
      <c r="M1113" t="b">
        <v>0</v>
      </c>
      <c r="N1113">
        <v>0</v>
      </c>
      <c r="O1113" t="b">
        <v>0</v>
      </c>
      <c r="P1113" t="s">
        <v>8282</v>
      </c>
      <c r="Q1113">
        <f t="shared" si="138"/>
        <v>0</v>
      </c>
      <c r="R1113" t="e">
        <f t="shared" si="143"/>
        <v>#DIV/0!</v>
      </c>
      <c r="S1113" t="str">
        <f t="shared" si="139"/>
        <v>games</v>
      </c>
      <c r="T1113" t="str">
        <f t="shared" si="140"/>
        <v>video games</v>
      </c>
      <c r="U1113" s="7">
        <f t="shared" si="141"/>
        <v>41813.861388888887</v>
      </c>
      <c r="V1113" s="7">
        <f t="shared" si="142"/>
        <v>41843.861388888887</v>
      </c>
    </row>
    <row r="1114" spans="1:22" ht="44.25" x14ac:dyDescent="0.75">
      <c r="A1114">
        <v>3738</v>
      </c>
      <c r="B1114" s="2" t="s">
        <v>3735</v>
      </c>
      <c r="C1114" s="2" t="s">
        <v>7848</v>
      </c>
      <c r="D1114">
        <v>1500</v>
      </c>
      <c r="E1114">
        <f t="shared" si="136"/>
        <v>1965</v>
      </c>
      <c r="F1114">
        <v>270</v>
      </c>
      <c r="G1114">
        <f t="shared" si="137"/>
        <v>353.7</v>
      </c>
      <c r="H1114" t="s">
        <v>8221</v>
      </c>
      <c r="I1114" t="s">
        <v>8225</v>
      </c>
      <c r="J1114" t="s">
        <v>8247</v>
      </c>
      <c r="K1114">
        <v>1405461600</v>
      </c>
      <c r="L1114">
        <v>1403562705</v>
      </c>
      <c r="M1114" t="b">
        <v>0</v>
      </c>
      <c r="N1114">
        <v>6</v>
      </c>
      <c r="O1114" t="b">
        <v>0</v>
      </c>
      <c r="P1114" t="s">
        <v>8271</v>
      </c>
      <c r="Q1114">
        <f t="shared" si="138"/>
        <v>18</v>
      </c>
      <c r="R1114">
        <f t="shared" si="143"/>
        <v>58.95</v>
      </c>
      <c r="S1114" t="str">
        <f t="shared" si="139"/>
        <v>theater</v>
      </c>
      <c r="T1114" t="str">
        <f t="shared" si="140"/>
        <v>plays</v>
      </c>
      <c r="U1114" s="7">
        <f t="shared" si="141"/>
        <v>41813.938715277778</v>
      </c>
      <c r="V1114" s="7">
        <f t="shared" si="142"/>
        <v>41835.916666666664</v>
      </c>
    </row>
    <row r="1115" spans="1:22" ht="59" x14ac:dyDescent="0.75">
      <c r="A1115">
        <v>3776</v>
      </c>
      <c r="B1115" s="2" t="s">
        <v>3773</v>
      </c>
      <c r="C1115" s="2" t="s">
        <v>7886</v>
      </c>
      <c r="D1115">
        <v>8000</v>
      </c>
      <c r="E1115">
        <f t="shared" si="136"/>
        <v>8000</v>
      </c>
      <c r="F1115">
        <v>8537</v>
      </c>
      <c r="G1115">
        <f t="shared" si="137"/>
        <v>8537</v>
      </c>
      <c r="H1115" t="s">
        <v>8219</v>
      </c>
      <c r="I1115" t="s">
        <v>8224</v>
      </c>
      <c r="J1115" t="s">
        <v>8246</v>
      </c>
      <c r="K1115">
        <v>1406854800</v>
      </c>
      <c r="L1115">
        <v>1403599778</v>
      </c>
      <c r="M1115" t="b">
        <v>0</v>
      </c>
      <c r="N1115">
        <v>94</v>
      </c>
      <c r="O1115" t="b">
        <v>1</v>
      </c>
      <c r="P1115" t="s">
        <v>8305</v>
      </c>
      <c r="Q1115">
        <f t="shared" si="138"/>
        <v>107</v>
      </c>
      <c r="R1115">
        <f t="shared" si="143"/>
        <v>90.82</v>
      </c>
      <c r="S1115" t="str">
        <f t="shared" si="139"/>
        <v>theater</v>
      </c>
      <c r="T1115" t="str">
        <f t="shared" si="140"/>
        <v>musical</v>
      </c>
      <c r="U1115" s="7">
        <f t="shared" si="141"/>
        <v>41814.367800925924</v>
      </c>
      <c r="V1115" s="7">
        <f t="shared" si="142"/>
        <v>41852.041666666664</v>
      </c>
    </row>
    <row r="1116" spans="1:22" ht="44.25" x14ac:dyDescent="0.75">
      <c r="A1116">
        <v>1506</v>
      </c>
      <c r="B1116" s="2" t="s">
        <v>1507</v>
      </c>
      <c r="C1116" s="2" t="s">
        <v>5616</v>
      </c>
      <c r="D1116">
        <v>1500</v>
      </c>
      <c r="E1116">
        <f t="shared" si="136"/>
        <v>1965</v>
      </c>
      <c r="F1116">
        <v>1671</v>
      </c>
      <c r="G1116">
        <f t="shared" si="137"/>
        <v>2189.0100000000002</v>
      </c>
      <c r="H1116" t="s">
        <v>8219</v>
      </c>
      <c r="I1116" t="s">
        <v>8225</v>
      </c>
      <c r="J1116" t="s">
        <v>8247</v>
      </c>
      <c r="K1116">
        <v>1406227904</v>
      </c>
      <c r="L1116">
        <v>1403635904</v>
      </c>
      <c r="M1116" t="b">
        <v>1</v>
      </c>
      <c r="N1116">
        <v>43</v>
      </c>
      <c r="O1116" t="b">
        <v>1</v>
      </c>
      <c r="P1116" t="s">
        <v>8285</v>
      </c>
      <c r="Q1116">
        <f t="shared" si="138"/>
        <v>111</v>
      </c>
      <c r="R1116">
        <f t="shared" si="143"/>
        <v>50.91</v>
      </c>
      <c r="S1116" t="str">
        <f t="shared" si="139"/>
        <v>photography</v>
      </c>
      <c r="T1116" t="str">
        <f t="shared" si="140"/>
        <v>photobooks</v>
      </c>
      <c r="U1116" s="7">
        <f t="shared" si="141"/>
        <v>41814.785925925928</v>
      </c>
      <c r="V1116" s="7">
        <f t="shared" si="142"/>
        <v>41844.785925925928</v>
      </c>
    </row>
    <row r="1117" spans="1:22" ht="29.5" x14ac:dyDescent="0.75">
      <c r="A1117">
        <v>2786</v>
      </c>
      <c r="B1117" s="2" t="s">
        <v>2786</v>
      </c>
      <c r="C1117" s="2" t="s">
        <v>6896</v>
      </c>
      <c r="D1117">
        <v>2500</v>
      </c>
      <c r="E1117">
        <f t="shared" si="136"/>
        <v>3275</v>
      </c>
      <c r="F1117">
        <v>2946</v>
      </c>
      <c r="G1117">
        <f t="shared" si="137"/>
        <v>3859.26</v>
      </c>
      <c r="H1117" t="s">
        <v>8219</v>
      </c>
      <c r="I1117" t="s">
        <v>8225</v>
      </c>
      <c r="J1117" t="s">
        <v>8247</v>
      </c>
      <c r="K1117">
        <v>1404913180</v>
      </c>
      <c r="L1117">
        <v>1403703580</v>
      </c>
      <c r="M1117" t="b">
        <v>0</v>
      </c>
      <c r="N1117">
        <v>74</v>
      </c>
      <c r="O1117" t="b">
        <v>1</v>
      </c>
      <c r="P1117" t="s">
        <v>8271</v>
      </c>
      <c r="Q1117">
        <f t="shared" si="138"/>
        <v>118</v>
      </c>
      <c r="R1117">
        <f t="shared" si="143"/>
        <v>52.15</v>
      </c>
      <c r="S1117" t="str">
        <f t="shared" si="139"/>
        <v>theater</v>
      </c>
      <c r="T1117" t="str">
        <f t="shared" si="140"/>
        <v>plays</v>
      </c>
      <c r="U1117" s="7">
        <f t="shared" si="141"/>
        <v>41815.569212962961</v>
      </c>
      <c r="V1117" s="7">
        <f t="shared" si="142"/>
        <v>41829.569212962961</v>
      </c>
    </row>
    <row r="1118" spans="1:22" ht="59" x14ac:dyDescent="0.75">
      <c r="A1118">
        <v>3390</v>
      </c>
      <c r="B1118" s="2" t="s">
        <v>3389</v>
      </c>
      <c r="C1118" s="2" t="s">
        <v>7500</v>
      </c>
      <c r="D1118">
        <v>1500</v>
      </c>
      <c r="E1118">
        <f t="shared" si="136"/>
        <v>1500</v>
      </c>
      <c r="F1118">
        <v>1536</v>
      </c>
      <c r="G1118">
        <f t="shared" si="137"/>
        <v>1536</v>
      </c>
      <c r="H1118" t="s">
        <v>8219</v>
      </c>
      <c r="I1118" t="s">
        <v>8224</v>
      </c>
      <c r="J1118" t="s">
        <v>8246</v>
      </c>
      <c r="K1118">
        <v>1405017345</v>
      </c>
      <c r="L1118">
        <v>1403721345</v>
      </c>
      <c r="M1118" t="b">
        <v>0</v>
      </c>
      <c r="N1118">
        <v>22</v>
      </c>
      <c r="O1118" t="b">
        <v>1</v>
      </c>
      <c r="P1118" t="s">
        <v>8271</v>
      </c>
      <c r="Q1118">
        <f t="shared" si="138"/>
        <v>102</v>
      </c>
      <c r="R1118">
        <f t="shared" si="143"/>
        <v>69.819999999999993</v>
      </c>
      <c r="S1118" t="str">
        <f t="shared" si="139"/>
        <v>theater</v>
      </c>
      <c r="T1118" t="str">
        <f t="shared" si="140"/>
        <v>plays</v>
      </c>
      <c r="U1118" s="7">
        <f t="shared" si="141"/>
        <v>41815.774826388886</v>
      </c>
      <c r="V1118" s="7">
        <f t="shared" si="142"/>
        <v>41830.774826388886</v>
      </c>
    </row>
    <row r="1119" spans="1:22" ht="44.25" x14ac:dyDescent="0.75">
      <c r="A1119">
        <v>3880</v>
      </c>
      <c r="B1119" s="2" t="s">
        <v>3877</v>
      </c>
      <c r="C1119" s="2" t="s">
        <v>7989</v>
      </c>
      <c r="D1119">
        <v>7500</v>
      </c>
      <c r="E1119">
        <f t="shared" si="136"/>
        <v>9825</v>
      </c>
      <c r="F1119">
        <v>980</v>
      </c>
      <c r="G1119">
        <f t="shared" si="137"/>
        <v>1283.8</v>
      </c>
      <c r="H1119" t="s">
        <v>8220</v>
      </c>
      <c r="I1119" t="s">
        <v>8225</v>
      </c>
      <c r="J1119" t="s">
        <v>8247</v>
      </c>
      <c r="K1119">
        <v>1406761200</v>
      </c>
      <c r="L1119">
        <v>1403724820</v>
      </c>
      <c r="M1119" t="b">
        <v>0</v>
      </c>
      <c r="N1119">
        <v>17</v>
      </c>
      <c r="O1119" t="b">
        <v>0</v>
      </c>
      <c r="P1119" t="s">
        <v>8305</v>
      </c>
      <c r="Q1119">
        <f t="shared" si="138"/>
        <v>13</v>
      </c>
      <c r="R1119">
        <f t="shared" si="143"/>
        <v>75.52</v>
      </c>
      <c r="S1119" t="str">
        <f t="shared" si="139"/>
        <v>theater</v>
      </c>
      <c r="T1119" t="str">
        <f t="shared" si="140"/>
        <v>musical</v>
      </c>
      <c r="U1119" s="7">
        <f t="shared" si="141"/>
        <v>41815.815046296295</v>
      </c>
      <c r="V1119" s="7">
        <f t="shared" si="142"/>
        <v>41850.958333333336</v>
      </c>
    </row>
    <row r="1120" spans="1:22" ht="29.5" x14ac:dyDescent="0.75">
      <c r="A1120">
        <v>696</v>
      </c>
      <c r="B1120" s="2" t="s">
        <v>697</v>
      </c>
      <c r="C1120" s="2" t="s">
        <v>4806</v>
      </c>
      <c r="D1120">
        <v>175000</v>
      </c>
      <c r="E1120">
        <f t="shared" si="136"/>
        <v>199499.99999999997</v>
      </c>
      <c r="F1120">
        <v>1</v>
      </c>
      <c r="G1120">
        <f t="shared" si="137"/>
        <v>1.1399999999999999</v>
      </c>
      <c r="H1120" t="s">
        <v>8221</v>
      </c>
      <c r="I1120" t="s">
        <v>8233</v>
      </c>
      <c r="J1120" t="s">
        <v>8249</v>
      </c>
      <c r="K1120">
        <v>1406326502</v>
      </c>
      <c r="L1120">
        <v>1403734502</v>
      </c>
      <c r="M1120" t="b">
        <v>0</v>
      </c>
      <c r="N1120">
        <v>1</v>
      </c>
      <c r="O1120" t="b">
        <v>0</v>
      </c>
      <c r="P1120" t="s">
        <v>8273</v>
      </c>
      <c r="Q1120">
        <f t="shared" si="138"/>
        <v>0</v>
      </c>
      <c r="R1120">
        <f t="shared" si="143"/>
        <v>1.1399999999999999</v>
      </c>
      <c r="S1120" t="str">
        <f t="shared" si="139"/>
        <v>technology</v>
      </c>
      <c r="T1120" t="str">
        <f t="shared" si="140"/>
        <v>wearables</v>
      </c>
      <c r="U1120" s="7">
        <f t="shared" si="141"/>
        <v>41815.927106481482</v>
      </c>
      <c r="V1120" s="7">
        <f t="shared" si="142"/>
        <v>41845.927106481482</v>
      </c>
    </row>
    <row r="1121" spans="1:22" ht="44.25" x14ac:dyDescent="0.75">
      <c r="A1121">
        <v>1319</v>
      </c>
      <c r="B1121" s="2" t="s">
        <v>1320</v>
      </c>
      <c r="C1121" s="2" t="s">
        <v>5429</v>
      </c>
      <c r="D1121">
        <v>5800</v>
      </c>
      <c r="E1121">
        <f t="shared" si="136"/>
        <v>7598</v>
      </c>
      <c r="F1121">
        <v>876</v>
      </c>
      <c r="G1121">
        <f t="shared" si="137"/>
        <v>1147.56</v>
      </c>
      <c r="H1121" t="s">
        <v>8220</v>
      </c>
      <c r="I1121" t="s">
        <v>8225</v>
      </c>
      <c r="J1121" t="s">
        <v>8247</v>
      </c>
      <c r="K1121">
        <v>1405094400</v>
      </c>
      <c r="L1121">
        <v>1403810965</v>
      </c>
      <c r="M1121" t="b">
        <v>0</v>
      </c>
      <c r="N1121">
        <v>9</v>
      </c>
      <c r="O1121" t="b">
        <v>0</v>
      </c>
      <c r="P1121" t="s">
        <v>8273</v>
      </c>
      <c r="Q1121">
        <f t="shared" si="138"/>
        <v>15</v>
      </c>
      <c r="R1121">
        <f t="shared" si="143"/>
        <v>127.51</v>
      </c>
      <c r="S1121" t="str">
        <f t="shared" si="139"/>
        <v>technology</v>
      </c>
      <c r="T1121" t="str">
        <f t="shared" si="140"/>
        <v>wearables</v>
      </c>
      <c r="U1121" s="7">
        <f t="shared" si="141"/>
        <v>41816.812094907407</v>
      </c>
      <c r="V1121" s="7">
        <f t="shared" si="142"/>
        <v>41831.666666666664</v>
      </c>
    </row>
    <row r="1122" spans="1:22" ht="44.25" x14ac:dyDescent="0.75">
      <c r="A1122">
        <v>3958</v>
      </c>
      <c r="B1122" s="2" t="s">
        <v>3955</v>
      </c>
      <c r="C1122" s="2" t="s">
        <v>8065</v>
      </c>
      <c r="D1122">
        <v>2000</v>
      </c>
      <c r="E1122">
        <f t="shared" si="136"/>
        <v>2000</v>
      </c>
      <c r="F1122">
        <v>641</v>
      </c>
      <c r="G1122">
        <f t="shared" si="137"/>
        <v>641</v>
      </c>
      <c r="H1122" t="s">
        <v>8221</v>
      </c>
      <c r="I1122" t="s">
        <v>8224</v>
      </c>
      <c r="J1122" t="s">
        <v>8246</v>
      </c>
      <c r="K1122">
        <v>1406988000</v>
      </c>
      <c r="L1122">
        <v>1403822912</v>
      </c>
      <c r="M1122" t="b">
        <v>0</v>
      </c>
      <c r="N1122">
        <v>16</v>
      </c>
      <c r="O1122" t="b">
        <v>0</v>
      </c>
      <c r="P1122" t="s">
        <v>8271</v>
      </c>
      <c r="Q1122">
        <f t="shared" si="138"/>
        <v>32</v>
      </c>
      <c r="R1122">
        <f t="shared" si="143"/>
        <v>40.06</v>
      </c>
      <c r="S1122" t="str">
        <f t="shared" si="139"/>
        <v>theater</v>
      </c>
      <c r="T1122" t="str">
        <f t="shared" si="140"/>
        <v>plays</v>
      </c>
      <c r="U1122" s="7">
        <f t="shared" si="141"/>
        <v>41816.950370370374</v>
      </c>
      <c r="V1122" s="7">
        <f t="shared" si="142"/>
        <v>41853.583333333336</v>
      </c>
    </row>
    <row r="1123" spans="1:22" ht="44.25" x14ac:dyDescent="0.75">
      <c r="A1123">
        <v>3394</v>
      </c>
      <c r="B1123" s="2" t="s">
        <v>3393</v>
      </c>
      <c r="C1123" s="2" t="s">
        <v>7504</v>
      </c>
      <c r="D1123">
        <v>550</v>
      </c>
      <c r="E1123">
        <f t="shared" si="136"/>
        <v>720.5</v>
      </c>
      <c r="F1123">
        <v>783</v>
      </c>
      <c r="G1123">
        <f t="shared" si="137"/>
        <v>1025.73</v>
      </c>
      <c r="H1123" t="s">
        <v>8219</v>
      </c>
      <c r="I1123" t="s">
        <v>8225</v>
      </c>
      <c r="J1123" t="s">
        <v>8247</v>
      </c>
      <c r="K1123">
        <v>1406470645</v>
      </c>
      <c r="L1123">
        <v>1403878645</v>
      </c>
      <c r="M1123" t="b">
        <v>0</v>
      </c>
      <c r="N1123">
        <v>27</v>
      </c>
      <c r="O1123" t="b">
        <v>1</v>
      </c>
      <c r="P1123" t="s">
        <v>8271</v>
      </c>
      <c r="Q1123">
        <f t="shared" si="138"/>
        <v>142</v>
      </c>
      <c r="R1123">
        <f t="shared" si="143"/>
        <v>37.99</v>
      </c>
      <c r="S1123" t="str">
        <f t="shared" si="139"/>
        <v>theater</v>
      </c>
      <c r="T1123" t="str">
        <f t="shared" si="140"/>
        <v>plays</v>
      </c>
      <c r="U1123" s="7">
        <f t="shared" si="141"/>
        <v>41817.59542824074</v>
      </c>
      <c r="V1123" s="7">
        <f t="shared" si="142"/>
        <v>41847.59542824074</v>
      </c>
    </row>
    <row r="1124" spans="1:22" ht="59" x14ac:dyDescent="0.75">
      <c r="A1124">
        <v>1856</v>
      </c>
      <c r="B1124" s="2" t="s">
        <v>1857</v>
      </c>
      <c r="C1124" s="2" t="s">
        <v>5966</v>
      </c>
      <c r="D1124">
        <v>2000</v>
      </c>
      <c r="E1124">
        <f t="shared" si="136"/>
        <v>2000</v>
      </c>
      <c r="F1124">
        <v>2025</v>
      </c>
      <c r="G1124">
        <f t="shared" si="137"/>
        <v>2025</v>
      </c>
      <c r="H1124" t="s">
        <v>8219</v>
      </c>
      <c r="I1124" t="s">
        <v>8224</v>
      </c>
      <c r="J1124" t="s">
        <v>8246</v>
      </c>
      <c r="K1124">
        <v>1405715472</v>
      </c>
      <c r="L1124">
        <v>1403901072</v>
      </c>
      <c r="M1124" t="b">
        <v>0</v>
      </c>
      <c r="N1124">
        <v>38</v>
      </c>
      <c r="O1124" t="b">
        <v>1</v>
      </c>
      <c r="P1124" t="s">
        <v>8276</v>
      </c>
      <c r="Q1124">
        <f t="shared" si="138"/>
        <v>101</v>
      </c>
      <c r="R1124">
        <f t="shared" si="143"/>
        <v>53.29</v>
      </c>
      <c r="S1124" t="str">
        <f t="shared" si="139"/>
        <v>music</v>
      </c>
      <c r="T1124" t="str">
        <f t="shared" si="140"/>
        <v>rock</v>
      </c>
      <c r="U1124" s="7">
        <f t="shared" si="141"/>
        <v>41817.854999999996</v>
      </c>
      <c r="V1124" s="7">
        <f t="shared" si="142"/>
        <v>41838.854999999996</v>
      </c>
    </row>
    <row r="1125" spans="1:22" ht="44.25" x14ac:dyDescent="0.75">
      <c r="A1125">
        <v>996</v>
      </c>
      <c r="B1125" s="2" t="s">
        <v>997</v>
      </c>
      <c r="C1125" s="2" t="s">
        <v>5106</v>
      </c>
      <c r="D1125">
        <v>4000</v>
      </c>
      <c r="E1125">
        <f t="shared" si="136"/>
        <v>4000</v>
      </c>
      <c r="F1125">
        <v>65</v>
      </c>
      <c r="G1125">
        <f t="shared" si="137"/>
        <v>65</v>
      </c>
      <c r="H1125" t="s">
        <v>8221</v>
      </c>
      <c r="I1125" t="s">
        <v>8224</v>
      </c>
      <c r="J1125" t="s">
        <v>8246</v>
      </c>
      <c r="K1125">
        <v>1406474820</v>
      </c>
      <c r="L1125">
        <v>1403902060</v>
      </c>
      <c r="M1125" t="b">
        <v>0</v>
      </c>
      <c r="N1125">
        <v>5</v>
      </c>
      <c r="O1125" t="b">
        <v>0</v>
      </c>
      <c r="P1125" t="s">
        <v>8273</v>
      </c>
      <c r="Q1125">
        <f t="shared" si="138"/>
        <v>2</v>
      </c>
      <c r="R1125">
        <f t="shared" si="143"/>
        <v>13</v>
      </c>
      <c r="S1125" t="str">
        <f t="shared" si="139"/>
        <v>technology</v>
      </c>
      <c r="T1125" t="str">
        <f t="shared" si="140"/>
        <v>wearables</v>
      </c>
      <c r="U1125" s="7">
        <f t="shared" si="141"/>
        <v>41817.866435185184</v>
      </c>
      <c r="V1125" s="7">
        <f t="shared" si="142"/>
        <v>41847.643750000003</v>
      </c>
    </row>
    <row r="1126" spans="1:22" ht="29.5" x14ac:dyDescent="0.75">
      <c r="A1126">
        <v>1452</v>
      </c>
      <c r="B1126" s="2" t="s">
        <v>1453</v>
      </c>
      <c r="C1126" s="2" t="s">
        <v>5562</v>
      </c>
      <c r="D1126">
        <v>14000</v>
      </c>
      <c r="E1126">
        <f t="shared" si="136"/>
        <v>14000</v>
      </c>
      <c r="F1126">
        <v>0</v>
      </c>
      <c r="G1126">
        <f t="shared" si="137"/>
        <v>0</v>
      </c>
      <c r="H1126" t="s">
        <v>8220</v>
      </c>
      <c r="I1126" t="s">
        <v>8224</v>
      </c>
      <c r="J1126" t="s">
        <v>8246</v>
      </c>
      <c r="K1126">
        <v>1406566363</v>
      </c>
      <c r="L1126">
        <v>1403974363</v>
      </c>
      <c r="M1126" t="b">
        <v>0</v>
      </c>
      <c r="N1126">
        <v>0</v>
      </c>
      <c r="O1126" t="b">
        <v>0</v>
      </c>
      <c r="P1126" t="s">
        <v>8287</v>
      </c>
      <c r="Q1126">
        <f t="shared" si="138"/>
        <v>0</v>
      </c>
      <c r="R1126" t="e">
        <f t="shared" si="143"/>
        <v>#DIV/0!</v>
      </c>
      <c r="S1126" t="str">
        <f t="shared" si="139"/>
        <v>publishing</v>
      </c>
      <c r="T1126" t="str">
        <f t="shared" si="140"/>
        <v>translations</v>
      </c>
      <c r="U1126" s="7">
        <f t="shared" si="141"/>
        <v>41818.703275462962</v>
      </c>
      <c r="V1126" s="7">
        <f t="shared" si="142"/>
        <v>41848.703275462962</v>
      </c>
    </row>
    <row r="1127" spans="1:22" ht="44.25" x14ac:dyDescent="0.75">
      <c r="A1127">
        <v>3671</v>
      </c>
      <c r="B1127" s="2" t="s">
        <v>3668</v>
      </c>
      <c r="C1127" s="2" t="s">
        <v>7781</v>
      </c>
      <c r="D1127">
        <v>3500</v>
      </c>
      <c r="E1127">
        <f t="shared" si="136"/>
        <v>3500</v>
      </c>
      <c r="F1127">
        <v>3530</v>
      </c>
      <c r="G1127">
        <f t="shared" si="137"/>
        <v>3530</v>
      </c>
      <c r="H1127" t="s">
        <v>8219</v>
      </c>
      <c r="I1127" t="s">
        <v>8224</v>
      </c>
      <c r="J1127" t="s">
        <v>8246</v>
      </c>
      <c r="K1127">
        <v>1405915140</v>
      </c>
      <c r="L1127">
        <v>1404140667</v>
      </c>
      <c r="M1127" t="b">
        <v>0</v>
      </c>
      <c r="N1127">
        <v>40</v>
      </c>
      <c r="O1127" t="b">
        <v>1</v>
      </c>
      <c r="P1127" t="s">
        <v>8271</v>
      </c>
      <c r="Q1127">
        <f t="shared" si="138"/>
        <v>101</v>
      </c>
      <c r="R1127">
        <f t="shared" si="143"/>
        <v>88.25</v>
      </c>
      <c r="S1127" t="str">
        <f t="shared" si="139"/>
        <v>theater</v>
      </c>
      <c r="T1127" t="str">
        <f t="shared" si="140"/>
        <v>plays</v>
      </c>
      <c r="U1127" s="7">
        <f t="shared" si="141"/>
        <v>41820.62809027778</v>
      </c>
      <c r="V1127" s="7">
        <f t="shared" si="142"/>
        <v>41841.165972222225</v>
      </c>
    </row>
    <row r="1128" spans="1:22" ht="44.25" x14ac:dyDescent="0.75">
      <c r="A1128">
        <v>3452</v>
      </c>
      <c r="B1128" s="2" t="s">
        <v>3451</v>
      </c>
      <c r="C1128" s="2" t="s">
        <v>7562</v>
      </c>
      <c r="D1128">
        <v>1000</v>
      </c>
      <c r="E1128">
        <f t="shared" si="136"/>
        <v>1000</v>
      </c>
      <c r="F1128">
        <v>1532</v>
      </c>
      <c r="G1128">
        <f t="shared" si="137"/>
        <v>1532</v>
      </c>
      <c r="H1128" t="s">
        <v>8219</v>
      </c>
      <c r="I1128" t="s">
        <v>8224</v>
      </c>
      <c r="J1128" t="s">
        <v>8246</v>
      </c>
      <c r="K1128">
        <v>1406087940</v>
      </c>
      <c r="L1128">
        <v>1404141626</v>
      </c>
      <c r="M1128" t="b">
        <v>0</v>
      </c>
      <c r="N1128">
        <v>37</v>
      </c>
      <c r="O1128" t="b">
        <v>1</v>
      </c>
      <c r="P1128" t="s">
        <v>8271</v>
      </c>
      <c r="Q1128">
        <f t="shared" si="138"/>
        <v>153</v>
      </c>
      <c r="R1128">
        <f t="shared" si="143"/>
        <v>41.41</v>
      </c>
      <c r="S1128" t="str">
        <f t="shared" si="139"/>
        <v>theater</v>
      </c>
      <c r="T1128" t="str">
        <f t="shared" si="140"/>
        <v>plays</v>
      </c>
      <c r="U1128" s="7">
        <f t="shared" si="141"/>
        <v>41820.639189814814</v>
      </c>
      <c r="V1128" s="7">
        <f t="shared" si="142"/>
        <v>41843.165972222225</v>
      </c>
    </row>
    <row r="1129" spans="1:22" ht="44.25" x14ac:dyDescent="0.75">
      <c r="A1129">
        <v>1819</v>
      </c>
      <c r="B1129" s="2" t="s">
        <v>1820</v>
      </c>
      <c r="C1129" s="2" t="s">
        <v>5929</v>
      </c>
      <c r="D1129">
        <v>1200</v>
      </c>
      <c r="E1129">
        <f t="shared" si="136"/>
        <v>1200</v>
      </c>
      <c r="F1129">
        <v>25</v>
      </c>
      <c r="G1129">
        <f t="shared" si="137"/>
        <v>25</v>
      </c>
      <c r="H1129" t="s">
        <v>8221</v>
      </c>
      <c r="I1129" t="s">
        <v>8224</v>
      </c>
      <c r="J1129" t="s">
        <v>8246</v>
      </c>
      <c r="K1129">
        <v>1406743396</v>
      </c>
      <c r="L1129">
        <v>1404151396</v>
      </c>
      <c r="M1129" t="b">
        <v>0</v>
      </c>
      <c r="N1129">
        <v>4</v>
      </c>
      <c r="O1129" t="b">
        <v>0</v>
      </c>
      <c r="P1129" t="s">
        <v>8285</v>
      </c>
      <c r="Q1129">
        <f t="shared" si="138"/>
        <v>2</v>
      </c>
      <c r="R1129">
        <f t="shared" si="143"/>
        <v>6.25</v>
      </c>
      <c r="S1129" t="str">
        <f t="shared" si="139"/>
        <v>photography</v>
      </c>
      <c r="T1129" t="str">
        <f t="shared" si="140"/>
        <v>photobooks</v>
      </c>
      <c r="U1129" s="7">
        <f t="shared" si="141"/>
        <v>41820.752268518518</v>
      </c>
      <c r="V1129" s="7">
        <f t="shared" si="142"/>
        <v>41850.752268518518</v>
      </c>
    </row>
    <row r="1130" spans="1:22" ht="44.25" x14ac:dyDescent="0.75">
      <c r="A1130">
        <v>3765</v>
      </c>
      <c r="B1130" s="2" t="s">
        <v>3762</v>
      </c>
      <c r="C1130" s="2" t="s">
        <v>7875</v>
      </c>
      <c r="D1130">
        <v>7000</v>
      </c>
      <c r="E1130">
        <f t="shared" si="136"/>
        <v>7000</v>
      </c>
      <c r="F1130">
        <v>7942</v>
      </c>
      <c r="G1130">
        <f t="shared" si="137"/>
        <v>7942</v>
      </c>
      <c r="H1130" t="s">
        <v>8219</v>
      </c>
      <c r="I1130" t="s">
        <v>8224</v>
      </c>
      <c r="J1130" t="s">
        <v>8246</v>
      </c>
      <c r="K1130">
        <v>1406745482</v>
      </c>
      <c r="L1130">
        <v>1404153482</v>
      </c>
      <c r="M1130" t="b">
        <v>0</v>
      </c>
      <c r="N1130">
        <v>107</v>
      </c>
      <c r="O1130" t="b">
        <v>1</v>
      </c>
      <c r="P1130" t="s">
        <v>8305</v>
      </c>
      <c r="Q1130">
        <f t="shared" si="138"/>
        <v>113</v>
      </c>
      <c r="R1130">
        <f t="shared" si="143"/>
        <v>74.22</v>
      </c>
      <c r="S1130" t="str">
        <f t="shared" si="139"/>
        <v>theater</v>
      </c>
      <c r="T1130" t="str">
        <f t="shared" si="140"/>
        <v>musical</v>
      </c>
      <c r="U1130" s="7">
        <f t="shared" si="141"/>
        <v>41820.776412037041</v>
      </c>
      <c r="V1130" s="7">
        <f t="shared" si="142"/>
        <v>41850.776412037041</v>
      </c>
    </row>
    <row r="1131" spans="1:22" ht="44.25" x14ac:dyDescent="0.75">
      <c r="A1131">
        <v>3925</v>
      </c>
      <c r="B1131" s="2" t="s">
        <v>3922</v>
      </c>
      <c r="C1131" s="2" t="s">
        <v>8033</v>
      </c>
      <c r="D1131">
        <v>150</v>
      </c>
      <c r="E1131">
        <f t="shared" si="136"/>
        <v>150</v>
      </c>
      <c r="F1131">
        <v>15</v>
      </c>
      <c r="G1131">
        <f t="shared" si="137"/>
        <v>15</v>
      </c>
      <c r="H1131" t="s">
        <v>8221</v>
      </c>
      <c r="I1131" t="s">
        <v>8224</v>
      </c>
      <c r="J1131" t="s">
        <v>8246</v>
      </c>
      <c r="K1131">
        <v>1406753639</v>
      </c>
      <c r="L1131">
        <v>1404161639</v>
      </c>
      <c r="M1131" t="b">
        <v>0</v>
      </c>
      <c r="N1131">
        <v>3</v>
      </c>
      <c r="O1131" t="b">
        <v>0</v>
      </c>
      <c r="P1131" t="s">
        <v>8271</v>
      </c>
      <c r="Q1131">
        <f t="shared" si="138"/>
        <v>10</v>
      </c>
      <c r="R1131">
        <f t="shared" si="143"/>
        <v>5</v>
      </c>
      <c r="S1131" t="str">
        <f t="shared" si="139"/>
        <v>theater</v>
      </c>
      <c r="T1131" t="str">
        <f t="shared" si="140"/>
        <v>plays</v>
      </c>
      <c r="U1131" s="7">
        <f t="shared" si="141"/>
        <v>41820.870821759258</v>
      </c>
      <c r="V1131" s="7">
        <f t="shared" si="142"/>
        <v>41850.870821759258</v>
      </c>
    </row>
    <row r="1132" spans="1:22" ht="44.25" x14ac:dyDescent="0.75">
      <c r="A1132">
        <v>2684</v>
      </c>
      <c r="B1132" s="2" t="s">
        <v>2684</v>
      </c>
      <c r="C1132" s="2" t="s">
        <v>6794</v>
      </c>
      <c r="D1132">
        <v>70000</v>
      </c>
      <c r="E1132">
        <f t="shared" si="136"/>
        <v>70000</v>
      </c>
      <c r="F1132">
        <v>800</v>
      </c>
      <c r="G1132">
        <f t="shared" si="137"/>
        <v>800</v>
      </c>
      <c r="H1132" t="s">
        <v>8221</v>
      </c>
      <c r="I1132" t="s">
        <v>8224</v>
      </c>
      <c r="J1132" t="s">
        <v>8246</v>
      </c>
      <c r="K1132">
        <v>1407621425</v>
      </c>
      <c r="L1132">
        <v>1404165425</v>
      </c>
      <c r="M1132" t="b">
        <v>0</v>
      </c>
      <c r="N1132">
        <v>4</v>
      </c>
      <c r="O1132" t="b">
        <v>0</v>
      </c>
      <c r="P1132" t="s">
        <v>8284</v>
      </c>
      <c r="Q1132">
        <f t="shared" si="138"/>
        <v>1</v>
      </c>
      <c r="R1132">
        <f t="shared" si="143"/>
        <v>200</v>
      </c>
      <c r="S1132" t="str">
        <f t="shared" si="139"/>
        <v>food</v>
      </c>
      <c r="T1132" t="str">
        <f t="shared" si="140"/>
        <v>food trucks</v>
      </c>
      <c r="U1132" s="7">
        <f t="shared" si="141"/>
        <v>41820.914641203701</v>
      </c>
      <c r="V1132" s="7">
        <f t="shared" si="142"/>
        <v>41860.914641203701</v>
      </c>
    </row>
    <row r="1133" spans="1:22" ht="44.25" x14ac:dyDescent="0.75">
      <c r="A1133">
        <v>3430</v>
      </c>
      <c r="B1133" s="2" t="s">
        <v>3429</v>
      </c>
      <c r="C1133" s="2" t="s">
        <v>7540</v>
      </c>
      <c r="D1133">
        <v>2000</v>
      </c>
      <c r="E1133">
        <f t="shared" si="136"/>
        <v>2620</v>
      </c>
      <c r="F1133">
        <v>2170.9899999999998</v>
      </c>
      <c r="G1133">
        <f t="shared" si="137"/>
        <v>2843.9968999999996</v>
      </c>
      <c r="H1133" t="s">
        <v>8219</v>
      </c>
      <c r="I1133" t="s">
        <v>8225</v>
      </c>
      <c r="J1133" t="s">
        <v>8247</v>
      </c>
      <c r="K1133">
        <v>1406760101</v>
      </c>
      <c r="L1133">
        <v>1404168101</v>
      </c>
      <c r="M1133" t="b">
        <v>0</v>
      </c>
      <c r="N1133">
        <v>72</v>
      </c>
      <c r="O1133" t="b">
        <v>1</v>
      </c>
      <c r="P1133" t="s">
        <v>8271</v>
      </c>
      <c r="Q1133">
        <f t="shared" si="138"/>
        <v>109</v>
      </c>
      <c r="R1133">
        <f t="shared" si="143"/>
        <v>39.5</v>
      </c>
      <c r="S1133" t="str">
        <f t="shared" si="139"/>
        <v>theater</v>
      </c>
      <c r="T1133" t="str">
        <f t="shared" si="140"/>
        <v>plays</v>
      </c>
      <c r="U1133" s="7">
        <f t="shared" si="141"/>
        <v>41820.945613425924</v>
      </c>
      <c r="V1133" s="7">
        <f t="shared" si="142"/>
        <v>41850.945613425924</v>
      </c>
    </row>
    <row r="1134" spans="1:22" ht="44.25" x14ac:dyDescent="0.75">
      <c r="A1134">
        <v>2670</v>
      </c>
      <c r="B1134" s="2" t="s">
        <v>2670</v>
      </c>
      <c r="C1134" s="2" t="s">
        <v>6780</v>
      </c>
      <c r="D1134">
        <v>38888</v>
      </c>
      <c r="E1134">
        <f t="shared" si="136"/>
        <v>25666.080000000002</v>
      </c>
      <c r="F1134">
        <v>2495</v>
      </c>
      <c r="G1134">
        <f t="shared" si="137"/>
        <v>1646.7</v>
      </c>
      <c r="H1134" t="s">
        <v>8221</v>
      </c>
      <c r="I1134" t="s">
        <v>8226</v>
      </c>
      <c r="J1134" t="s">
        <v>8248</v>
      </c>
      <c r="K1134">
        <v>1406593780</v>
      </c>
      <c r="L1134">
        <v>1404174580</v>
      </c>
      <c r="M1134" t="b">
        <v>1</v>
      </c>
      <c r="N1134">
        <v>60</v>
      </c>
      <c r="O1134" t="b">
        <v>0</v>
      </c>
      <c r="P1134" t="s">
        <v>8302</v>
      </c>
      <c r="Q1134">
        <f t="shared" si="138"/>
        <v>6</v>
      </c>
      <c r="R1134">
        <f t="shared" si="143"/>
        <v>27.45</v>
      </c>
      <c r="S1134" t="str">
        <f t="shared" si="139"/>
        <v>technology</v>
      </c>
      <c r="T1134" t="str">
        <f t="shared" si="140"/>
        <v>makerspaces</v>
      </c>
      <c r="U1134" s="7">
        <f t="shared" si="141"/>
        <v>41821.020601851851</v>
      </c>
      <c r="V1134" s="7">
        <f t="shared" si="142"/>
        <v>41849.020601851851</v>
      </c>
    </row>
    <row r="1135" spans="1:22" ht="44.25" x14ac:dyDescent="0.75">
      <c r="A1135">
        <v>3456</v>
      </c>
      <c r="B1135" s="2" t="s">
        <v>3455</v>
      </c>
      <c r="C1135" s="2" t="s">
        <v>7566</v>
      </c>
      <c r="D1135">
        <v>3000</v>
      </c>
      <c r="E1135">
        <f t="shared" si="136"/>
        <v>3000</v>
      </c>
      <c r="F1135">
        <v>5739</v>
      </c>
      <c r="G1135">
        <f t="shared" si="137"/>
        <v>5739</v>
      </c>
      <c r="H1135" t="s">
        <v>8219</v>
      </c>
      <c r="I1135" t="s">
        <v>8224</v>
      </c>
      <c r="J1135" t="s">
        <v>8246</v>
      </c>
      <c r="K1135">
        <v>1406876340</v>
      </c>
      <c r="L1135">
        <v>1404190567</v>
      </c>
      <c r="M1135" t="b">
        <v>0</v>
      </c>
      <c r="N1135">
        <v>16</v>
      </c>
      <c r="O1135" t="b">
        <v>1</v>
      </c>
      <c r="P1135" t="s">
        <v>8271</v>
      </c>
      <c r="Q1135">
        <f t="shared" si="138"/>
        <v>191</v>
      </c>
      <c r="R1135">
        <f t="shared" si="143"/>
        <v>358.69</v>
      </c>
      <c r="S1135" t="str">
        <f t="shared" si="139"/>
        <v>theater</v>
      </c>
      <c r="T1135" t="str">
        <f t="shared" si="140"/>
        <v>plays</v>
      </c>
      <c r="U1135" s="7">
        <f t="shared" si="141"/>
        <v>41821.205636574072</v>
      </c>
      <c r="V1135" s="7">
        <f t="shared" si="142"/>
        <v>41852.290972222225</v>
      </c>
    </row>
    <row r="1136" spans="1:22" ht="44.25" x14ac:dyDescent="0.75">
      <c r="A1136">
        <v>1133</v>
      </c>
      <c r="B1136" s="2" t="s">
        <v>1134</v>
      </c>
      <c r="C1136" s="2" t="s">
        <v>5243</v>
      </c>
      <c r="D1136">
        <v>3000</v>
      </c>
      <c r="E1136">
        <f t="shared" si="136"/>
        <v>3930</v>
      </c>
      <c r="F1136">
        <v>20</v>
      </c>
      <c r="G1136">
        <f t="shared" si="137"/>
        <v>26.200000000000003</v>
      </c>
      <c r="H1136" t="s">
        <v>8221</v>
      </c>
      <c r="I1136" t="s">
        <v>8225</v>
      </c>
      <c r="J1136" t="s">
        <v>8247</v>
      </c>
      <c r="K1136">
        <v>1406799981</v>
      </c>
      <c r="L1136">
        <v>1404207981</v>
      </c>
      <c r="M1136" t="b">
        <v>0</v>
      </c>
      <c r="N1136">
        <v>1</v>
      </c>
      <c r="O1136" t="b">
        <v>0</v>
      </c>
      <c r="P1136" t="s">
        <v>8283</v>
      </c>
      <c r="Q1136">
        <f t="shared" si="138"/>
        <v>1</v>
      </c>
      <c r="R1136">
        <f t="shared" si="143"/>
        <v>26.2</v>
      </c>
      <c r="S1136" t="str">
        <f t="shared" si="139"/>
        <v>games</v>
      </c>
      <c r="T1136" t="str">
        <f t="shared" si="140"/>
        <v>mobile games</v>
      </c>
      <c r="U1136" s="7">
        <f t="shared" si="141"/>
        <v>41821.407187500001</v>
      </c>
      <c r="V1136" s="7">
        <f t="shared" si="142"/>
        <v>41851.407187500001</v>
      </c>
    </row>
    <row r="1137" spans="1:22" ht="59" x14ac:dyDescent="0.75">
      <c r="A1137">
        <v>3454</v>
      </c>
      <c r="B1137" s="2" t="s">
        <v>3453</v>
      </c>
      <c r="C1137" s="2" t="s">
        <v>7564</v>
      </c>
      <c r="D1137">
        <v>700</v>
      </c>
      <c r="E1137">
        <f t="shared" si="136"/>
        <v>917</v>
      </c>
      <c r="F1137">
        <v>705</v>
      </c>
      <c r="G1137">
        <f t="shared" si="137"/>
        <v>923.55000000000007</v>
      </c>
      <c r="H1137" t="s">
        <v>8219</v>
      </c>
      <c r="I1137" t="s">
        <v>8225</v>
      </c>
      <c r="J1137" t="s">
        <v>8247</v>
      </c>
      <c r="K1137">
        <v>1406825159</v>
      </c>
      <c r="L1137">
        <v>1404233159</v>
      </c>
      <c r="M1137" t="b">
        <v>0</v>
      </c>
      <c r="N1137">
        <v>21</v>
      </c>
      <c r="O1137" t="b">
        <v>1</v>
      </c>
      <c r="P1137" t="s">
        <v>8271</v>
      </c>
      <c r="Q1137">
        <f t="shared" si="138"/>
        <v>101</v>
      </c>
      <c r="R1137">
        <f t="shared" si="143"/>
        <v>43.98</v>
      </c>
      <c r="S1137" t="str">
        <f t="shared" si="139"/>
        <v>theater</v>
      </c>
      <c r="T1137" t="str">
        <f t="shared" si="140"/>
        <v>plays</v>
      </c>
      <c r="U1137" s="7">
        <f t="shared" si="141"/>
        <v>41821.698599537034</v>
      </c>
      <c r="V1137" s="7">
        <f t="shared" si="142"/>
        <v>41851.698599537034</v>
      </c>
    </row>
    <row r="1138" spans="1:22" ht="44.25" x14ac:dyDescent="0.75">
      <c r="A1138">
        <v>2564</v>
      </c>
      <c r="B1138" s="2" t="s">
        <v>2564</v>
      </c>
      <c r="C1138" s="2" t="s">
        <v>6674</v>
      </c>
      <c r="D1138">
        <v>40000</v>
      </c>
      <c r="E1138">
        <f t="shared" si="136"/>
        <v>29200</v>
      </c>
      <c r="F1138">
        <v>0</v>
      </c>
      <c r="G1138">
        <f t="shared" si="137"/>
        <v>0</v>
      </c>
      <c r="H1138" t="s">
        <v>8220</v>
      </c>
      <c r="I1138" t="s">
        <v>8229</v>
      </c>
      <c r="J1138" t="s">
        <v>8251</v>
      </c>
      <c r="K1138">
        <v>1406854699</v>
      </c>
      <c r="L1138">
        <v>1404262699</v>
      </c>
      <c r="M1138" t="b">
        <v>0</v>
      </c>
      <c r="N1138">
        <v>0</v>
      </c>
      <c r="O1138" t="b">
        <v>0</v>
      </c>
      <c r="P1138" t="s">
        <v>8284</v>
      </c>
      <c r="Q1138">
        <f t="shared" si="138"/>
        <v>0</v>
      </c>
      <c r="R1138" t="e">
        <f t="shared" si="143"/>
        <v>#DIV/0!</v>
      </c>
      <c r="S1138" t="str">
        <f t="shared" si="139"/>
        <v>food</v>
      </c>
      <c r="T1138" t="str">
        <f t="shared" si="140"/>
        <v>food trucks</v>
      </c>
      <c r="U1138" s="7">
        <f t="shared" si="141"/>
        <v>41822.040497685186</v>
      </c>
      <c r="V1138" s="7">
        <f t="shared" si="142"/>
        <v>41852.040497685186</v>
      </c>
    </row>
    <row r="1139" spans="1:22" ht="44.25" x14ac:dyDescent="0.75">
      <c r="A1139">
        <v>3357</v>
      </c>
      <c r="B1139" s="2" t="s">
        <v>3356</v>
      </c>
      <c r="C1139" s="2" t="s">
        <v>7467</v>
      </c>
      <c r="D1139">
        <v>2000</v>
      </c>
      <c r="E1139">
        <f t="shared" si="136"/>
        <v>2620</v>
      </c>
      <c r="F1139">
        <v>2020</v>
      </c>
      <c r="G1139">
        <f t="shared" si="137"/>
        <v>2646.2000000000003</v>
      </c>
      <c r="H1139" t="s">
        <v>8219</v>
      </c>
      <c r="I1139" t="s">
        <v>8225</v>
      </c>
      <c r="J1139" t="s">
        <v>8247</v>
      </c>
      <c r="K1139">
        <v>1406887310</v>
      </c>
      <c r="L1139">
        <v>1404295310</v>
      </c>
      <c r="M1139" t="b">
        <v>0</v>
      </c>
      <c r="N1139">
        <v>21</v>
      </c>
      <c r="O1139" t="b">
        <v>1</v>
      </c>
      <c r="P1139" t="s">
        <v>8271</v>
      </c>
      <c r="Q1139">
        <f t="shared" si="138"/>
        <v>101</v>
      </c>
      <c r="R1139">
        <f t="shared" si="143"/>
        <v>126.01</v>
      </c>
      <c r="S1139" t="str">
        <f t="shared" si="139"/>
        <v>theater</v>
      </c>
      <c r="T1139" t="str">
        <f t="shared" si="140"/>
        <v>plays</v>
      </c>
      <c r="U1139" s="7">
        <f t="shared" si="141"/>
        <v>41822.417939814812</v>
      </c>
      <c r="V1139" s="7">
        <f t="shared" si="142"/>
        <v>41852.417939814812</v>
      </c>
    </row>
    <row r="1140" spans="1:22" ht="44.25" x14ac:dyDescent="0.75">
      <c r="A1140">
        <v>3328</v>
      </c>
      <c r="B1140" s="2" t="s">
        <v>3328</v>
      </c>
      <c r="C1140" s="2" t="s">
        <v>7438</v>
      </c>
      <c r="D1140">
        <v>1800</v>
      </c>
      <c r="E1140">
        <f t="shared" si="136"/>
        <v>1800</v>
      </c>
      <c r="F1140">
        <v>2635</v>
      </c>
      <c r="G1140">
        <f t="shared" si="137"/>
        <v>2635</v>
      </c>
      <c r="H1140" t="s">
        <v>8219</v>
      </c>
      <c r="I1140" t="s">
        <v>8224</v>
      </c>
      <c r="J1140" t="s">
        <v>8246</v>
      </c>
      <c r="K1140">
        <v>1404522000</v>
      </c>
      <c r="L1140">
        <v>1404308883</v>
      </c>
      <c r="M1140" t="b">
        <v>0</v>
      </c>
      <c r="N1140">
        <v>9</v>
      </c>
      <c r="O1140" t="b">
        <v>1</v>
      </c>
      <c r="P1140" t="s">
        <v>8271</v>
      </c>
      <c r="Q1140">
        <f t="shared" si="138"/>
        <v>146</v>
      </c>
      <c r="R1140">
        <f t="shared" si="143"/>
        <v>292.77999999999997</v>
      </c>
      <c r="S1140" t="str">
        <f t="shared" si="139"/>
        <v>theater</v>
      </c>
      <c r="T1140" t="str">
        <f t="shared" si="140"/>
        <v>plays</v>
      </c>
      <c r="U1140" s="7">
        <f t="shared" si="141"/>
        <v>41822.57503472222</v>
      </c>
      <c r="V1140" s="7">
        <f t="shared" si="142"/>
        <v>41825.041666666664</v>
      </c>
    </row>
    <row r="1141" spans="1:22" ht="29.5" x14ac:dyDescent="0.75">
      <c r="A1141">
        <v>3666</v>
      </c>
      <c r="B1141" s="2" t="s">
        <v>3663</v>
      </c>
      <c r="C1141" s="2" t="s">
        <v>7776</v>
      </c>
      <c r="D1141">
        <v>1200</v>
      </c>
      <c r="E1141">
        <f t="shared" si="136"/>
        <v>1200</v>
      </c>
      <c r="F1141">
        <v>1200</v>
      </c>
      <c r="G1141">
        <f t="shared" si="137"/>
        <v>1200</v>
      </c>
      <c r="H1141" t="s">
        <v>8219</v>
      </c>
      <c r="I1141" t="s">
        <v>8224</v>
      </c>
      <c r="J1141" t="s">
        <v>8246</v>
      </c>
      <c r="K1141">
        <v>1406185200</v>
      </c>
      <c r="L1141">
        <v>1404337382</v>
      </c>
      <c r="M1141" t="b">
        <v>0</v>
      </c>
      <c r="N1141">
        <v>38</v>
      </c>
      <c r="O1141" t="b">
        <v>1</v>
      </c>
      <c r="P1141" t="s">
        <v>8271</v>
      </c>
      <c r="Q1141">
        <f t="shared" si="138"/>
        <v>100</v>
      </c>
      <c r="R1141">
        <f t="shared" si="143"/>
        <v>31.58</v>
      </c>
      <c r="S1141" t="str">
        <f t="shared" si="139"/>
        <v>theater</v>
      </c>
      <c r="T1141" t="str">
        <f t="shared" si="140"/>
        <v>plays</v>
      </c>
      <c r="U1141" s="7">
        <f t="shared" si="141"/>
        <v>41822.90488425926</v>
      </c>
      <c r="V1141" s="7">
        <f t="shared" si="142"/>
        <v>41844.291666666664</v>
      </c>
    </row>
    <row r="1142" spans="1:22" ht="29.5" x14ac:dyDescent="0.75">
      <c r="A1142">
        <v>1767</v>
      </c>
      <c r="B1142" s="2" t="s">
        <v>1768</v>
      </c>
      <c r="C1142" s="2" t="s">
        <v>5877</v>
      </c>
      <c r="D1142">
        <v>5000</v>
      </c>
      <c r="E1142">
        <f t="shared" si="136"/>
        <v>5000</v>
      </c>
      <c r="F1142">
        <v>2286</v>
      </c>
      <c r="G1142">
        <f t="shared" si="137"/>
        <v>2286</v>
      </c>
      <c r="H1142" t="s">
        <v>8221</v>
      </c>
      <c r="I1142" t="s">
        <v>8224</v>
      </c>
      <c r="J1142" t="s">
        <v>8246</v>
      </c>
      <c r="K1142">
        <v>1407080884</v>
      </c>
      <c r="L1142">
        <v>1404488884</v>
      </c>
      <c r="M1142" t="b">
        <v>1</v>
      </c>
      <c r="N1142">
        <v>39</v>
      </c>
      <c r="O1142" t="b">
        <v>0</v>
      </c>
      <c r="P1142" t="s">
        <v>8285</v>
      </c>
      <c r="Q1142">
        <f t="shared" si="138"/>
        <v>46</v>
      </c>
      <c r="R1142">
        <f t="shared" si="143"/>
        <v>58.62</v>
      </c>
      <c r="S1142" t="str">
        <f t="shared" si="139"/>
        <v>photography</v>
      </c>
      <c r="T1142" t="str">
        <f t="shared" si="140"/>
        <v>photobooks</v>
      </c>
      <c r="U1142" s="7">
        <f t="shared" si="141"/>
        <v>41824.658379629633</v>
      </c>
      <c r="V1142" s="7">
        <f t="shared" si="142"/>
        <v>41854.658379629633</v>
      </c>
    </row>
    <row r="1143" spans="1:22" ht="44.25" x14ac:dyDescent="0.75">
      <c r="A1143">
        <v>3065</v>
      </c>
      <c r="B1143" s="2" t="s">
        <v>3065</v>
      </c>
      <c r="C1143" s="2" t="s">
        <v>7175</v>
      </c>
      <c r="D1143">
        <v>25000</v>
      </c>
      <c r="E1143">
        <f t="shared" si="136"/>
        <v>25000</v>
      </c>
      <c r="F1143">
        <v>10</v>
      </c>
      <c r="G1143">
        <f t="shared" si="137"/>
        <v>10</v>
      </c>
      <c r="H1143" t="s">
        <v>8221</v>
      </c>
      <c r="I1143" t="s">
        <v>8224</v>
      </c>
      <c r="J1143" t="s">
        <v>8246</v>
      </c>
      <c r="K1143">
        <v>1406683172</v>
      </c>
      <c r="L1143">
        <v>1404523172</v>
      </c>
      <c r="M1143" t="b">
        <v>0</v>
      </c>
      <c r="N1143">
        <v>2</v>
      </c>
      <c r="O1143" t="b">
        <v>0</v>
      </c>
      <c r="P1143" t="s">
        <v>8303</v>
      </c>
      <c r="Q1143">
        <f t="shared" si="138"/>
        <v>0</v>
      </c>
      <c r="R1143">
        <f t="shared" si="143"/>
        <v>5</v>
      </c>
      <c r="S1143" t="str">
        <f t="shared" si="139"/>
        <v>theater</v>
      </c>
      <c r="T1143" t="str">
        <f t="shared" si="140"/>
        <v>spaces</v>
      </c>
      <c r="U1143" s="7">
        <f t="shared" si="141"/>
        <v>41825.055231481485</v>
      </c>
      <c r="V1143" s="7">
        <f t="shared" si="142"/>
        <v>41850.055231481485</v>
      </c>
    </row>
    <row r="1144" spans="1:22" ht="44.25" x14ac:dyDescent="0.75">
      <c r="A1144">
        <v>1764</v>
      </c>
      <c r="B1144" s="2" t="s">
        <v>1765</v>
      </c>
      <c r="C1144" s="2" t="s">
        <v>5874</v>
      </c>
      <c r="D1144">
        <v>11000</v>
      </c>
      <c r="E1144">
        <f t="shared" si="136"/>
        <v>14410</v>
      </c>
      <c r="F1144">
        <v>2156</v>
      </c>
      <c r="G1144">
        <f t="shared" si="137"/>
        <v>2824.36</v>
      </c>
      <c r="H1144" t="s">
        <v>8221</v>
      </c>
      <c r="I1144" t="s">
        <v>8225</v>
      </c>
      <c r="J1144" t="s">
        <v>8247</v>
      </c>
      <c r="K1144">
        <v>1407065979</v>
      </c>
      <c r="L1144">
        <v>1404560379</v>
      </c>
      <c r="M1144" t="b">
        <v>1</v>
      </c>
      <c r="N1144">
        <v>39</v>
      </c>
      <c r="O1144" t="b">
        <v>0</v>
      </c>
      <c r="P1144" t="s">
        <v>8285</v>
      </c>
      <c r="Q1144">
        <f t="shared" si="138"/>
        <v>20</v>
      </c>
      <c r="R1144">
        <f t="shared" si="143"/>
        <v>72.42</v>
      </c>
      <c r="S1144" t="str">
        <f t="shared" si="139"/>
        <v>photography</v>
      </c>
      <c r="T1144" t="str">
        <f t="shared" si="140"/>
        <v>photobooks</v>
      </c>
      <c r="U1144" s="7">
        <f t="shared" si="141"/>
        <v>41825.485868055555</v>
      </c>
      <c r="V1144" s="7">
        <f t="shared" si="142"/>
        <v>41854.485868055555</v>
      </c>
    </row>
    <row r="1145" spans="1:22" ht="44.25" x14ac:dyDescent="0.75">
      <c r="A1145">
        <v>184</v>
      </c>
      <c r="B1145" s="2" t="s">
        <v>186</v>
      </c>
      <c r="C1145" s="2" t="s">
        <v>4294</v>
      </c>
      <c r="D1145">
        <v>1500</v>
      </c>
      <c r="E1145">
        <f t="shared" si="136"/>
        <v>1095</v>
      </c>
      <c r="F1145">
        <v>51</v>
      </c>
      <c r="G1145">
        <f t="shared" si="137"/>
        <v>37.229999999999997</v>
      </c>
      <c r="H1145" t="s">
        <v>8221</v>
      </c>
      <c r="I1145" t="s">
        <v>8229</v>
      </c>
      <c r="J1145" t="s">
        <v>8251</v>
      </c>
      <c r="K1145">
        <v>1409543940</v>
      </c>
      <c r="L1145">
        <v>1404586762</v>
      </c>
      <c r="M1145" t="b">
        <v>0</v>
      </c>
      <c r="N1145">
        <v>2</v>
      </c>
      <c r="O1145" t="b">
        <v>0</v>
      </c>
      <c r="P1145" t="s">
        <v>8268</v>
      </c>
      <c r="Q1145">
        <f t="shared" si="138"/>
        <v>3</v>
      </c>
      <c r="R1145">
        <f t="shared" si="143"/>
        <v>18.62</v>
      </c>
      <c r="S1145" t="str">
        <f t="shared" si="139"/>
        <v>film &amp; video</v>
      </c>
      <c r="T1145" t="str">
        <f t="shared" si="140"/>
        <v>drama</v>
      </c>
      <c r="U1145" s="7">
        <f t="shared" si="141"/>
        <v>41825.791226851856</v>
      </c>
      <c r="V1145" s="7">
        <f t="shared" si="142"/>
        <v>41883.165972222225</v>
      </c>
    </row>
    <row r="1146" spans="1:22" ht="44.25" x14ac:dyDescent="0.75">
      <c r="A1146">
        <v>2919</v>
      </c>
      <c r="B1146" s="2" t="s">
        <v>2919</v>
      </c>
      <c r="C1146" s="2" t="s">
        <v>7029</v>
      </c>
      <c r="D1146">
        <v>600</v>
      </c>
      <c r="E1146">
        <f t="shared" si="136"/>
        <v>600</v>
      </c>
      <c r="F1146">
        <v>51</v>
      </c>
      <c r="G1146">
        <f t="shared" si="137"/>
        <v>51</v>
      </c>
      <c r="H1146" t="s">
        <v>8221</v>
      </c>
      <c r="I1146" t="s">
        <v>8224</v>
      </c>
      <c r="J1146" t="s">
        <v>8246</v>
      </c>
      <c r="K1146">
        <v>1407250329</v>
      </c>
      <c r="L1146">
        <v>1404658329</v>
      </c>
      <c r="M1146" t="b">
        <v>0</v>
      </c>
      <c r="N1146">
        <v>6</v>
      </c>
      <c r="O1146" t="b">
        <v>0</v>
      </c>
      <c r="P1146" t="s">
        <v>8271</v>
      </c>
      <c r="Q1146">
        <f t="shared" si="138"/>
        <v>9</v>
      </c>
      <c r="R1146">
        <f t="shared" si="143"/>
        <v>8.5</v>
      </c>
      <c r="S1146" t="str">
        <f t="shared" si="139"/>
        <v>theater</v>
      </c>
      <c r="T1146" t="str">
        <f t="shared" si="140"/>
        <v>plays</v>
      </c>
      <c r="U1146" s="7">
        <f t="shared" si="141"/>
        <v>41826.61954861111</v>
      </c>
      <c r="V1146" s="7">
        <f t="shared" si="142"/>
        <v>41856.61954861111</v>
      </c>
    </row>
    <row r="1147" spans="1:22" ht="73.75" x14ac:dyDescent="0.75">
      <c r="A1147">
        <v>3316</v>
      </c>
      <c r="B1147" s="2" t="s">
        <v>3316</v>
      </c>
      <c r="C1147" s="2" t="s">
        <v>7426</v>
      </c>
      <c r="D1147">
        <v>11737</v>
      </c>
      <c r="E1147">
        <f t="shared" si="136"/>
        <v>11737</v>
      </c>
      <c r="F1147">
        <v>11747.18</v>
      </c>
      <c r="G1147">
        <f t="shared" si="137"/>
        <v>11747.18</v>
      </c>
      <c r="H1147" t="s">
        <v>8219</v>
      </c>
      <c r="I1147" t="s">
        <v>8224</v>
      </c>
      <c r="J1147" t="s">
        <v>8246</v>
      </c>
      <c r="K1147">
        <v>1407506040</v>
      </c>
      <c r="L1147">
        <v>1404680075</v>
      </c>
      <c r="M1147" t="b">
        <v>0</v>
      </c>
      <c r="N1147">
        <v>125</v>
      </c>
      <c r="O1147" t="b">
        <v>1</v>
      </c>
      <c r="P1147" t="s">
        <v>8271</v>
      </c>
      <c r="Q1147">
        <f t="shared" si="138"/>
        <v>100</v>
      </c>
      <c r="R1147">
        <f t="shared" si="143"/>
        <v>93.98</v>
      </c>
      <c r="S1147" t="str">
        <f t="shared" si="139"/>
        <v>theater</v>
      </c>
      <c r="T1147" t="str">
        <f t="shared" si="140"/>
        <v>plays</v>
      </c>
      <c r="U1147" s="7">
        <f t="shared" si="141"/>
        <v>41826.871238425927</v>
      </c>
      <c r="V1147" s="7">
        <f t="shared" si="142"/>
        <v>41859.57916666667</v>
      </c>
    </row>
    <row r="1148" spans="1:22" ht="44.25" x14ac:dyDescent="0.75">
      <c r="A1148">
        <v>3208</v>
      </c>
      <c r="B1148" s="2" t="s">
        <v>3208</v>
      </c>
      <c r="C1148" s="2" t="s">
        <v>7318</v>
      </c>
      <c r="D1148">
        <v>5000</v>
      </c>
      <c r="E1148">
        <f t="shared" si="136"/>
        <v>5000</v>
      </c>
      <c r="F1148">
        <v>5175</v>
      </c>
      <c r="G1148">
        <f t="shared" si="137"/>
        <v>5175</v>
      </c>
      <c r="H1148" t="s">
        <v>8219</v>
      </c>
      <c r="I1148" t="s">
        <v>8224</v>
      </c>
      <c r="J1148" t="s">
        <v>8246</v>
      </c>
      <c r="K1148">
        <v>1406557877</v>
      </c>
      <c r="L1148">
        <v>1404743477</v>
      </c>
      <c r="M1148" t="b">
        <v>1</v>
      </c>
      <c r="N1148">
        <v>82</v>
      </c>
      <c r="O1148" t="b">
        <v>1</v>
      </c>
      <c r="P1148" t="s">
        <v>8271</v>
      </c>
      <c r="Q1148">
        <f t="shared" si="138"/>
        <v>104</v>
      </c>
      <c r="R1148">
        <f t="shared" si="143"/>
        <v>63.11</v>
      </c>
      <c r="S1148" t="str">
        <f t="shared" si="139"/>
        <v>theater</v>
      </c>
      <c r="T1148" t="str">
        <f t="shared" si="140"/>
        <v>plays</v>
      </c>
      <c r="U1148" s="7">
        <f t="shared" si="141"/>
        <v>41827.605057870373</v>
      </c>
      <c r="V1148" s="7">
        <f t="shared" si="142"/>
        <v>41848.605057870373</v>
      </c>
    </row>
    <row r="1149" spans="1:22" ht="44.25" x14ac:dyDescent="0.75">
      <c r="A1149">
        <v>3335</v>
      </c>
      <c r="B1149" s="2" t="s">
        <v>3335</v>
      </c>
      <c r="C1149" s="2" t="s">
        <v>7445</v>
      </c>
      <c r="D1149">
        <v>5000</v>
      </c>
      <c r="E1149">
        <f t="shared" si="136"/>
        <v>6550</v>
      </c>
      <c r="F1149">
        <v>5016</v>
      </c>
      <c r="G1149">
        <f t="shared" si="137"/>
        <v>6570.96</v>
      </c>
      <c r="H1149" t="s">
        <v>8219</v>
      </c>
      <c r="I1149" t="s">
        <v>8225</v>
      </c>
      <c r="J1149" t="s">
        <v>8247</v>
      </c>
      <c r="K1149">
        <v>1407106800</v>
      </c>
      <c r="L1149">
        <v>1404749446</v>
      </c>
      <c r="M1149" t="b">
        <v>0</v>
      </c>
      <c r="N1149">
        <v>63</v>
      </c>
      <c r="O1149" t="b">
        <v>1</v>
      </c>
      <c r="P1149" t="s">
        <v>8271</v>
      </c>
      <c r="Q1149">
        <f t="shared" si="138"/>
        <v>100</v>
      </c>
      <c r="R1149">
        <f t="shared" si="143"/>
        <v>104.3</v>
      </c>
      <c r="S1149" t="str">
        <f t="shared" si="139"/>
        <v>theater</v>
      </c>
      <c r="T1149" t="str">
        <f t="shared" si="140"/>
        <v>plays</v>
      </c>
      <c r="U1149" s="7">
        <f t="shared" si="141"/>
        <v>41827.674143518518</v>
      </c>
      <c r="V1149" s="7">
        <f t="shared" si="142"/>
        <v>41854.958333333336</v>
      </c>
    </row>
    <row r="1150" spans="1:22" ht="44.25" x14ac:dyDescent="0.75">
      <c r="A1150">
        <v>1851</v>
      </c>
      <c r="B1150" s="2" t="s">
        <v>1852</v>
      </c>
      <c r="C1150" s="2" t="s">
        <v>5961</v>
      </c>
      <c r="D1150">
        <v>1300</v>
      </c>
      <c r="E1150">
        <f t="shared" si="136"/>
        <v>1300</v>
      </c>
      <c r="F1150">
        <v>1301</v>
      </c>
      <c r="G1150">
        <f t="shared" si="137"/>
        <v>1301</v>
      </c>
      <c r="H1150" t="s">
        <v>8219</v>
      </c>
      <c r="I1150" t="s">
        <v>8224</v>
      </c>
      <c r="J1150" t="s">
        <v>8246</v>
      </c>
      <c r="K1150">
        <v>1406509200</v>
      </c>
      <c r="L1150">
        <v>1404769538</v>
      </c>
      <c r="M1150" t="b">
        <v>0</v>
      </c>
      <c r="N1150">
        <v>26</v>
      </c>
      <c r="O1150" t="b">
        <v>1</v>
      </c>
      <c r="P1150" t="s">
        <v>8276</v>
      </c>
      <c r="Q1150">
        <f t="shared" si="138"/>
        <v>100</v>
      </c>
      <c r="R1150">
        <f t="shared" si="143"/>
        <v>50.04</v>
      </c>
      <c r="S1150" t="str">
        <f t="shared" si="139"/>
        <v>music</v>
      </c>
      <c r="T1150" t="str">
        <f t="shared" si="140"/>
        <v>rock</v>
      </c>
      <c r="U1150" s="7">
        <f t="shared" si="141"/>
        <v>41827.906689814816</v>
      </c>
      <c r="V1150" s="7">
        <f t="shared" si="142"/>
        <v>41848.041666666664</v>
      </c>
    </row>
    <row r="1151" spans="1:22" ht="44.25" x14ac:dyDescent="0.75">
      <c r="A1151">
        <v>2964</v>
      </c>
      <c r="B1151" s="2" t="s">
        <v>2964</v>
      </c>
      <c r="C1151" s="2" t="s">
        <v>7074</v>
      </c>
      <c r="D1151">
        <v>5000</v>
      </c>
      <c r="E1151">
        <f t="shared" si="136"/>
        <v>5000</v>
      </c>
      <c r="F1151">
        <v>5035.6899999999996</v>
      </c>
      <c r="G1151">
        <f t="shared" si="137"/>
        <v>5035.6899999999996</v>
      </c>
      <c r="H1151" t="s">
        <v>8219</v>
      </c>
      <c r="I1151" t="s">
        <v>8224</v>
      </c>
      <c r="J1151" t="s">
        <v>8246</v>
      </c>
      <c r="K1151">
        <v>1407360720</v>
      </c>
      <c r="L1151">
        <v>1404769819</v>
      </c>
      <c r="M1151" t="b">
        <v>0</v>
      </c>
      <c r="N1151">
        <v>196</v>
      </c>
      <c r="O1151" t="b">
        <v>1</v>
      </c>
      <c r="P1151" t="s">
        <v>8271</v>
      </c>
      <c r="Q1151">
        <f t="shared" si="138"/>
        <v>101</v>
      </c>
      <c r="R1151">
        <f t="shared" si="143"/>
        <v>25.69</v>
      </c>
      <c r="S1151" t="str">
        <f t="shared" si="139"/>
        <v>theater</v>
      </c>
      <c r="T1151" t="str">
        <f t="shared" si="140"/>
        <v>plays</v>
      </c>
      <c r="U1151" s="7">
        <f t="shared" si="141"/>
        <v>41827.909942129627</v>
      </c>
      <c r="V1151" s="7">
        <f t="shared" si="142"/>
        <v>41857.897222222222</v>
      </c>
    </row>
    <row r="1152" spans="1:22" ht="44.25" x14ac:dyDescent="0.75">
      <c r="A1152">
        <v>1227</v>
      </c>
      <c r="B1152" s="2" t="s">
        <v>1228</v>
      </c>
      <c r="C1152" s="2" t="s">
        <v>5337</v>
      </c>
      <c r="D1152">
        <v>2000</v>
      </c>
      <c r="E1152">
        <f t="shared" si="136"/>
        <v>2000</v>
      </c>
      <c r="F1152">
        <v>0</v>
      </c>
      <c r="G1152">
        <f t="shared" si="137"/>
        <v>0</v>
      </c>
      <c r="H1152" t="s">
        <v>8220</v>
      </c>
      <c r="I1152" t="s">
        <v>8224</v>
      </c>
      <c r="J1152" t="s">
        <v>8246</v>
      </c>
      <c r="K1152">
        <v>1407394800</v>
      </c>
      <c r="L1152">
        <v>1404770616</v>
      </c>
      <c r="M1152" t="b">
        <v>0</v>
      </c>
      <c r="N1152">
        <v>0</v>
      </c>
      <c r="O1152" t="b">
        <v>0</v>
      </c>
      <c r="P1152" t="s">
        <v>8286</v>
      </c>
      <c r="Q1152">
        <f t="shared" si="138"/>
        <v>0</v>
      </c>
      <c r="R1152" t="e">
        <f t="shared" si="143"/>
        <v>#DIV/0!</v>
      </c>
      <c r="S1152" t="str">
        <f t="shared" si="139"/>
        <v>music</v>
      </c>
      <c r="T1152" t="str">
        <f t="shared" si="140"/>
        <v>world music</v>
      </c>
      <c r="U1152" s="7">
        <f t="shared" si="141"/>
        <v>41827.919166666667</v>
      </c>
      <c r="V1152" s="7">
        <f t="shared" si="142"/>
        <v>41858.291666666664</v>
      </c>
    </row>
    <row r="1153" spans="1:22" ht="29.5" x14ac:dyDescent="0.75">
      <c r="A1153">
        <v>469</v>
      </c>
      <c r="B1153" s="2" t="s">
        <v>470</v>
      </c>
      <c r="C1153" s="2" t="s">
        <v>4579</v>
      </c>
      <c r="D1153">
        <v>6000</v>
      </c>
      <c r="E1153">
        <f t="shared" si="136"/>
        <v>7860</v>
      </c>
      <c r="F1153">
        <v>0</v>
      </c>
      <c r="G1153">
        <f t="shared" si="137"/>
        <v>0</v>
      </c>
      <c r="H1153" t="s">
        <v>8221</v>
      </c>
      <c r="I1153" t="s">
        <v>8225</v>
      </c>
      <c r="J1153" t="s">
        <v>8247</v>
      </c>
      <c r="K1153">
        <v>1409960724</v>
      </c>
      <c r="L1153">
        <v>1404776724</v>
      </c>
      <c r="M1153" t="b">
        <v>0</v>
      </c>
      <c r="N1153">
        <v>0</v>
      </c>
      <c r="O1153" t="b">
        <v>0</v>
      </c>
      <c r="P1153" t="s">
        <v>8270</v>
      </c>
      <c r="Q1153">
        <f t="shared" si="138"/>
        <v>0</v>
      </c>
      <c r="R1153" t="e">
        <f t="shared" si="143"/>
        <v>#DIV/0!</v>
      </c>
      <c r="S1153" t="str">
        <f t="shared" si="139"/>
        <v>film &amp; video</v>
      </c>
      <c r="T1153" t="str">
        <f t="shared" si="140"/>
        <v>animation</v>
      </c>
      <c r="U1153" s="7">
        <f t="shared" si="141"/>
        <v>41827.989861111113</v>
      </c>
      <c r="V1153" s="7">
        <f t="shared" si="142"/>
        <v>41887.989861111113</v>
      </c>
    </row>
    <row r="1154" spans="1:22" ht="29.5" x14ac:dyDescent="0.75">
      <c r="A1154">
        <v>2710</v>
      </c>
      <c r="B1154" s="2" t="s">
        <v>2710</v>
      </c>
      <c r="C1154" s="2" t="s">
        <v>6820</v>
      </c>
      <c r="D1154">
        <v>60000</v>
      </c>
      <c r="E1154">
        <f t="shared" ref="E1154:E1217" si="144">INDEX(convert,MATCH($J1154,money,0),2)*D1154</f>
        <v>60000</v>
      </c>
      <c r="F1154">
        <v>92340.21</v>
      </c>
      <c r="G1154">
        <f t="shared" ref="G1154:G1217" si="145">INDEX(convert,MATCH($J1154,money,0),2)*F1154</f>
        <v>92340.21</v>
      </c>
      <c r="H1154" t="s">
        <v>8219</v>
      </c>
      <c r="I1154" t="s">
        <v>8224</v>
      </c>
      <c r="J1154" t="s">
        <v>8246</v>
      </c>
      <c r="K1154">
        <v>1407549600</v>
      </c>
      <c r="L1154">
        <v>1404797428</v>
      </c>
      <c r="M1154" t="b">
        <v>1</v>
      </c>
      <c r="N1154">
        <v>1088</v>
      </c>
      <c r="O1154" t="b">
        <v>1</v>
      </c>
      <c r="P1154" t="s">
        <v>8303</v>
      </c>
      <c r="Q1154">
        <f t="shared" ref="Q1154:Q1217" si="146">ROUND(F1154/D1154*100,0)</f>
        <v>154</v>
      </c>
      <c r="R1154">
        <f t="shared" si="143"/>
        <v>84.87</v>
      </c>
      <c r="S1154" t="str">
        <f t="shared" ref="S1154:S1217" si="147">LEFT($P1154,FIND("/",$P1154)-1)</f>
        <v>theater</v>
      </c>
      <c r="T1154" t="str">
        <f t="shared" ref="T1154:T1217" si="148">MID($P1154,FIND("/",$P1154)+1,30)</f>
        <v>spaces</v>
      </c>
      <c r="U1154" s="7">
        <f t="shared" ref="U1154:U1217" si="149">DATE(1970,1,1)+(((L1154/60)/60)/24)</f>
        <v>41828.229490740741</v>
      </c>
      <c r="V1154" s="7">
        <f t="shared" ref="V1154:V1217" si="150">DATE(1970,1,1)+(((K1154/60)/60)/24)</f>
        <v>41860.083333333336</v>
      </c>
    </row>
    <row r="1155" spans="1:22" ht="29.5" x14ac:dyDescent="0.75">
      <c r="A1155">
        <v>3</v>
      </c>
      <c r="B1155" s="2" t="s">
        <v>5</v>
      </c>
      <c r="C1155" s="2" t="s">
        <v>4114</v>
      </c>
      <c r="D1155">
        <v>10000</v>
      </c>
      <c r="E1155">
        <f t="shared" si="144"/>
        <v>10000</v>
      </c>
      <c r="F1155">
        <v>10390</v>
      </c>
      <c r="G1155">
        <f t="shared" si="145"/>
        <v>10390</v>
      </c>
      <c r="H1155" t="s">
        <v>8219</v>
      </c>
      <c r="I1155" t="s">
        <v>8224</v>
      </c>
      <c r="J1155" t="s">
        <v>8246</v>
      </c>
      <c r="K1155">
        <v>1407414107</v>
      </c>
      <c r="L1155">
        <v>1404822107</v>
      </c>
      <c r="M1155" t="b">
        <v>0</v>
      </c>
      <c r="N1155">
        <v>150</v>
      </c>
      <c r="O1155" t="b">
        <v>1</v>
      </c>
      <c r="P1155" t="s">
        <v>8265</v>
      </c>
      <c r="Q1155">
        <f t="shared" si="146"/>
        <v>104</v>
      </c>
      <c r="R1155">
        <f t="shared" ref="R1155:R1218" si="151">ROUND(G1155/N1155,2)</f>
        <v>69.27</v>
      </c>
      <c r="S1155" t="str">
        <f t="shared" si="147"/>
        <v>film &amp; video</v>
      </c>
      <c r="T1155" t="str">
        <f t="shared" si="148"/>
        <v>television</v>
      </c>
      <c r="U1155" s="7">
        <f t="shared" si="149"/>
        <v>41828.515127314815</v>
      </c>
      <c r="V1155" s="7">
        <f t="shared" si="150"/>
        <v>41858.515127314815</v>
      </c>
    </row>
    <row r="1156" spans="1:22" ht="44.25" x14ac:dyDescent="0.75">
      <c r="A1156">
        <v>26</v>
      </c>
      <c r="B1156" s="2" t="s">
        <v>28</v>
      </c>
      <c r="C1156" s="2" t="s">
        <v>4137</v>
      </c>
      <c r="D1156">
        <v>1250</v>
      </c>
      <c r="E1156">
        <f t="shared" si="144"/>
        <v>1250</v>
      </c>
      <c r="F1156">
        <v>1940</v>
      </c>
      <c r="G1156">
        <f t="shared" si="145"/>
        <v>1940</v>
      </c>
      <c r="H1156" t="s">
        <v>8219</v>
      </c>
      <c r="I1156" t="s">
        <v>8224</v>
      </c>
      <c r="J1156" t="s">
        <v>8246</v>
      </c>
      <c r="K1156">
        <v>1408278144</v>
      </c>
      <c r="L1156">
        <v>1404822144</v>
      </c>
      <c r="M1156" t="b">
        <v>0</v>
      </c>
      <c r="N1156">
        <v>19</v>
      </c>
      <c r="O1156" t="b">
        <v>1</v>
      </c>
      <c r="P1156" t="s">
        <v>8265</v>
      </c>
      <c r="Q1156">
        <f t="shared" si="146"/>
        <v>155</v>
      </c>
      <c r="R1156">
        <f t="shared" si="151"/>
        <v>102.11</v>
      </c>
      <c r="S1156" t="str">
        <f t="shared" si="147"/>
        <v>film &amp; video</v>
      </c>
      <c r="T1156" t="str">
        <f t="shared" si="148"/>
        <v>television</v>
      </c>
      <c r="U1156" s="7">
        <f t="shared" si="149"/>
        <v>41828.515555555554</v>
      </c>
      <c r="V1156" s="7">
        <f t="shared" si="150"/>
        <v>41868.515555555554</v>
      </c>
    </row>
    <row r="1157" spans="1:22" ht="44.25" x14ac:dyDescent="0.75">
      <c r="A1157">
        <v>3651</v>
      </c>
      <c r="B1157" s="2" t="s">
        <v>3649</v>
      </c>
      <c r="C1157" s="2" t="s">
        <v>7761</v>
      </c>
      <c r="D1157">
        <v>500</v>
      </c>
      <c r="E1157">
        <f t="shared" si="144"/>
        <v>500</v>
      </c>
      <c r="F1157">
        <v>520</v>
      </c>
      <c r="G1157">
        <f t="shared" si="145"/>
        <v>520</v>
      </c>
      <c r="H1157" t="s">
        <v>8219</v>
      </c>
      <c r="I1157" t="s">
        <v>8224</v>
      </c>
      <c r="J1157" t="s">
        <v>8246</v>
      </c>
      <c r="K1157">
        <v>1407686340</v>
      </c>
      <c r="L1157">
        <v>1404833442</v>
      </c>
      <c r="M1157" t="b">
        <v>0</v>
      </c>
      <c r="N1157">
        <v>9</v>
      </c>
      <c r="O1157" t="b">
        <v>1</v>
      </c>
      <c r="P1157" t="s">
        <v>8271</v>
      </c>
      <c r="Q1157">
        <f t="shared" si="146"/>
        <v>104</v>
      </c>
      <c r="R1157">
        <f t="shared" si="151"/>
        <v>57.78</v>
      </c>
      <c r="S1157" t="str">
        <f t="shared" si="147"/>
        <v>theater</v>
      </c>
      <c r="T1157" t="str">
        <f t="shared" si="148"/>
        <v>plays</v>
      </c>
      <c r="U1157" s="7">
        <f t="shared" si="149"/>
        <v>41828.646319444444</v>
      </c>
      <c r="V1157" s="7">
        <f t="shared" si="150"/>
        <v>41861.665972222225</v>
      </c>
    </row>
    <row r="1158" spans="1:22" x14ac:dyDescent="0.75">
      <c r="A1158">
        <v>1128</v>
      </c>
      <c r="B1158" s="2" t="s">
        <v>1129</v>
      </c>
      <c r="C1158" s="2" t="s">
        <v>5238</v>
      </c>
      <c r="D1158">
        <v>1000</v>
      </c>
      <c r="E1158">
        <f t="shared" si="144"/>
        <v>1310</v>
      </c>
      <c r="F1158">
        <v>1</v>
      </c>
      <c r="G1158">
        <f t="shared" si="145"/>
        <v>1.31</v>
      </c>
      <c r="H1158" t="s">
        <v>8221</v>
      </c>
      <c r="I1158" t="s">
        <v>8225</v>
      </c>
      <c r="J1158" t="s">
        <v>8247</v>
      </c>
      <c r="K1158">
        <v>1407425717</v>
      </c>
      <c r="L1158">
        <v>1404833717</v>
      </c>
      <c r="M1158" t="b">
        <v>0</v>
      </c>
      <c r="N1158">
        <v>1</v>
      </c>
      <c r="O1158" t="b">
        <v>0</v>
      </c>
      <c r="P1158" t="s">
        <v>8283</v>
      </c>
      <c r="Q1158">
        <f t="shared" si="146"/>
        <v>0</v>
      </c>
      <c r="R1158">
        <f t="shared" si="151"/>
        <v>1.31</v>
      </c>
      <c r="S1158" t="str">
        <f t="shared" si="147"/>
        <v>games</v>
      </c>
      <c r="T1158" t="str">
        <f t="shared" si="148"/>
        <v>mobile games</v>
      </c>
      <c r="U1158" s="7">
        <f t="shared" si="149"/>
        <v>41828.649502314816</v>
      </c>
      <c r="V1158" s="7">
        <f t="shared" si="150"/>
        <v>41858.649502314816</v>
      </c>
    </row>
    <row r="1159" spans="1:22" ht="44.25" x14ac:dyDescent="0.75">
      <c r="A1159">
        <v>2596</v>
      </c>
      <c r="B1159" s="2" t="s">
        <v>2596</v>
      </c>
      <c r="C1159" s="2" t="s">
        <v>6706</v>
      </c>
      <c r="D1159">
        <v>35000</v>
      </c>
      <c r="E1159">
        <f t="shared" si="144"/>
        <v>25550</v>
      </c>
      <c r="F1159">
        <v>8256</v>
      </c>
      <c r="G1159">
        <f t="shared" si="145"/>
        <v>6026.88</v>
      </c>
      <c r="H1159" t="s">
        <v>8221</v>
      </c>
      <c r="I1159" t="s">
        <v>8229</v>
      </c>
      <c r="J1159" t="s">
        <v>8251</v>
      </c>
      <c r="K1159">
        <v>1407427009</v>
      </c>
      <c r="L1159">
        <v>1404835009</v>
      </c>
      <c r="M1159" t="b">
        <v>0</v>
      </c>
      <c r="N1159">
        <v>27</v>
      </c>
      <c r="O1159" t="b">
        <v>0</v>
      </c>
      <c r="P1159" t="s">
        <v>8284</v>
      </c>
      <c r="Q1159">
        <f t="shared" si="146"/>
        <v>24</v>
      </c>
      <c r="R1159">
        <f t="shared" si="151"/>
        <v>223.22</v>
      </c>
      <c r="S1159" t="str">
        <f t="shared" si="147"/>
        <v>food</v>
      </c>
      <c r="T1159" t="str">
        <f t="shared" si="148"/>
        <v>food trucks</v>
      </c>
      <c r="U1159" s="7">
        <f t="shared" si="149"/>
        <v>41828.664456018516</v>
      </c>
      <c r="V1159" s="7">
        <f t="shared" si="150"/>
        <v>41858.664456018516</v>
      </c>
    </row>
    <row r="1160" spans="1:22" ht="29.5" x14ac:dyDescent="0.75">
      <c r="A1160">
        <v>3623</v>
      </c>
      <c r="B1160" s="2" t="s">
        <v>3621</v>
      </c>
      <c r="C1160" s="2" t="s">
        <v>7733</v>
      </c>
      <c r="D1160">
        <v>2500</v>
      </c>
      <c r="E1160">
        <f t="shared" si="144"/>
        <v>2500</v>
      </c>
      <c r="F1160">
        <v>3000</v>
      </c>
      <c r="G1160">
        <f t="shared" si="145"/>
        <v>3000</v>
      </c>
      <c r="H1160" t="s">
        <v>8219</v>
      </c>
      <c r="I1160" t="s">
        <v>8224</v>
      </c>
      <c r="J1160" t="s">
        <v>8246</v>
      </c>
      <c r="K1160">
        <v>1406358000</v>
      </c>
      <c r="L1160">
        <v>1404841270</v>
      </c>
      <c r="M1160" t="b">
        <v>0</v>
      </c>
      <c r="N1160">
        <v>34</v>
      </c>
      <c r="O1160" t="b">
        <v>1</v>
      </c>
      <c r="P1160" t="s">
        <v>8271</v>
      </c>
      <c r="Q1160">
        <f t="shared" si="146"/>
        <v>120</v>
      </c>
      <c r="R1160">
        <f t="shared" si="151"/>
        <v>88.24</v>
      </c>
      <c r="S1160" t="str">
        <f t="shared" si="147"/>
        <v>theater</v>
      </c>
      <c r="T1160" t="str">
        <f t="shared" si="148"/>
        <v>plays</v>
      </c>
      <c r="U1160" s="7">
        <f t="shared" si="149"/>
        <v>41828.736921296295</v>
      </c>
      <c r="V1160" s="7">
        <f t="shared" si="150"/>
        <v>41846.291666666664</v>
      </c>
    </row>
    <row r="1161" spans="1:22" ht="44.25" x14ac:dyDescent="0.75">
      <c r="A1161">
        <v>1918</v>
      </c>
      <c r="B1161" s="2" t="s">
        <v>1919</v>
      </c>
      <c r="C1161" s="2" t="s">
        <v>6028</v>
      </c>
      <c r="D1161">
        <v>25000</v>
      </c>
      <c r="E1161">
        <f t="shared" si="144"/>
        <v>25000</v>
      </c>
      <c r="F1161">
        <v>260</v>
      </c>
      <c r="G1161">
        <f t="shared" si="145"/>
        <v>260</v>
      </c>
      <c r="H1161" t="s">
        <v>8221</v>
      </c>
      <c r="I1161" t="s">
        <v>8224</v>
      </c>
      <c r="J1161" t="s">
        <v>8246</v>
      </c>
      <c r="K1161">
        <v>1407869851</v>
      </c>
      <c r="L1161">
        <v>1404845851</v>
      </c>
      <c r="M1161" t="b">
        <v>0</v>
      </c>
      <c r="N1161">
        <v>9</v>
      </c>
      <c r="O1161" t="b">
        <v>0</v>
      </c>
      <c r="P1161" t="s">
        <v>8294</v>
      </c>
      <c r="Q1161">
        <f t="shared" si="146"/>
        <v>1</v>
      </c>
      <c r="R1161">
        <f t="shared" si="151"/>
        <v>28.89</v>
      </c>
      <c r="S1161" t="str">
        <f t="shared" si="147"/>
        <v>technology</v>
      </c>
      <c r="T1161" t="str">
        <f t="shared" si="148"/>
        <v>gadgets</v>
      </c>
      <c r="U1161" s="7">
        <f t="shared" si="149"/>
        <v>41828.789942129632</v>
      </c>
      <c r="V1161" s="7">
        <f t="shared" si="150"/>
        <v>41863.789942129632</v>
      </c>
    </row>
    <row r="1162" spans="1:22" ht="44.25" x14ac:dyDescent="0.75">
      <c r="A1162">
        <v>2913</v>
      </c>
      <c r="B1162" s="2" t="s">
        <v>2913</v>
      </c>
      <c r="C1162" s="2" t="s">
        <v>7023</v>
      </c>
      <c r="D1162">
        <v>10000</v>
      </c>
      <c r="E1162">
        <f t="shared" si="144"/>
        <v>10000</v>
      </c>
      <c r="F1162">
        <v>2</v>
      </c>
      <c r="G1162">
        <f t="shared" si="145"/>
        <v>2</v>
      </c>
      <c r="H1162" t="s">
        <v>8221</v>
      </c>
      <c r="I1162" t="s">
        <v>8224</v>
      </c>
      <c r="J1162" t="s">
        <v>8246</v>
      </c>
      <c r="K1162">
        <v>1410041339</v>
      </c>
      <c r="L1162">
        <v>1404857339</v>
      </c>
      <c r="M1162" t="b">
        <v>0</v>
      </c>
      <c r="N1162">
        <v>2</v>
      </c>
      <c r="O1162" t="b">
        <v>0</v>
      </c>
      <c r="P1162" t="s">
        <v>8271</v>
      </c>
      <c r="Q1162">
        <f t="shared" si="146"/>
        <v>0</v>
      </c>
      <c r="R1162">
        <f t="shared" si="151"/>
        <v>1</v>
      </c>
      <c r="S1162" t="str">
        <f t="shared" si="147"/>
        <v>theater</v>
      </c>
      <c r="T1162" t="str">
        <f t="shared" si="148"/>
        <v>plays</v>
      </c>
      <c r="U1162" s="7">
        <f t="shared" si="149"/>
        <v>41828.922905092593</v>
      </c>
      <c r="V1162" s="7">
        <f t="shared" si="150"/>
        <v>41888.922905092593</v>
      </c>
    </row>
    <row r="1163" spans="1:22" ht="44.25" x14ac:dyDescent="0.75">
      <c r="A1163">
        <v>2594</v>
      </c>
      <c r="B1163" s="2" t="s">
        <v>2594</v>
      </c>
      <c r="C1163" s="2" t="s">
        <v>6704</v>
      </c>
      <c r="D1163">
        <v>80000</v>
      </c>
      <c r="E1163">
        <f t="shared" si="144"/>
        <v>80000</v>
      </c>
      <c r="F1163">
        <v>1</v>
      </c>
      <c r="G1163">
        <f t="shared" si="145"/>
        <v>1</v>
      </c>
      <c r="H1163" t="s">
        <v>8221</v>
      </c>
      <c r="I1163" t="s">
        <v>8224</v>
      </c>
      <c r="J1163" t="s">
        <v>8246</v>
      </c>
      <c r="K1163">
        <v>1407453228</v>
      </c>
      <c r="L1163">
        <v>1404861228</v>
      </c>
      <c r="M1163" t="b">
        <v>0</v>
      </c>
      <c r="N1163">
        <v>1</v>
      </c>
      <c r="O1163" t="b">
        <v>0</v>
      </c>
      <c r="P1163" t="s">
        <v>8284</v>
      </c>
      <c r="Q1163">
        <f t="shared" si="146"/>
        <v>0</v>
      </c>
      <c r="R1163">
        <f t="shared" si="151"/>
        <v>1</v>
      </c>
      <c r="S1163" t="str">
        <f t="shared" si="147"/>
        <v>food</v>
      </c>
      <c r="T1163" t="str">
        <f t="shared" si="148"/>
        <v>food trucks</v>
      </c>
      <c r="U1163" s="7">
        <f t="shared" si="149"/>
        <v>41828.967916666668</v>
      </c>
      <c r="V1163" s="7">
        <f t="shared" si="150"/>
        <v>41858.967916666668</v>
      </c>
    </row>
    <row r="1164" spans="1:22" ht="44.25" x14ac:dyDescent="0.75">
      <c r="A1164">
        <v>3948</v>
      </c>
      <c r="B1164" s="2" t="s">
        <v>3945</v>
      </c>
      <c r="C1164" s="2" t="s">
        <v>8056</v>
      </c>
      <c r="D1164">
        <v>30000</v>
      </c>
      <c r="E1164">
        <f t="shared" si="144"/>
        <v>19800</v>
      </c>
      <c r="F1164">
        <v>0</v>
      </c>
      <c r="G1164">
        <f t="shared" si="145"/>
        <v>0</v>
      </c>
      <c r="H1164" t="s">
        <v>8221</v>
      </c>
      <c r="I1164" t="s">
        <v>8226</v>
      </c>
      <c r="J1164" t="s">
        <v>8248</v>
      </c>
      <c r="K1164">
        <v>1410076123</v>
      </c>
      <c r="L1164">
        <v>1404892123</v>
      </c>
      <c r="M1164" t="b">
        <v>0</v>
      </c>
      <c r="N1164">
        <v>0</v>
      </c>
      <c r="O1164" t="b">
        <v>0</v>
      </c>
      <c r="P1164" t="s">
        <v>8271</v>
      </c>
      <c r="Q1164">
        <f t="shared" si="146"/>
        <v>0</v>
      </c>
      <c r="R1164" t="e">
        <f t="shared" si="151"/>
        <v>#DIV/0!</v>
      </c>
      <c r="S1164" t="str">
        <f t="shared" si="147"/>
        <v>theater</v>
      </c>
      <c r="T1164" t="str">
        <f t="shared" si="148"/>
        <v>plays</v>
      </c>
      <c r="U1164" s="7">
        <f t="shared" si="149"/>
        <v>41829.325497685182</v>
      </c>
      <c r="V1164" s="7">
        <f t="shared" si="150"/>
        <v>41889.325497685182</v>
      </c>
    </row>
    <row r="1165" spans="1:22" ht="44.25" x14ac:dyDescent="0.75">
      <c r="A1165">
        <v>739</v>
      </c>
      <c r="B1165" s="2" t="s">
        <v>740</v>
      </c>
      <c r="C1165" s="2" t="s">
        <v>4849</v>
      </c>
      <c r="D1165">
        <v>6000</v>
      </c>
      <c r="E1165">
        <f t="shared" si="144"/>
        <v>6000</v>
      </c>
      <c r="F1165">
        <v>9500</v>
      </c>
      <c r="G1165">
        <f t="shared" si="145"/>
        <v>9500</v>
      </c>
      <c r="H1165" t="s">
        <v>8219</v>
      </c>
      <c r="I1165" t="s">
        <v>8224</v>
      </c>
      <c r="J1165" t="s">
        <v>8246</v>
      </c>
      <c r="K1165">
        <v>1407758629</v>
      </c>
      <c r="L1165">
        <v>1404907429</v>
      </c>
      <c r="M1165" t="b">
        <v>0</v>
      </c>
      <c r="N1165">
        <v>139</v>
      </c>
      <c r="O1165" t="b">
        <v>1</v>
      </c>
      <c r="P1165" t="s">
        <v>8274</v>
      </c>
      <c r="Q1165">
        <f t="shared" si="146"/>
        <v>158</v>
      </c>
      <c r="R1165">
        <f t="shared" si="151"/>
        <v>68.349999999999994</v>
      </c>
      <c r="S1165" t="str">
        <f t="shared" si="147"/>
        <v>publishing</v>
      </c>
      <c r="T1165" t="str">
        <f t="shared" si="148"/>
        <v>nonfiction</v>
      </c>
      <c r="U1165" s="7">
        <f t="shared" si="149"/>
        <v>41829.502650462964</v>
      </c>
      <c r="V1165" s="7">
        <f t="shared" si="150"/>
        <v>41862.502650462964</v>
      </c>
    </row>
    <row r="1166" spans="1:22" ht="44.25" x14ac:dyDescent="0.75">
      <c r="A1166">
        <v>2573</v>
      </c>
      <c r="B1166" s="2" t="s">
        <v>2573</v>
      </c>
      <c r="C1166" s="2" t="s">
        <v>6683</v>
      </c>
      <c r="D1166">
        <v>8000</v>
      </c>
      <c r="E1166">
        <f t="shared" si="144"/>
        <v>8000</v>
      </c>
      <c r="F1166">
        <v>0</v>
      </c>
      <c r="G1166">
        <f t="shared" si="145"/>
        <v>0</v>
      </c>
      <c r="H1166" t="s">
        <v>8220</v>
      </c>
      <c r="I1166" t="s">
        <v>8224</v>
      </c>
      <c r="J1166" t="s">
        <v>8246</v>
      </c>
      <c r="K1166">
        <v>1408803149</v>
      </c>
      <c r="L1166">
        <v>1404915149</v>
      </c>
      <c r="M1166" t="b">
        <v>0</v>
      </c>
      <c r="N1166">
        <v>0</v>
      </c>
      <c r="O1166" t="b">
        <v>0</v>
      </c>
      <c r="P1166" t="s">
        <v>8284</v>
      </c>
      <c r="Q1166">
        <f t="shared" si="146"/>
        <v>0</v>
      </c>
      <c r="R1166" t="e">
        <f t="shared" si="151"/>
        <v>#DIV/0!</v>
      </c>
      <c r="S1166" t="str">
        <f t="shared" si="147"/>
        <v>food</v>
      </c>
      <c r="T1166" t="str">
        <f t="shared" si="148"/>
        <v>food trucks</v>
      </c>
      <c r="U1166" s="7">
        <f t="shared" si="149"/>
        <v>41829.592002314814</v>
      </c>
      <c r="V1166" s="7">
        <f t="shared" si="150"/>
        <v>41874.592002314814</v>
      </c>
    </row>
    <row r="1167" spans="1:22" ht="44.25" x14ac:dyDescent="0.75">
      <c r="A1167">
        <v>3542</v>
      </c>
      <c r="B1167" s="2" t="s">
        <v>3541</v>
      </c>
      <c r="C1167" s="2" t="s">
        <v>7652</v>
      </c>
      <c r="D1167">
        <v>5500</v>
      </c>
      <c r="E1167">
        <f t="shared" si="144"/>
        <v>5500</v>
      </c>
      <c r="F1167">
        <v>5623</v>
      </c>
      <c r="G1167">
        <f t="shared" si="145"/>
        <v>5623</v>
      </c>
      <c r="H1167" t="s">
        <v>8219</v>
      </c>
      <c r="I1167" t="s">
        <v>8224</v>
      </c>
      <c r="J1167" t="s">
        <v>8246</v>
      </c>
      <c r="K1167">
        <v>1410099822</v>
      </c>
      <c r="L1167">
        <v>1404915822</v>
      </c>
      <c r="M1167" t="b">
        <v>0</v>
      </c>
      <c r="N1167">
        <v>85</v>
      </c>
      <c r="O1167" t="b">
        <v>1</v>
      </c>
      <c r="P1167" t="s">
        <v>8271</v>
      </c>
      <c r="Q1167">
        <f t="shared" si="146"/>
        <v>102</v>
      </c>
      <c r="R1167">
        <f t="shared" si="151"/>
        <v>66.150000000000006</v>
      </c>
      <c r="S1167" t="str">
        <f t="shared" si="147"/>
        <v>theater</v>
      </c>
      <c r="T1167" t="str">
        <f t="shared" si="148"/>
        <v>plays</v>
      </c>
      <c r="U1167" s="7">
        <f t="shared" si="149"/>
        <v>41829.599791666667</v>
      </c>
      <c r="V1167" s="7">
        <f t="shared" si="150"/>
        <v>41889.599791666667</v>
      </c>
    </row>
    <row r="1168" spans="1:22" ht="44.25" x14ac:dyDescent="0.75">
      <c r="A1168">
        <v>3506</v>
      </c>
      <c r="B1168" s="2" t="s">
        <v>3505</v>
      </c>
      <c r="C1168" s="2" t="s">
        <v>7616</v>
      </c>
      <c r="D1168">
        <v>3000</v>
      </c>
      <c r="E1168">
        <f t="shared" si="144"/>
        <v>3000</v>
      </c>
      <c r="F1168">
        <v>3045</v>
      </c>
      <c r="G1168">
        <f t="shared" si="145"/>
        <v>3045</v>
      </c>
      <c r="H1168" t="s">
        <v>8219</v>
      </c>
      <c r="I1168" t="s">
        <v>8224</v>
      </c>
      <c r="J1168" t="s">
        <v>8246</v>
      </c>
      <c r="K1168">
        <v>1408815440</v>
      </c>
      <c r="L1168">
        <v>1404927440</v>
      </c>
      <c r="M1168" t="b">
        <v>0</v>
      </c>
      <c r="N1168">
        <v>29</v>
      </c>
      <c r="O1168" t="b">
        <v>1</v>
      </c>
      <c r="P1168" t="s">
        <v>8271</v>
      </c>
      <c r="Q1168">
        <f t="shared" si="146"/>
        <v>102</v>
      </c>
      <c r="R1168">
        <f t="shared" si="151"/>
        <v>105</v>
      </c>
      <c r="S1168" t="str">
        <f t="shared" si="147"/>
        <v>theater</v>
      </c>
      <c r="T1168" t="str">
        <f t="shared" si="148"/>
        <v>plays</v>
      </c>
      <c r="U1168" s="7">
        <f t="shared" si="149"/>
        <v>41829.734259259261</v>
      </c>
      <c r="V1168" s="7">
        <f t="shared" si="150"/>
        <v>41874.734259259261</v>
      </c>
    </row>
    <row r="1169" spans="1:22" ht="44.25" x14ac:dyDescent="0.75">
      <c r="A1169">
        <v>3857</v>
      </c>
      <c r="B1169" s="2" t="s">
        <v>3854</v>
      </c>
      <c r="C1169" s="2" t="s">
        <v>7966</v>
      </c>
      <c r="D1169">
        <v>5000</v>
      </c>
      <c r="E1169">
        <f t="shared" si="144"/>
        <v>5000</v>
      </c>
      <c r="F1169">
        <v>260</v>
      </c>
      <c r="G1169">
        <f t="shared" si="145"/>
        <v>260</v>
      </c>
      <c r="H1169" t="s">
        <v>8221</v>
      </c>
      <c r="I1169" t="s">
        <v>8224</v>
      </c>
      <c r="J1169" t="s">
        <v>8246</v>
      </c>
      <c r="K1169">
        <v>1406913120</v>
      </c>
      <c r="L1169">
        <v>1404927690</v>
      </c>
      <c r="M1169" t="b">
        <v>0</v>
      </c>
      <c r="N1169">
        <v>4</v>
      </c>
      <c r="O1169" t="b">
        <v>0</v>
      </c>
      <c r="P1169" t="s">
        <v>8271</v>
      </c>
      <c r="Q1169">
        <f t="shared" si="146"/>
        <v>5</v>
      </c>
      <c r="R1169">
        <f t="shared" si="151"/>
        <v>65</v>
      </c>
      <c r="S1169" t="str">
        <f t="shared" si="147"/>
        <v>theater</v>
      </c>
      <c r="T1169" t="str">
        <f t="shared" si="148"/>
        <v>plays</v>
      </c>
      <c r="U1169" s="7">
        <f t="shared" si="149"/>
        <v>41829.73715277778</v>
      </c>
      <c r="V1169" s="7">
        <f t="shared" si="150"/>
        <v>41852.716666666667</v>
      </c>
    </row>
    <row r="1170" spans="1:22" ht="44.25" x14ac:dyDescent="0.75">
      <c r="A1170">
        <v>3688</v>
      </c>
      <c r="B1170" s="2" t="s">
        <v>3685</v>
      </c>
      <c r="C1170" s="2" t="s">
        <v>7798</v>
      </c>
      <c r="D1170">
        <v>3000</v>
      </c>
      <c r="E1170">
        <f t="shared" si="144"/>
        <v>3930</v>
      </c>
      <c r="F1170">
        <v>3275</v>
      </c>
      <c r="G1170">
        <f t="shared" si="145"/>
        <v>4290.25</v>
      </c>
      <c r="H1170" t="s">
        <v>8219</v>
      </c>
      <c r="I1170" t="s">
        <v>8225</v>
      </c>
      <c r="J1170" t="s">
        <v>8247</v>
      </c>
      <c r="K1170">
        <v>1407524004</v>
      </c>
      <c r="L1170">
        <v>1404932004</v>
      </c>
      <c r="M1170" t="b">
        <v>0</v>
      </c>
      <c r="N1170">
        <v>39</v>
      </c>
      <c r="O1170" t="b">
        <v>1</v>
      </c>
      <c r="P1170" t="s">
        <v>8271</v>
      </c>
      <c r="Q1170">
        <f t="shared" si="146"/>
        <v>109</v>
      </c>
      <c r="R1170">
        <f t="shared" si="151"/>
        <v>110.01</v>
      </c>
      <c r="S1170" t="str">
        <f t="shared" si="147"/>
        <v>theater</v>
      </c>
      <c r="T1170" t="str">
        <f t="shared" si="148"/>
        <v>plays</v>
      </c>
      <c r="U1170" s="7">
        <f t="shared" si="149"/>
        <v>41829.787083333329</v>
      </c>
      <c r="V1170" s="7">
        <f t="shared" si="150"/>
        <v>41859.787083333329</v>
      </c>
    </row>
    <row r="1171" spans="1:22" ht="29.5" x14ac:dyDescent="0.75">
      <c r="A1171">
        <v>3157</v>
      </c>
      <c r="B1171" s="2" t="s">
        <v>3157</v>
      </c>
      <c r="C1171" s="2" t="s">
        <v>7267</v>
      </c>
      <c r="D1171">
        <v>4000</v>
      </c>
      <c r="E1171">
        <f t="shared" si="144"/>
        <v>4000</v>
      </c>
      <c r="F1171">
        <v>4040</v>
      </c>
      <c r="G1171">
        <f t="shared" si="145"/>
        <v>4040</v>
      </c>
      <c r="H1171" t="s">
        <v>8219</v>
      </c>
      <c r="I1171" t="s">
        <v>8224</v>
      </c>
      <c r="J1171" t="s">
        <v>8246</v>
      </c>
      <c r="K1171">
        <v>1405746000</v>
      </c>
      <c r="L1171">
        <v>1404932105</v>
      </c>
      <c r="M1171" t="b">
        <v>1</v>
      </c>
      <c r="N1171">
        <v>41</v>
      </c>
      <c r="O1171" t="b">
        <v>1</v>
      </c>
      <c r="P1171" t="s">
        <v>8271</v>
      </c>
      <c r="Q1171">
        <f t="shared" si="146"/>
        <v>101</v>
      </c>
      <c r="R1171">
        <f t="shared" si="151"/>
        <v>98.54</v>
      </c>
      <c r="S1171" t="str">
        <f t="shared" si="147"/>
        <v>theater</v>
      </c>
      <c r="T1171" t="str">
        <f t="shared" si="148"/>
        <v>plays</v>
      </c>
      <c r="U1171" s="7">
        <f t="shared" si="149"/>
        <v>41829.788252314815</v>
      </c>
      <c r="V1171" s="7">
        <f t="shared" si="150"/>
        <v>41839.208333333336</v>
      </c>
    </row>
    <row r="1172" spans="1:22" ht="29.5" x14ac:dyDescent="0.75">
      <c r="A1172">
        <v>3212</v>
      </c>
      <c r="B1172" s="2" t="s">
        <v>3212</v>
      </c>
      <c r="C1172" s="2" t="s">
        <v>7322</v>
      </c>
      <c r="D1172">
        <v>4000</v>
      </c>
      <c r="E1172">
        <f t="shared" si="144"/>
        <v>4000</v>
      </c>
      <c r="F1172">
        <v>5050</v>
      </c>
      <c r="G1172">
        <f t="shared" si="145"/>
        <v>5050</v>
      </c>
      <c r="H1172" t="s">
        <v>8219</v>
      </c>
      <c r="I1172" t="s">
        <v>8224</v>
      </c>
      <c r="J1172" t="s">
        <v>8246</v>
      </c>
      <c r="K1172">
        <v>1407524751</v>
      </c>
      <c r="L1172">
        <v>1404932751</v>
      </c>
      <c r="M1172" t="b">
        <v>1</v>
      </c>
      <c r="N1172">
        <v>94</v>
      </c>
      <c r="O1172" t="b">
        <v>1</v>
      </c>
      <c r="P1172" t="s">
        <v>8271</v>
      </c>
      <c r="Q1172">
        <f t="shared" si="146"/>
        <v>126</v>
      </c>
      <c r="R1172">
        <f t="shared" si="151"/>
        <v>53.72</v>
      </c>
      <c r="S1172" t="str">
        <f t="shared" si="147"/>
        <v>theater</v>
      </c>
      <c r="T1172" t="str">
        <f t="shared" si="148"/>
        <v>plays</v>
      </c>
      <c r="U1172" s="7">
        <f t="shared" si="149"/>
        <v>41829.795729166668</v>
      </c>
      <c r="V1172" s="7">
        <f t="shared" si="150"/>
        <v>41859.795729166668</v>
      </c>
    </row>
    <row r="1173" spans="1:22" ht="44.25" x14ac:dyDescent="0.75">
      <c r="A1173">
        <v>1813</v>
      </c>
      <c r="B1173" s="2" t="s">
        <v>1814</v>
      </c>
      <c r="C1173" s="2" t="s">
        <v>5923</v>
      </c>
      <c r="D1173">
        <v>8750</v>
      </c>
      <c r="E1173">
        <f t="shared" si="144"/>
        <v>11462.5</v>
      </c>
      <c r="F1173">
        <v>0</v>
      </c>
      <c r="G1173">
        <f t="shared" si="145"/>
        <v>0</v>
      </c>
      <c r="H1173" t="s">
        <v>8221</v>
      </c>
      <c r="I1173" t="s">
        <v>8225</v>
      </c>
      <c r="J1173" t="s">
        <v>8247</v>
      </c>
      <c r="K1173">
        <v>1407532812</v>
      </c>
      <c r="L1173">
        <v>1404940812</v>
      </c>
      <c r="M1173" t="b">
        <v>0</v>
      </c>
      <c r="N1173">
        <v>0</v>
      </c>
      <c r="O1173" t="b">
        <v>0</v>
      </c>
      <c r="P1173" t="s">
        <v>8285</v>
      </c>
      <c r="Q1173">
        <f t="shared" si="146"/>
        <v>0</v>
      </c>
      <c r="R1173" t="e">
        <f t="shared" si="151"/>
        <v>#DIV/0!</v>
      </c>
      <c r="S1173" t="str">
        <f t="shared" si="147"/>
        <v>photography</v>
      </c>
      <c r="T1173" t="str">
        <f t="shared" si="148"/>
        <v>photobooks</v>
      </c>
      <c r="U1173" s="7">
        <f t="shared" si="149"/>
        <v>41829.889027777775</v>
      </c>
      <c r="V1173" s="7">
        <f t="shared" si="150"/>
        <v>41859.889027777775</v>
      </c>
    </row>
    <row r="1174" spans="1:22" ht="44.25" x14ac:dyDescent="0.75">
      <c r="A1174">
        <v>2699</v>
      </c>
      <c r="B1174" s="2" t="s">
        <v>2699</v>
      </c>
      <c r="C1174" s="2" t="s">
        <v>6809</v>
      </c>
      <c r="D1174">
        <v>2</v>
      </c>
      <c r="E1174">
        <f t="shared" si="144"/>
        <v>1.46</v>
      </c>
      <c r="F1174">
        <v>0</v>
      </c>
      <c r="G1174">
        <f t="shared" si="145"/>
        <v>0</v>
      </c>
      <c r="H1174" t="s">
        <v>8221</v>
      </c>
      <c r="I1174" t="s">
        <v>8229</v>
      </c>
      <c r="J1174" t="s">
        <v>8251</v>
      </c>
      <c r="K1174">
        <v>1407533463</v>
      </c>
      <c r="L1174">
        <v>1404941463</v>
      </c>
      <c r="M1174" t="b">
        <v>0</v>
      </c>
      <c r="N1174">
        <v>0</v>
      </c>
      <c r="O1174" t="b">
        <v>0</v>
      </c>
      <c r="P1174" t="s">
        <v>8284</v>
      </c>
      <c r="Q1174">
        <f t="shared" si="146"/>
        <v>0</v>
      </c>
      <c r="R1174" t="e">
        <f t="shared" si="151"/>
        <v>#DIV/0!</v>
      </c>
      <c r="S1174" t="str">
        <f t="shared" si="147"/>
        <v>food</v>
      </c>
      <c r="T1174" t="str">
        <f t="shared" si="148"/>
        <v>food trucks</v>
      </c>
      <c r="U1174" s="7">
        <f t="shared" si="149"/>
        <v>41829.896562499998</v>
      </c>
      <c r="V1174" s="7">
        <f t="shared" si="150"/>
        <v>41859.896562499998</v>
      </c>
    </row>
    <row r="1175" spans="1:22" x14ac:dyDescent="0.75">
      <c r="A1175">
        <v>1084</v>
      </c>
      <c r="B1175" s="2" t="s">
        <v>1085</v>
      </c>
      <c r="C1175" s="2" t="s">
        <v>5194</v>
      </c>
      <c r="D1175">
        <v>550</v>
      </c>
      <c r="E1175">
        <f t="shared" si="144"/>
        <v>550</v>
      </c>
      <c r="F1175">
        <v>0</v>
      </c>
      <c r="G1175">
        <f t="shared" si="145"/>
        <v>0</v>
      </c>
      <c r="H1175" t="s">
        <v>8221</v>
      </c>
      <c r="I1175" t="s">
        <v>8224</v>
      </c>
      <c r="J1175" t="s">
        <v>8246</v>
      </c>
      <c r="K1175">
        <v>1407534804</v>
      </c>
      <c r="L1175">
        <v>1404942804</v>
      </c>
      <c r="M1175" t="b">
        <v>0</v>
      </c>
      <c r="N1175">
        <v>0</v>
      </c>
      <c r="O1175" t="b">
        <v>0</v>
      </c>
      <c r="P1175" t="s">
        <v>8282</v>
      </c>
      <c r="Q1175">
        <f t="shared" si="146"/>
        <v>0</v>
      </c>
      <c r="R1175" t="e">
        <f t="shared" si="151"/>
        <v>#DIV/0!</v>
      </c>
      <c r="S1175" t="str">
        <f t="shared" si="147"/>
        <v>games</v>
      </c>
      <c r="T1175" t="str">
        <f t="shared" si="148"/>
        <v>video games</v>
      </c>
      <c r="U1175" s="7">
        <f t="shared" si="149"/>
        <v>41829.912083333329</v>
      </c>
      <c r="V1175" s="7">
        <f t="shared" si="150"/>
        <v>41859.912083333329</v>
      </c>
    </row>
    <row r="1176" spans="1:22" ht="44.25" x14ac:dyDescent="0.75">
      <c r="A1176">
        <v>3059</v>
      </c>
      <c r="B1176" s="2" t="s">
        <v>3059</v>
      </c>
      <c r="C1176" s="2" t="s">
        <v>7169</v>
      </c>
      <c r="D1176">
        <v>15000</v>
      </c>
      <c r="E1176">
        <f t="shared" si="144"/>
        <v>15000</v>
      </c>
      <c r="F1176">
        <v>451</v>
      </c>
      <c r="G1176">
        <f t="shared" si="145"/>
        <v>451</v>
      </c>
      <c r="H1176" t="s">
        <v>8221</v>
      </c>
      <c r="I1176" t="s">
        <v>8224</v>
      </c>
      <c r="J1176" t="s">
        <v>8246</v>
      </c>
      <c r="K1176">
        <v>1407536846</v>
      </c>
      <c r="L1176">
        <v>1404944846</v>
      </c>
      <c r="M1176" t="b">
        <v>0</v>
      </c>
      <c r="N1176">
        <v>11</v>
      </c>
      <c r="O1176" t="b">
        <v>0</v>
      </c>
      <c r="P1176" t="s">
        <v>8303</v>
      </c>
      <c r="Q1176">
        <f t="shared" si="146"/>
        <v>3</v>
      </c>
      <c r="R1176">
        <f t="shared" si="151"/>
        <v>41</v>
      </c>
      <c r="S1176" t="str">
        <f t="shared" si="147"/>
        <v>theater</v>
      </c>
      <c r="T1176" t="str">
        <f t="shared" si="148"/>
        <v>spaces</v>
      </c>
      <c r="U1176" s="7">
        <f t="shared" si="149"/>
        <v>41829.935717592591</v>
      </c>
      <c r="V1176" s="7">
        <f t="shared" si="150"/>
        <v>41859.935717592591</v>
      </c>
    </row>
    <row r="1177" spans="1:22" ht="59" x14ac:dyDescent="0.75">
      <c r="A1177">
        <v>902</v>
      </c>
      <c r="B1177" s="2" t="s">
        <v>903</v>
      </c>
      <c r="C1177" s="2" t="s">
        <v>5012</v>
      </c>
      <c r="D1177">
        <v>30000</v>
      </c>
      <c r="E1177">
        <f t="shared" si="144"/>
        <v>30000</v>
      </c>
      <c r="F1177">
        <v>90</v>
      </c>
      <c r="G1177">
        <f t="shared" si="145"/>
        <v>90</v>
      </c>
      <c r="H1177" t="s">
        <v>8221</v>
      </c>
      <c r="I1177" t="s">
        <v>8224</v>
      </c>
      <c r="J1177" t="s">
        <v>8246</v>
      </c>
      <c r="K1177">
        <v>1409412600</v>
      </c>
      <c r="L1177">
        <v>1404947422</v>
      </c>
      <c r="M1177" t="b">
        <v>0</v>
      </c>
      <c r="N1177">
        <v>3</v>
      </c>
      <c r="O1177" t="b">
        <v>0</v>
      </c>
      <c r="P1177" t="s">
        <v>8278</v>
      </c>
      <c r="Q1177">
        <f t="shared" si="146"/>
        <v>0</v>
      </c>
      <c r="R1177">
        <f t="shared" si="151"/>
        <v>30</v>
      </c>
      <c r="S1177" t="str">
        <f t="shared" si="147"/>
        <v>music</v>
      </c>
      <c r="T1177" t="str">
        <f t="shared" si="148"/>
        <v>jazz</v>
      </c>
      <c r="U1177" s="7">
        <f t="shared" si="149"/>
        <v>41829.965532407405</v>
      </c>
      <c r="V1177" s="7">
        <f t="shared" si="150"/>
        <v>41881.645833333336</v>
      </c>
    </row>
    <row r="1178" spans="1:22" ht="44.25" x14ac:dyDescent="0.75">
      <c r="A1178">
        <v>3185</v>
      </c>
      <c r="B1178" s="2" t="s">
        <v>3185</v>
      </c>
      <c r="C1178" s="2" t="s">
        <v>7295</v>
      </c>
      <c r="D1178">
        <v>1000</v>
      </c>
      <c r="E1178">
        <f t="shared" si="144"/>
        <v>1310</v>
      </c>
      <c r="F1178">
        <v>1000</v>
      </c>
      <c r="G1178">
        <f t="shared" si="145"/>
        <v>1310</v>
      </c>
      <c r="H1178" t="s">
        <v>8219</v>
      </c>
      <c r="I1178" t="s">
        <v>8225</v>
      </c>
      <c r="J1178" t="s">
        <v>8247</v>
      </c>
      <c r="K1178">
        <v>1405553241</v>
      </c>
      <c r="L1178">
        <v>1404948441</v>
      </c>
      <c r="M1178" t="b">
        <v>1</v>
      </c>
      <c r="N1178">
        <v>24</v>
      </c>
      <c r="O1178" t="b">
        <v>1</v>
      </c>
      <c r="P1178" t="s">
        <v>8271</v>
      </c>
      <c r="Q1178">
        <f t="shared" si="146"/>
        <v>100</v>
      </c>
      <c r="R1178">
        <f t="shared" si="151"/>
        <v>54.58</v>
      </c>
      <c r="S1178" t="str">
        <f t="shared" si="147"/>
        <v>theater</v>
      </c>
      <c r="T1178" t="str">
        <f t="shared" si="148"/>
        <v>plays</v>
      </c>
      <c r="U1178" s="7">
        <f t="shared" si="149"/>
        <v>41829.977326388893</v>
      </c>
      <c r="V1178" s="7">
        <f t="shared" si="150"/>
        <v>41836.977326388893</v>
      </c>
    </row>
    <row r="1179" spans="1:22" ht="59" x14ac:dyDescent="0.75">
      <c r="A1179">
        <v>1911</v>
      </c>
      <c r="B1179" s="2" t="s">
        <v>1912</v>
      </c>
      <c r="C1179" s="2" t="s">
        <v>6021</v>
      </c>
      <c r="D1179">
        <v>42500</v>
      </c>
      <c r="E1179">
        <f t="shared" si="144"/>
        <v>26775</v>
      </c>
      <c r="F1179">
        <v>10</v>
      </c>
      <c r="G1179">
        <f t="shared" si="145"/>
        <v>6.3</v>
      </c>
      <c r="H1179" t="s">
        <v>8221</v>
      </c>
      <c r="I1179" t="s">
        <v>8228</v>
      </c>
      <c r="J1179" t="s">
        <v>8250</v>
      </c>
      <c r="K1179">
        <v>1407545334</v>
      </c>
      <c r="L1179">
        <v>1404953334</v>
      </c>
      <c r="M1179" t="b">
        <v>0</v>
      </c>
      <c r="N1179">
        <v>1</v>
      </c>
      <c r="O1179" t="b">
        <v>0</v>
      </c>
      <c r="P1179" t="s">
        <v>8294</v>
      </c>
      <c r="Q1179">
        <f t="shared" si="146"/>
        <v>0</v>
      </c>
      <c r="R1179">
        <f t="shared" si="151"/>
        <v>6.3</v>
      </c>
      <c r="S1179" t="str">
        <f t="shared" si="147"/>
        <v>technology</v>
      </c>
      <c r="T1179" t="str">
        <f t="shared" si="148"/>
        <v>gadgets</v>
      </c>
      <c r="U1179" s="7">
        <f t="shared" si="149"/>
        <v>41830.033958333333</v>
      </c>
      <c r="V1179" s="7">
        <f t="shared" si="150"/>
        <v>41860.033958333333</v>
      </c>
    </row>
    <row r="1180" spans="1:22" ht="59" x14ac:dyDescent="0.75">
      <c r="A1180">
        <v>2900</v>
      </c>
      <c r="B1180" s="2" t="s">
        <v>2900</v>
      </c>
      <c r="C1180" s="2" t="s">
        <v>7010</v>
      </c>
      <c r="D1180">
        <v>5500</v>
      </c>
      <c r="E1180">
        <f t="shared" si="144"/>
        <v>5500</v>
      </c>
      <c r="F1180">
        <v>3405</v>
      </c>
      <c r="G1180">
        <f t="shared" si="145"/>
        <v>3405</v>
      </c>
      <c r="H1180" t="s">
        <v>8221</v>
      </c>
      <c r="I1180" t="s">
        <v>8224</v>
      </c>
      <c r="J1180" t="s">
        <v>8246</v>
      </c>
      <c r="K1180">
        <v>1407562632</v>
      </c>
      <c r="L1180">
        <v>1404970632</v>
      </c>
      <c r="M1180" t="b">
        <v>0</v>
      </c>
      <c r="N1180">
        <v>7</v>
      </c>
      <c r="O1180" t="b">
        <v>0</v>
      </c>
      <c r="P1180" t="s">
        <v>8271</v>
      </c>
      <c r="Q1180">
        <f t="shared" si="146"/>
        <v>62</v>
      </c>
      <c r="R1180">
        <f t="shared" si="151"/>
        <v>486.43</v>
      </c>
      <c r="S1180" t="str">
        <f t="shared" si="147"/>
        <v>theater</v>
      </c>
      <c r="T1180" t="str">
        <f t="shared" si="148"/>
        <v>plays</v>
      </c>
      <c r="U1180" s="7">
        <f t="shared" si="149"/>
        <v>41830.234166666669</v>
      </c>
      <c r="V1180" s="7">
        <f t="shared" si="150"/>
        <v>41860.234166666669</v>
      </c>
    </row>
    <row r="1181" spans="1:22" ht="44.25" x14ac:dyDescent="0.75">
      <c r="A1181">
        <v>3927</v>
      </c>
      <c r="B1181" s="2" t="s">
        <v>3924</v>
      </c>
      <c r="C1181" s="2" t="s">
        <v>8035</v>
      </c>
      <c r="D1181">
        <v>2500</v>
      </c>
      <c r="E1181">
        <f t="shared" si="144"/>
        <v>3275</v>
      </c>
      <c r="F1181">
        <v>25</v>
      </c>
      <c r="G1181">
        <f t="shared" si="145"/>
        <v>32.75</v>
      </c>
      <c r="H1181" t="s">
        <v>8221</v>
      </c>
      <c r="I1181" t="s">
        <v>8225</v>
      </c>
      <c r="J1181" t="s">
        <v>8247</v>
      </c>
      <c r="K1181">
        <v>1407565504</v>
      </c>
      <c r="L1181">
        <v>1404973504</v>
      </c>
      <c r="M1181" t="b">
        <v>0</v>
      </c>
      <c r="N1181">
        <v>2</v>
      </c>
      <c r="O1181" t="b">
        <v>0</v>
      </c>
      <c r="P1181" t="s">
        <v>8271</v>
      </c>
      <c r="Q1181">
        <f t="shared" si="146"/>
        <v>1</v>
      </c>
      <c r="R1181">
        <f t="shared" si="151"/>
        <v>16.38</v>
      </c>
      <c r="S1181" t="str">
        <f t="shared" si="147"/>
        <v>theater</v>
      </c>
      <c r="T1181" t="str">
        <f t="shared" si="148"/>
        <v>plays</v>
      </c>
      <c r="U1181" s="7">
        <f t="shared" si="149"/>
        <v>41830.267407407409</v>
      </c>
      <c r="V1181" s="7">
        <f t="shared" si="150"/>
        <v>41860.267407407409</v>
      </c>
    </row>
    <row r="1182" spans="1:22" ht="59" x14ac:dyDescent="0.75">
      <c r="A1182">
        <v>3391</v>
      </c>
      <c r="B1182" s="2" t="s">
        <v>3390</v>
      </c>
      <c r="C1182" s="2" t="s">
        <v>7501</v>
      </c>
      <c r="D1182">
        <v>500</v>
      </c>
      <c r="E1182">
        <f t="shared" si="144"/>
        <v>500</v>
      </c>
      <c r="F1182">
        <v>1115</v>
      </c>
      <c r="G1182">
        <f t="shared" si="145"/>
        <v>1115</v>
      </c>
      <c r="H1182" t="s">
        <v>8219</v>
      </c>
      <c r="I1182" t="s">
        <v>8224</v>
      </c>
      <c r="J1182" t="s">
        <v>8246</v>
      </c>
      <c r="K1182">
        <v>1407536880</v>
      </c>
      <c r="L1182">
        <v>1404997548</v>
      </c>
      <c r="M1182" t="b">
        <v>0</v>
      </c>
      <c r="N1182">
        <v>18</v>
      </c>
      <c r="O1182" t="b">
        <v>1</v>
      </c>
      <c r="P1182" t="s">
        <v>8271</v>
      </c>
      <c r="Q1182">
        <f t="shared" si="146"/>
        <v>223</v>
      </c>
      <c r="R1182">
        <f t="shared" si="151"/>
        <v>61.94</v>
      </c>
      <c r="S1182" t="str">
        <f t="shared" si="147"/>
        <v>theater</v>
      </c>
      <c r="T1182" t="str">
        <f t="shared" si="148"/>
        <v>plays</v>
      </c>
      <c r="U1182" s="7">
        <f t="shared" si="149"/>
        <v>41830.545694444445</v>
      </c>
      <c r="V1182" s="7">
        <f t="shared" si="150"/>
        <v>41859.936111111114</v>
      </c>
    </row>
    <row r="1183" spans="1:22" ht="44.25" x14ac:dyDescent="0.75">
      <c r="A1183">
        <v>514</v>
      </c>
      <c r="B1183" s="2" t="s">
        <v>515</v>
      </c>
      <c r="C1183" s="2" t="s">
        <v>4624</v>
      </c>
      <c r="D1183">
        <v>1500</v>
      </c>
      <c r="E1183">
        <f t="shared" si="144"/>
        <v>1095</v>
      </c>
      <c r="F1183">
        <v>50</v>
      </c>
      <c r="G1183">
        <f t="shared" si="145"/>
        <v>36.5</v>
      </c>
      <c r="H1183" t="s">
        <v>8221</v>
      </c>
      <c r="I1183" t="s">
        <v>8229</v>
      </c>
      <c r="J1183" t="s">
        <v>8251</v>
      </c>
      <c r="K1183">
        <v>1407595447</v>
      </c>
      <c r="L1183">
        <v>1405003447</v>
      </c>
      <c r="M1183" t="b">
        <v>0</v>
      </c>
      <c r="N1183">
        <v>3</v>
      </c>
      <c r="O1183" t="b">
        <v>0</v>
      </c>
      <c r="P1183" t="s">
        <v>8270</v>
      </c>
      <c r="Q1183">
        <f t="shared" si="146"/>
        <v>3</v>
      </c>
      <c r="R1183">
        <f t="shared" si="151"/>
        <v>12.17</v>
      </c>
      <c r="S1183" t="str">
        <f t="shared" si="147"/>
        <v>film &amp; video</v>
      </c>
      <c r="T1183" t="str">
        <f t="shared" si="148"/>
        <v>animation</v>
      </c>
      <c r="U1183" s="7">
        <f t="shared" si="149"/>
        <v>41830.613969907405</v>
      </c>
      <c r="V1183" s="7">
        <f t="shared" si="150"/>
        <v>41860.613969907405</v>
      </c>
    </row>
    <row r="1184" spans="1:22" ht="44.25" x14ac:dyDescent="0.75">
      <c r="A1184">
        <v>1163</v>
      </c>
      <c r="B1184" s="2" t="s">
        <v>1164</v>
      </c>
      <c r="C1184" s="2" t="s">
        <v>5273</v>
      </c>
      <c r="D1184">
        <v>5200</v>
      </c>
      <c r="E1184">
        <f t="shared" si="144"/>
        <v>5200</v>
      </c>
      <c r="F1184">
        <v>0</v>
      </c>
      <c r="G1184">
        <f t="shared" si="145"/>
        <v>0</v>
      </c>
      <c r="H1184" t="s">
        <v>8221</v>
      </c>
      <c r="I1184" t="s">
        <v>8224</v>
      </c>
      <c r="J1184" t="s">
        <v>8246</v>
      </c>
      <c r="K1184">
        <v>1407604920</v>
      </c>
      <c r="L1184">
        <v>1405012920</v>
      </c>
      <c r="M1184" t="b">
        <v>0</v>
      </c>
      <c r="N1184">
        <v>0</v>
      </c>
      <c r="O1184" t="b">
        <v>0</v>
      </c>
      <c r="P1184" t="s">
        <v>8284</v>
      </c>
      <c r="Q1184">
        <f t="shared" si="146"/>
        <v>0</v>
      </c>
      <c r="R1184" t="e">
        <f t="shared" si="151"/>
        <v>#DIV/0!</v>
      </c>
      <c r="S1184" t="str">
        <f t="shared" si="147"/>
        <v>food</v>
      </c>
      <c r="T1184" t="str">
        <f t="shared" si="148"/>
        <v>food trucks</v>
      </c>
      <c r="U1184" s="7">
        <f t="shared" si="149"/>
        <v>41830.723611111112</v>
      </c>
      <c r="V1184" s="7">
        <f t="shared" si="150"/>
        <v>41860.723611111112</v>
      </c>
    </row>
    <row r="1185" spans="1:22" ht="44.25" x14ac:dyDescent="0.75">
      <c r="A1185">
        <v>2577</v>
      </c>
      <c r="B1185" s="2" t="s">
        <v>2577</v>
      </c>
      <c r="C1185" s="2" t="s">
        <v>6687</v>
      </c>
      <c r="D1185">
        <v>15000</v>
      </c>
      <c r="E1185">
        <f t="shared" si="144"/>
        <v>15000</v>
      </c>
      <c r="F1185">
        <v>0</v>
      </c>
      <c r="G1185">
        <f t="shared" si="145"/>
        <v>0</v>
      </c>
      <c r="H1185" t="s">
        <v>8220</v>
      </c>
      <c r="I1185" t="s">
        <v>8224</v>
      </c>
      <c r="J1185" t="s">
        <v>8246</v>
      </c>
      <c r="K1185">
        <v>1407181297</v>
      </c>
      <c r="L1185">
        <v>1405021297</v>
      </c>
      <c r="M1185" t="b">
        <v>0</v>
      </c>
      <c r="N1185">
        <v>0</v>
      </c>
      <c r="O1185" t="b">
        <v>0</v>
      </c>
      <c r="P1185" t="s">
        <v>8284</v>
      </c>
      <c r="Q1185">
        <f t="shared" si="146"/>
        <v>0</v>
      </c>
      <c r="R1185" t="e">
        <f t="shared" si="151"/>
        <v>#DIV/0!</v>
      </c>
      <c r="S1185" t="str">
        <f t="shared" si="147"/>
        <v>food</v>
      </c>
      <c r="T1185" t="str">
        <f t="shared" si="148"/>
        <v>food trucks</v>
      </c>
      <c r="U1185" s="7">
        <f t="shared" si="149"/>
        <v>41830.820567129631</v>
      </c>
      <c r="V1185" s="7">
        <f t="shared" si="150"/>
        <v>41855.820567129631</v>
      </c>
    </row>
    <row r="1186" spans="1:22" ht="59" x14ac:dyDescent="0.75">
      <c r="A1186">
        <v>3976</v>
      </c>
      <c r="B1186" s="2" t="s">
        <v>3973</v>
      </c>
      <c r="C1186" s="2" t="s">
        <v>8083</v>
      </c>
      <c r="D1186">
        <v>1300</v>
      </c>
      <c r="E1186">
        <f t="shared" si="144"/>
        <v>1300</v>
      </c>
      <c r="F1186">
        <v>620</v>
      </c>
      <c r="G1186">
        <f t="shared" si="145"/>
        <v>620</v>
      </c>
      <c r="H1186" t="s">
        <v>8221</v>
      </c>
      <c r="I1186" t="s">
        <v>8224</v>
      </c>
      <c r="J1186" t="s">
        <v>8246</v>
      </c>
      <c r="K1186">
        <v>1406876400</v>
      </c>
      <c r="L1186">
        <v>1405024561</v>
      </c>
      <c r="M1186" t="b">
        <v>0</v>
      </c>
      <c r="N1186">
        <v>10</v>
      </c>
      <c r="O1186" t="b">
        <v>0</v>
      </c>
      <c r="P1186" t="s">
        <v>8271</v>
      </c>
      <c r="Q1186">
        <f t="shared" si="146"/>
        <v>48</v>
      </c>
      <c r="R1186">
        <f t="shared" si="151"/>
        <v>62</v>
      </c>
      <c r="S1186" t="str">
        <f t="shared" si="147"/>
        <v>theater</v>
      </c>
      <c r="T1186" t="str">
        <f t="shared" si="148"/>
        <v>plays</v>
      </c>
      <c r="U1186" s="7">
        <f t="shared" si="149"/>
        <v>41830.858344907407</v>
      </c>
      <c r="V1186" s="7">
        <f t="shared" si="150"/>
        <v>41852.291666666664</v>
      </c>
    </row>
    <row r="1187" spans="1:22" ht="59" x14ac:dyDescent="0.75">
      <c r="A1187">
        <v>981</v>
      </c>
      <c r="B1187" s="2" t="s">
        <v>982</v>
      </c>
      <c r="C1187" s="2" t="s">
        <v>5091</v>
      </c>
      <c r="D1187">
        <v>88888</v>
      </c>
      <c r="E1187">
        <f t="shared" si="144"/>
        <v>88888</v>
      </c>
      <c r="F1187">
        <v>11</v>
      </c>
      <c r="G1187">
        <f t="shared" si="145"/>
        <v>11</v>
      </c>
      <c r="H1187" t="s">
        <v>8221</v>
      </c>
      <c r="I1187" t="s">
        <v>8224</v>
      </c>
      <c r="J1187" t="s">
        <v>8246</v>
      </c>
      <c r="K1187">
        <v>1407624222</v>
      </c>
      <c r="L1187">
        <v>1405032222</v>
      </c>
      <c r="M1187" t="b">
        <v>0</v>
      </c>
      <c r="N1187">
        <v>4</v>
      </c>
      <c r="O1187" t="b">
        <v>0</v>
      </c>
      <c r="P1187" t="s">
        <v>8273</v>
      </c>
      <c r="Q1187">
        <f t="shared" si="146"/>
        <v>0</v>
      </c>
      <c r="R1187">
        <f t="shared" si="151"/>
        <v>2.75</v>
      </c>
      <c r="S1187" t="str">
        <f t="shared" si="147"/>
        <v>technology</v>
      </c>
      <c r="T1187" t="str">
        <f t="shared" si="148"/>
        <v>wearables</v>
      </c>
      <c r="U1187" s="7">
        <f t="shared" si="149"/>
        <v>41830.947013888886</v>
      </c>
      <c r="V1187" s="7">
        <f t="shared" si="150"/>
        <v>41860.947013888886</v>
      </c>
    </row>
    <row r="1188" spans="1:22" ht="44.25" x14ac:dyDescent="0.75">
      <c r="A1188">
        <v>1041</v>
      </c>
      <c r="B1188" s="2" t="s">
        <v>1042</v>
      </c>
      <c r="C1188" s="2" t="s">
        <v>5151</v>
      </c>
      <c r="D1188">
        <v>50</v>
      </c>
      <c r="E1188">
        <f t="shared" si="144"/>
        <v>50</v>
      </c>
      <c r="F1188">
        <v>0</v>
      </c>
      <c r="G1188">
        <f t="shared" si="145"/>
        <v>0</v>
      </c>
      <c r="H1188" t="s">
        <v>8220</v>
      </c>
      <c r="I1188" t="s">
        <v>8224</v>
      </c>
      <c r="J1188" t="s">
        <v>8246</v>
      </c>
      <c r="K1188">
        <v>1406769992</v>
      </c>
      <c r="L1188">
        <v>1405041992</v>
      </c>
      <c r="M1188" t="b">
        <v>0</v>
      </c>
      <c r="N1188">
        <v>0</v>
      </c>
      <c r="O1188" t="b">
        <v>0</v>
      </c>
      <c r="P1188" t="s">
        <v>8281</v>
      </c>
      <c r="Q1188">
        <f t="shared" si="146"/>
        <v>0</v>
      </c>
      <c r="R1188" t="e">
        <f t="shared" si="151"/>
        <v>#DIV/0!</v>
      </c>
      <c r="S1188" t="str">
        <f t="shared" si="147"/>
        <v>journalism</v>
      </c>
      <c r="T1188" t="str">
        <f t="shared" si="148"/>
        <v>audio</v>
      </c>
      <c r="U1188" s="7">
        <f t="shared" si="149"/>
        <v>41831.060092592597</v>
      </c>
      <c r="V1188" s="7">
        <f t="shared" si="150"/>
        <v>41851.060092592597</v>
      </c>
    </row>
    <row r="1189" spans="1:22" ht="44.25" x14ac:dyDescent="0.75">
      <c r="A1189">
        <v>2863</v>
      </c>
      <c r="B1189" s="2" t="s">
        <v>2863</v>
      </c>
      <c r="C1189" s="2" t="s">
        <v>6973</v>
      </c>
      <c r="D1189">
        <v>50000</v>
      </c>
      <c r="E1189">
        <f t="shared" si="144"/>
        <v>50000</v>
      </c>
      <c r="F1189">
        <v>20</v>
      </c>
      <c r="G1189">
        <f t="shared" si="145"/>
        <v>20</v>
      </c>
      <c r="H1189" t="s">
        <v>8221</v>
      </c>
      <c r="I1189" t="s">
        <v>8224</v>
      </c>
      <c r="J1189" t="s">
        <v>8246</v>
      </c>
      <c r="K1189">
        <v>1410279123</v>
      </c>
      <c r="L1189">
        <v>1405095123</v>
      </c>
      <c r="M1189" t="b">
        <v>0</v>
      </c>
      <c r="N1189">
        <v>1</v>
      </c>
      <c r="O1189" t="b">
        <v>0</v>
      </c>
      <c r="P1189" t="s">
        <v>8271</v>
      </c>
      <c r="Q1189">
        <f t="shared" si="146"/>
        <v>0</v>
      </c>
      <c r="R1189">
        <f t="shared" si="151"/>
        <v>20</v>
      </c>
      <c r="S1189" t="str">
        <f t="shared" si="147"/>
        <v>theater</v>
      </c>
      <c r="T1189" t="str">
        <f t="shared" si="148"/>
        <v>plays</v>
      </c>
      <c r="U1189" s="7">
        <f t="shared" si="149"/>
        <v>41831.675034722226</v>
      </c>
      <c r="V1189" s="7">
        <f t="shared" si="150"/>
        <v>41891.675034722226</v>
      </c>
    </row>
    <row r="1190" spans="1:22" ht="44.25" x14ac:dyDescent="0.75">
      <c r="A1190">
        <v>3745</v>
      </c>
      <c r="B1190" s="2" t="s">
        <v>3742</v>
      </c>
      <c r="C1190" s="2" t="s">
        <v>7855</v>
      </c>
      <c r="D1190">
        <v>100</v>
      </c>
      <c r="E1190">
        <f t="shared" si="144"/>
        <v>100</v>
      </c>
      <c r="F1190">
        <v>10</v>
      </c>
      <c r="G1190">
        <f t="shared" si="145"/>
        <v>10</v>
      </c>
      <c r="H1190" t="s">
        <v>8221</v>
      </c>
      <c r="I1190" t="s">
        <v>8224</v>
      </c>
      <c r="J1190" t="s">
        <v>8246</v>
      </c>
      <c r="K1190">
        <v>1407689102</v>
      </c>
      <c r="L1190">
        <v>1405097102</v>
      </c>
      <c r="M1190" t="b">
        <v>0</v>
      </c>
      <c r="N1190">
        <v>1</v>
      </c>
      <c r="O1190" t="b">
        <v>0</v>
      </c>
      <c r="P1190" t="s">
        <v>8271</v>
      </c>
      <c r="Q1190">
        <f t="shared" si="146"/>
        <v>10</v>
      </c>
      <c r="R1190">
        <f t="shared" si="151"/>
        <v>10</v>
      </c>
      <c r="S1190" t="str">
        <f t="shared" si="147"/>
        <v>theater</v>
      </c>
      <c r="T1190" t="str">
        <f t="shared" si="148"/>
        <v>plays</v>
      </c>
      <c r="U1190" s="7">
        <f t="shared" si="149"/>
        <v>41831.697939814818</v>
      </c>
      <c r="V1190" s="7">
        <f t="shared" si="150"/>
        <v>41861.697939814818</v>
      </c>
    </row>
    <row r="1191" spans="1:22" ht="59" x14ac:dyDescent="0.75">
      <c r="A1191">
        <v>1458</v>
      </c>
      <c r="B1191" s="2" t="s">
        <v>1459</v>
      </c>
      <c r="C1191" s="2" t="s">
        <v>5568</v>
      </c>
      <c r="D1191">
        <v>5000</v>
      </c>
      <c r="E1191">
        <f t="shared" si="144"/>
        <v>5000</v>
      </c>
      <c r="F1191">
        <v>0</v>
      </c>
      <c r="G1191">
        <f t="shared" si="145"/>
        <v>0</v>
      </c>
      <c r="H1191" t="s">
        <v>8220</v>
      </c>
      <c r="I1191" t="s">
        <v>8224</v>
      </c>
      <c r="J1191" t="s">
        <v>8246</v>
      </c>
      <c r="K1191">
        <v>1407729600</v>
      </c>
      <c r="L1191">
        <v>1405097760</v>
      </c>
      <c r="M1191" t="b">
        <v>0</v>
      </c>
      <c r="N1191">
        <v>0</v>
      </c>
      <c r="O1191" t="b">
        <v>0</v>
      </c>
      <c r="P1191" t="s">
        <v>8287</v>
      </c>
      <c r="Q1191">
        <f t="shared" si="146"/>
        <v>0</v>
      </c>
      <c r="R1191" t="e">
        <f t="shared" si="151"/>
        <v>#DIV/0!</v>
      </c>
      <c r="S1191" t="str">
        <f t="shared" si="147"/>
        <v>publishing</v>
      </c>
      <c r="T1191" t="str">
        <f t="shared" si="148"/>
        <v>translations</v>
      </c>
      <c r="U1191" s="7">
        <f t="shared" si="149"/>
        <v>41831.705555555556</v>
      </c>
      <c r="V1191" s="7">
        <f t="shared" si="150"/>
        <v>41862.166666666664</v>
      </c>
    </row>
    <row r="1192" spans="1:22" ht="44.25" x14ac:dyDescent="0.75">
      <c r="A1192">
        <v>620</v>
      </c>
      <c r="B1192" s="2" t="s">
        <v>621</v>
      </c>
      <c r="C1192" s="2" t="s">
        <v>4730</v>
      </c>
      <c r="D1192">
        <v>30000</v>
      </c>
      <c r="E1192">
        <f t="shared" si="144"/>
        <v>21900</v>
      </c>
      <c r="F1192">
        <v>300</v>
      </c>
      <c r="G1192">
        <f t="shared" si="145"/>
        <v>219</v>
      </c>
      <c r="H1192" t="s">
        <v>8220</v>
      </c>
      <c r="I1192" t="s">
        <v>8229</v>
      </c>
      <c r="J1192" t="s">
        <v>8251</v>
      </c>
      <c r="K1192">
        <v>1408986738</v>
      </c>
      <c r="L1192">
        <v>1405098738</v>
      </c>
      <c r="M1192" t="b">
        <v>0</v>
      </c>
      <c r="N1192">
        <v>1</v>
      </c>
      <c r="O1192" t="b">
        <v>0</v>
      </c>
      <c r="P1192" t="s">
        <v>8272</v>
      </c>
      <c r="Q1192">
        <f t="shared" si="146"/>
        <v>1</v>
      </c>
      <c r="R1192">
        <f t="shared" si="151"/>
        <v>219</v>
      </c>
      <c r="S1192" t="str">
        <f t="shared" si="147"/>
        <v>technology</v>
      </c>
      <c r="T1192" t="str">
        <f t="shared" si="148"/>
        <v>web</v>
      </c>
      <c r="U1192" s="7">
        <f t="shared" si="149"/>
        <v>41831.716874999998</v>
      </c>
      <c r="V1192" s="7">
        <f t="shared" si="150"/>
        <v>41876.716874999998</v>
      </c>
    </row>
    <row r="1193" spans="1:22" ht="44.25" x14ac:dyDescent="0.75">
      <c r="A1193">
        <v>3798</v>
      </c>
      <c r="B1193" s="2" t="s">
        <v>3795</v>
      </c>
      <c r="C1193" s="2" t="s">
        <v>7908</v>
      </c>
      <c r="D1193">
        <v>70000</v>
      </c>
      <c r="E1193">
        <f t="shared" si="144"/>
        <v>70000</v>
      </c>
      <c r="F1193">
        <v>1025</v>
      </c>
      <c r="G1193">
        <f t="shared" si="145"/>
        <v>1025</v>
      </c>
      <c r="H1193" t="s">
        <v>8221</v>
      </c>
      <c r="I1193" t="s">
        <v>8224</v>
      </c>
      <c r="J1193" t="s">
        <v>8246</v>
      </c>
      <c r="K1193">
        <v>1407691248</v>
      </c>
      <c r="L1193">
        <v>1405099248</v>
      </c>
      <c r="M1193" t="b">
        <v>0</v>
      </c>
      <c r="N1193">
        <v>5</v>
      </c>
      <c r="O1193" t="b">
        <v>0</v>
      </c>
      <c r="P1193" t="s">
        <v>8305</v>
      </c>
      <c r="Q1193">
        <f t="shared" si="146"/>
        <v>1</v>
      </c>
      <c r="R1193">
        <f t="shared" si="151"/>
        <v>205</v>
      </c>
      <c r="S1193" t="str">
        <f t="shared" si="147"/>
        <v>theater</v>
      </c>
      <c r="T1193" t="str">
        <f t="shared" si="148"/>
        <v>musical</v>
      </c>
      <c r="U1193" s="7">
        <f t="shared" si="149"/>
        <v>41831.722777777781</v>
      </c>
      <c r="V1193" s="7">
        <f t="shared" si="150"/>
        <v>41861.722777777781</v>
      </c>
    </row>
    <row r="1194" spans="1:22" ht="44.25" x14ac:dyDescent="0.75">
      <c r="A1194">
        <v>2890</v>
      </c>
      <c r="B1194" s="2" t="s">
        <v>2890</v>
      </c>
      <c r="C1194" s="2" t="s">
        <v>7000</v>
      </c>
      <c r="D1194">
        <v>2000</v>
      </c>
      <c r="E1194">
        <f t="shared" si="144"/>
        <v>2000</v>
      </c>
      <c r="F1194">
        <v>21</v>
      </c>
      <c r="G1194">
        <f t="shared" si="145"/>
        <v>21</v>
      </c>
      <c r="H1194" t="s">
        <v>8221</v>
      </c>
      <c r="I1194" t="s">
        <v>8224</v>
      </c>
      <c r="J1194" t="s">
        <v>8246</v>
      </c>
      <c r="K1194">
        <v>1407553200</v>
      </c>
      <c r="L1194">
        <v>1405100992</v>
      </c>
      <c r="M1194" t="b">
        <v>0</v>
      </c>
      <c r="N1194">
        <v>3</v>
      </c>
      <c r="O1194" t="b">
        <v>0</v>
      </c>
      <c r="P1194" t="s">
        <v>8271</v>
      </c>
      <c r="Q1194">
        <f t="shared" si="146"/>
        <v>1</v>
      </c>
      <c r="R1194">
        <f t="shared" si="151"/>
        <v>7</v>
      </c>
      <c r="S1194" t="str">
        <f t="shared" si="147"/>
        <v>theater</v>
      </c>
      <c r="T1194" t="str">
        <f t="shared" si="148"/>
        <v>plays</v>
      </c>
      <c r="U1194" s="7">
        <f t="shared" si="149"/>
        <v>41831.742962962962</v>
      </c>
      <c r="V1194" s="7">
        <f t="shared" si="150"/>
        <v>41860.125</v>
      </c>
    </row>
    <row r="1195" spans="1:22" ht="44.25" x14ac:dyDescent="0.75">
      <c r="A1195">
        <v>748</v>
      </c>
      <c r="B1195" s="2" t="s">
        <v>749</v>
      </c>
      <c r="C1195" s="2" t="s">
        <v>4858</v>
      </c>
      <c r="D1195">
        <v>2000</v>
      </c>
      <c r="E1195">
        <f t="shared" si="144"/>
        <v>2000</v>
      </c>
      <c r="F1195">
        <v>2005</v>
      </c>
      <c r="G1195">
        <f t="shared" si="145"/>
        <v>2005</v>
      </c>
      <c r="H1195" t="s">
        <v>8219</v>
      </c>
      <c r="I1195" t="s">
        <v>8224</v>
      </c>
      <c r="J1195" t="s">
        <v>8246</v>
      </c>
      <c r="K1195">
        <v>1407701966</v>
      </c>
      <c r="L1195">
        <v>1405109966</v>
      </c>
      <c r="M1195" t="b">
        <v>0</v>
      </c>
      <c r="N1195">
        <v>44</v>
      </c>
      <c r="O1195" t="b">
        <v>1</v>
      </c>
      <c r="P1195" t="s">
        <v>8274</v>
      </c>
      <c r="Q1195">
        <f t="shared" si="146"/>
        <v>100</v>
      </c>
      <c r="R1195">
        <f t="shared" si="151"/>
        <v>45.57</v>
      </c>
      <c r="S1195" t="str">
        <f t="shared" si="147"/>
        <v>publishing</v>
      </c>
      <c r="T1195" t="str">
        <f t="shared" si="148"/>
        <v>nonfiction</v>
      </c>
      <c r="U1195" s="7">
        <f t="shared" si="149"/>
        <v>41831.846828703703</v>
      </c>
      <c r="V1195" s="7">
        <f t="shared" si="150"/>
        <v>41861.846828703703</v>
      </c>
    </row>
    <row r="1196" spans="1:22" ht="59" x14ac:dyDescent="0.75">
      <c r="A1196">
        <v>1054</v>
      </c>
      <c r="B1196" s="2" t="s">
        <v>1055</v>
      </c>
      <c r="C1196" s="2" t="s">
        <v>5164</v>
      </c>
      <c r="D1196">
        <v>2500</v>
      </c>
      <c r="E1196">
        <f t="shared" si="144"/>
        <v>2500</v>
      </c>
      <c r="F1196">
        <v>0</v>
      </c>
      <c r="G1196">
        <f t="shared" si="145"/>
        <v>0</v>
      </c>
      <c r="H1196" t="s">
        <v>8220</v>
      </c>
      <c r="I1196" t="s">
        <v>8224</v>
      </c>
      <c r="J1196" t="s">
        <v>8246</v>
      </c>
      <c r="K1196">
        <v>1407708000</v>
      </c>
      <c r="L1196">
        <v>1405110399</v>
      </c>
      <c r="M1196" t="b">
        <v>0</v>
      </c>
      <c r="N1196">
        <v>0</v>
      </c>
      <c r="O1196" t="b">
        <v>0</v>
      </c>
      <c r="P1196" t="s">
        <v>8281</v>
      </c>
      <c r="Q1196">
        <f t="shared" si="146"/>
        <v>0</v>
      </c>
      <c r="R1196" t="e">
        <f t="shared" si="151"/>
        <v>#DIV/0!</v>
      </c>
      <c r="S1196" t="str">
        <f t="shared" si="147"/>
        <v>journalism</v>
      </c>
      <c r="T1196" t="str">
        <f t="shared" si="148"/>
        <v>audio</v>
      </c>
      <c r="U1196" s="7">
        <f t="shared" si="149"/>
        <v>41831.851840277777</v>
      </c>
      <c r="V1196" s="7">
        <f t="shared" si="150"/>
        <v>41861.916666666664</v>
      </c>
    </row>
    <row r="1197" spans="1:22" ht="44.25" x14ac:dyDescent="0.75">
      <c r="A1197">
        <v>2417</v>
      </c>
      <c r="B1197" s="2" t="s">
        <v>2418</v>
      </c>
      <c r="C1197" s="2" t="s">
        <v>6527</v>
      </c>
      <c r="D1197">
        <v>1000</v>
      </c>
      <c r="E1197">
        <f t="shared" si="144"/>
        <v>1000</v>
      </c>
      <c r="F1197">
        <v>0</v>
      </c>
      <c r="G1197">
        <f t="shared" si="145"/>
        <v>0</v>
      </c>
      <c r="H1197" t="s">
        <v>8221</v>
      </c>
      <c r="I1197" t="s">
        <v>8224</v>
      </c>
      <c r="J1197" t="s">
        <v>8246</v>
      </c>
      <c r="K1197">
        <v>1407705187</v>
      </c>
      <c r="L1197">
        <v>1405113187</v>
      </c>
      <c r="M1197" t="b">
        <v>0</v>
      </c>
      <c r="N1197">
        <v>0</v>
      </c>
      <c r="O1197" t="b">
        <v>0</v>
      </c>
      <c r="P1197" t="s">
        <v>8284</v>
      </c>
      <c r="Q1197">
        <f t="shared" si="146"/>
        <v>0</v>
      </c>
      <c r="R1197" t="e">
        <f t="shared" si="151"/>
        <v>#DIV/0!</v>
      </c>
      <c r="S1197" t="str">
        <f t="shared" si="147"/>
        <v>food</v>
      </c>
      <c r="T1197" t="str">
        <f t="shared" si="148"/>
        <v>food trucks</v>
      </c>
      <c r="U1197" s="7">
        <f t="shared" si="149"/>
        <v>41831.884108796294</v>
      </c>
      <c r="V1197" s="7">
        <f t="shared" si="150"/>
        <v>41861.884108796294</v>
      </c>
    </row>
    <row r="1198" spans="1:22" ht="29.5" x14ac:dyDescent="0.75">
      <c r="A1198">
        <v>2130</v>
      </c>
      <c r="B1198" s="2" t="s">
        <v>2131</v>
      </c>
      <c r="C1198" s="2" t="s">
        <v>6240</v>
      </c>
      <c r="D1198">
        <v>42000</v>
      </c>
      <c r="E1198">
        <f t="shared" si="144"/>
        <v>42000</v>
      </c>
      <c r="F1198">
        <v>85</v>
      </c>
      <c r="G1198">
        <f t="shared" si="145"/>
        <v>85</v>
      </c>
      <c r="H1198" t="s">
        <v>8221</v>
      </c>
      <c r="I1198" t="s">
        <v>8224</v>
      </c>
      <c r="J1198" t="s">
        <v>8246</v>
      </c>
      <c r="K1198">
        <v>1408154663</v>
      </c>
      <c r="L1198">
        <v>1405130663</v>
      </c>
      <c r="M1198" t="b">
        <v>0</v>
      </c>
      <c r="N1198">
        <v>4</v>
      </c>
      <c r="O1198" t="b">
        <v>0</v>
      </c>
      <c r="P1198" t="s">
        <v>8282</v>
      </c>
      <c r="Q1198">
        <f t="shared" si="146"/>
        <v>0</v>
      </c>
      <c r="R1198">
        <f t="shared" si="151"/>
        <v>21.25</v>
      </c>
      <c r="S1198" t="str">
        <f t="shared" si="147"/>
        <v>games</v>
      </c>
      <c r="T1198" t="str">
        <f t="shared" si="148"/>
        <v>video games</v>
      </c>
      <c r="U1198" s="7">
        <f t="shared" si="149"/>
        <v>41832.086377314816</v>
      </c>
      <c r="V1198" s="7">
        <f t="shared" si="150"/>
        <v>41867.086377314816</v>
      </c>
    </row>
    <row r="1199" spans="1:22" ht="59" x14ac:dyDescent="0.75">
      <c r="A1199">
        <v>1455</v>
      </c>
      <c r="B1199" s="2" t="s">
        <v>1456</v>
      </c>
      <c r="C1199" s="2" t="s">
        <v>5565</v>
      </c>
      <c r="D1199">
        <v>15000</v>
      </c>
      <c r="E1199">
        <f t="shared" si="144"/>
        <v>15000</v>
      </c>
      <c r="F1199">
        <v>1575</v>
      </c>
      <c r="G1199">
        <f t="shared" si="145"/>
        <v>1575</v>
      </c>
      <c r="H1199" t="s">
        <v>8220</v>
      </c>
      <c r="I1199" t="s">
        <v>8224</v>
      </c>
      <c r="J1199" t="s">
        <v>8246</v>
      </c>
      <c r="K1199">
        <v>1409924340</v>
      </c>
      <c r="L1199">
        <v>1405181320</v>
      </c>
      <c r="M1199" t="b">
        <v>0</v>
      </c>
      <c r="N1199">
        <v>7</v>
      </c>
      <c r="O1199" t="b">
        <v>0</v>
      </c>
      <c r="P1199" t="s">
        <v>8287</v>
      </c>
      <c r="Q1199">
        <f t="shared" si="146"/>
        <v>11</v>
      </c>
      <c r="R1199">
        <f t="shared" si="151"/>
        <v>225</v>
      </c>
      <c r="S1199" t="str">
        <f t="shared" si="147"/>
        <v>publishing</v>
      </c>
      <c r="T1199" t="str">
        <f t="shared" si="148"/>
        <v>translations</v>
      </c>
      <c r="U1199" s="7">
        <f t="shared" si="149"/>
        <v>41832.672685185185</v>
      </c>
      <c r="V1199" s="7">
        <f t="shared" si="150"/>
        <v>41887.568749999999</v>
      </c>
    </row>
    <row r="1200" spans="1:22" ht="44.25" x14ac:dyDescent="0.75">
      <c r="A1200">
        <v>646</v>
      </c>
      <c r="B1200" s="2" t="s">
        <v>647</v>
      </c>
      <c r="C1200" s="2" t="s">
        <v>4756</v>
      </c>
      <c r="D1200">
        <v>800</v>
      </c>
      <c r="E1200">
        <f t="shared" si="144"/>
        <v>800</v>
      </c>
      <c r="F1200">
        <v>1055.01</v>
      </c>
      <c r="G1200">
        <f t="shared" si="145"/>
        <v>1055.01</v>
      </c>
      <c r="H1200" t="s">
        <v>8219</v>
      </c>
      <c r="I1200" t="s">
        <v>8224</v>
      </c>
      <c r="J1200" t="s">
        <v>8246</v>
      </c>
      <c r="K1200">
        <v>1407788867</v>
      </c>
      <c r="L1200">
        <v>1405196867</v>
      </c>
      <c r="M1200" t="b">
        <v>0</v>
      </c>
      <c r="N1200">
        <v>27</v>
      </c>
      <c r="O1200" t="b">
        <v>1</v>
      </c>
      <c r="P1200" t="s">
        <v>8273</v>
      </c>
      <c r="Q1200">
        <f t="shared" si="146"/>
        <v>132</v>
      </c>
      <c r="R1200">
        <f t="shared" si="151"/>
        <v>39.07</v>
      </c>
      <c r="S1200" t="str">
        <f t="shared" si="147"/>
        <v>technology</v>
      </c>
      <c r="T1200" t="str">
        <f t="shared" si="148"/>
        <v>wearables</v>
      </c>
      <c r="U1200" s="7">
        <f t="shared" si="149"/>
        <v>41832.852627314816</v>
      </c>
      <c r="V1200" s="7">
        <f t="shared" si="150"/>
        <v>41862.852627314816</v>
      </c>
    </row>
    <row r="1201" spans="1:22" ht="44.25" x14ac:dyDescent="0.75">
      <c r="A1201">
        <v>3740</v>
      </c>
      <c r="B1201" s="2" t="s">
        <v>3737</v>
      </c>
      <c r="C1201" s="2" t="s">
        <v>7850</v>
      </c>
      <c r="D1201">
        <v>2000</v>
      </c>
      <c r="E1201">
        <f t="shared" si="144"/>
        <v>2000</v>
      </c>
      <c r="F1201">
        <v>358</v>
      </c>
      <c r="G1201">
        <f t="shared" si="145"/>
        <v>358</v>
      </c>
      <c r="H1201" t="s">
        <v>8221</v>
      </c>
      <c r="I1201" t="s">
        <v>8224</v>
      </c>
      <c r="J1201" t="s">
        <v>8246</v>
      </c>
      <c r="K1201">
        <v>1407808438</v>
      </c>
      <c r="L1201">
        <v>1405217355</v>
      </c>
      <c r="M1201" t="b">
        <v>0</v>
      </c>
      <c r="N1201">
        <v>14</v>
      </c>
      <c r="O1201" t="b">
        <v>0</v>
      </c>
      <c r="P1201" t="s">
        <v>8271</v>
      </c>
      <c r="Q1201">
        <f t="shared" si="146"/>
        <v>18</v>
      </c>
      <c r="R1201">
        <f t="shared" si="151"/>
        <v>25.57</v>
      </c>
      <c r="S1201" t="str">
        <f t="shared" si="147"/>
        <v>theater</v>
      </c>
      <c r="T1201" t="str">
        <f t="shared" si="148"/>
        <v>plays</v>
      </c>
      <c r="U1201" s="7">
        <f t="shared" si="149"/>
        <v>41833.089756944442</v>
      </c>
      <c r="V1201" s="7">
        <f t="shared" si="150"/>
        <v>41863.079143518517</v>
      </c>
    </row>
    <row r="1202" spans="1:22" ht="59" x14ac:dyDescent="0.75">
      <c r="A1202">
        <v>1646</v>
      </c>
      <c r="B1202" s="2" t="s">
        <v>1647</v>
      </c>
      <c r="C1202" s="2" t="s">
        <v>5756</v>
      </c>
      <c r="D1202">
        <v>2000</v>
      </c>
      <c r="E1202">
        <f t="shared" si="144"/>
        <v>2620</v>
      </c>
      <c r="F1202">
        <v>2204</v>
      </c>
      <c r="G1202">
        <f t="shared" si="145"/>
        <v>2887.2400000000002</v>
      </c>
      <c r="H1202" t="s">
        <v>8219</v>
      </c>
      <c r="I1202" t="s">
        <v>8225</v>
      </c>
      <c r="J1202" t="s">
        <v>8247</v>
      </c>
      <c r="K1202">
        <v>1408039860</v>
      </c>
      <c r="L1202">
        <v>1405248503</v>
      </c>
      <c r="M1202" t="b">
        <v>0</v>
      </c>
      <c r="N1202">
        <v>83</v>
      </c>
      <c r="O1202" t="b">
        <v>1</v>
      </c>
      <c r="P1202" t="s">
        <v>8292</v>
      </c>
      <c r="Q1202">
        <f t="shared" si="146"/>
        <v>110</v>
      </c>
      <c r="R1202">
        <f t="shared" si="151"/>
        <v>34.79</v>
      </c>
      <c r="S1202" t="str">
        <f t="shared" si="147"/>
        <v>music</v>
      </c>
      <c r="T1202" t="str">
        <f t="shared" si="148"/>
        <v>pop</v>
      </c>
      <c r="U1202" s="7">
        <f t="shared" si="149"/>
        <v>41833.450266203705</v>
      </c>
      <c r="V1202" s="7">
        <f t="shared" si="150"/>
        <v>41865.757638888892</v>
      </c>
    </row>
    <row r="1203" spans="1:22" ht="44.25" x14ac:dyDescent="0.75">
      <c r="A1203">
        <v>3860</v>
      </c>
      <c r="B1203" s="2" t="s">
        <v>3857</v>
      </c>
      <c r="C1203" s="2" t="s">
        <v>7969</v>
      </c>
      <c r="D1203">
        <v>6000</v>
      </c>
      <c r="E1203">
        <f t="shared" si="144"/>
        <v>6000</v>
      </c>
      <c r="F1203">
        <v>1060</v>
      </c>
      <c r="G1203">
        <f t="shared" si="145"/>
        <v>1060</v>
      </c>
      <c r="H1203" t="s">
        <v>8221</v>
      </c>
      <c r="I1203" t="s">
        <v>8224</v>
      </c>
      <c r="J1203" t="s">
        <v>8246</v>
      </c>
      <c r="K1203">
        <v>1407858710</v>
      </c>
      <c r="L1203">
        <v>1405266710</v>
      </c>
      <c r="M1203" t="b">
        <v>0</v>
      </c>
      <c r="N1203">
        <v>13</v>
      </c>
      <c r="O1203" t="b">
        <v>0</v>
      </c>
      <c r="P1203" t="s">
        <v>8271</v>
      </c>
      <c r="Q1203">
        <f t="shared" si="146"/>
        <v>18</v>
      </c>
      <c r="R1203">
        <f t="shared" si="151"/>
        <v>81.540000000000006</v>
      </c>
      <c r="S1203" t="str">
        <f t="shared" si="147"/>
        <v>theater</v>
      </c>
      <c r="T1203" t="str">
        <f t="shared" si="148"/>
        <v>plays</v>
      </c>
      <c r="U1203" s="7">
        <f t="shared" si="149"/>
        <v>41833.660995370366</v>
      </c>
      <c r="V1203" s="7">
        <f t="shared" si="150"/>
        <v>41863.660995370366</v>
      </c>
    </row>
    <row r="1204" spans="1:22" ht="29.5" x14ac:dyDescent="0.75">
      <c r="A1204">
        <v>4065</v>
      </c>
      <c r="B1204" s="2" t="s">
        <v>4061</v>
      </c>
      <c r="C1204" s="2" t="s">
        <v>8169</v>
      </c>
      <c r="D1204">
        <v>4000</v>
      </c>
      <c r="E1204">
        <f t="shared" si="144"/>
        <v>4000</v>
      </c>
      <c r="F1204">
        <v>27</v>
      </c>
      <c r="G1204">
        <f t="shared" si="145"/>
        <v>27</v>
      </c>
      <c r="H1204" t="s">
        <v>8221</v>
      </c>
      <c r="I1204" t="s">
        <v>8224</v>
      </c>
      <c r="J1204" t="s">
        <v>8246</v>
      </c>
      <c r="K1204">
        <v>1407883811</v>
      </c>
      <c r="L1204">
        <v>1405291811</v>
      </c>
      <c r="M1204" t="b">
        <v>0</v>
      </c>
      <c r="N1204">
        <v>4</v>
      </c>
      <c r="O1204" t="b">
        <v>0</v>
      </c>
      <c r="P1204" t="s">
        <v>8271</v>
      </c>
      <c r="Q1204">
        <f t="shared" si="146"/>
        <v>1</v>
      </c>
      <c r="R1204">
        <f t="shared" si="151"/>
        <v>6.75</v>
      </c>
      <c r="S1204" t="str">
        <f t="shared" si="147"/>
        <v>theater</v>
      </c>
      <c r="T1204" t="str">
        <f t="shared" si="148"/>
        <v>plays</v>
      </c>
      <c r="U1204" s="7">
        <f t="shared" si="149"/>
        <v>41833.951516203706</v>
      </c>
      <c r="V1204" s="7">
        <f t="shared" si="150"/>
        <v>41863.951516203706</v>
      </c>
    </row>
    <row r="1205" spans="1:22" ht="59" x14ac:dyDescent="0.75">
      <c r="A1205">
        <v>3908</v>
      </c>
      <c r="B1205" s="2" t="s">
        <v>3905</v>
      </c>
      <c r="C1205" s="2" t="s">
        <v>8016</v>
      </c>
      <c r="D1205">
        <v>750</v>
      </c>
      <c r="E1205">
        <f t="shared" si="144"/>
        <v>750</v>
      </c>
      <c r="F1205">
        <v>65</v>
      </c>
      <c r="G1205">
        <f t="shared" si="145"/>
        <v>65</v>
      </c>
      <c r="H1205" t="s">
        <v>8221</v>
      </c>
      <c r="I1205" t="s">
        <v>8224</v>
      </c>
      <c r="J1205" t="s">
        <v>8246</v>
      </c>
      <c r="K1205">
        <v>1406603696</v>
      </c>
      <c r="L1205">
        <v>1405307696</v>
      </c>
      <c r="M1205" t="b">
        <v>0</v>
      </c>
      <c r="N1205">
        <v>4</v>
      </c>
      <c r="O1205" t="b">
        <v>0</v>
      </c>
      <c r="P1205" t="s">
        <v>8271</v>
      </c>
      <c r="Q1205">
        <f t="shared" si="146"/>
        <v>9</v>
      </c>
      <c r="R1205">
        <f t="shared" si="151"/>
        <v>16.25</v>
      </c>
      <c r="S1205" t="str">
        <f t="shared" si="147"/>
        <v>theater</v>
      </c>
      <c r="T1205" t="str">
        <f t="shared" si="148"/>
        <v>plays</v>
      </c>
      <c r="U1205" s="7">
        <f t="shared" si="149"/>
        <v>41834.135370370372</v>
      </c>
      <c r="V1205" s="7">
        <f t="shared" si="150"/>
        <v>41849.135370370372</v>
      </c>
    </row>
    <row r="1206" spans="1:22" ht="44.25" x14ac:dyDescent="0.75">
      <c r="A1206">
        <v>2693</v>
      </c>
      <c r="B1206" s="2" t="s">
        <v>2693</v>
      </c>
      <c r="C1206" s="2" t="s">
        <v>6803</v>
      </c>
      <c r="D1206">
        <v>5000</v>
      </c>
      <c r="E1206">
        <f t="shared" si="144"/>
        <v>5000</v>
      </c>
      <c r="F1206">
        <v>40</v>
      </c>
      <c r="G1206">
        <f t="shared" si="145"/>
        <v>40</v>
      </c>
      <c r="H1206" t="s">
        <v>8221</v>
      </c>
      <c r="I1206" t="s">
        <v>8224</v>
      </c>
      <c r="J1206" t="s">
        <v>8246</v>
      </c>
      <c r="K1206">
        <v>1407899966</v>
      </c>
      <c r="L1206">
        <v>1405307966</v>
      </c>
      <c r="M1206" t="b">
        <v>0</v>
      </c>
      <c r="N1206">
        <v>3</v>
      </c>
      <c r="O1206" t="b">
        <v>0</v>
      </c>
      <c r="P1206" t="s">
        <v>8284</v>
      </c>
      <c r="Q1206">
        <f t="shared" si="146"/>
        <v>1</v>
      </c>
      <c r="R1206">
        <f t="shared" si="151"/>
        <v>13.33</v>
      </c>
      <c r="S1206" t="str">
        <f t="shared" si="147"/>
        <v>food</v>
      </c>
      <c r="T1206" t="str">
        <f t="shared" si="148"/>
        <v>food trucks</v>
      </c>
      <c r="U1206" s="7">
        <f t="shared" si="149"/>
        <v>41834.138495370367</v>
      </c>
      <c r="V1206" s="7">
        <f t="shared" si="150"/>
        <v>41864.138495370367</v>
      </c>
    </row>
    <row r="1207" spans="1:22" ht="59" x14ac:dyDescent="0.75">
      <c r="A1207">
        <v>3211</v>
      </c>
      <c r="B1207" s="2" t="s">
        <v>3211</v>
      </c>
      <c r="C1207" s="2" t="s">
        <v>7321</v>
      </c>
      <c r="D1207">
        <v>23000</v>
      </c>
      <c r="E1207">
        <f t="shared" si="144"/>
        <v>23000</v>
      </c>
      <c r="F1207">
        <v>27541</v>
      </c>
      <c r="G1207">
        <f t="shared" si="145"/>
        <v>27541</v>
      </c>
      <c r="H1207" t="s">
        <v>8219</v>
      </c>
      <c r="I1207" t="s">
        <v>8224</v>
      </c>
      <c r="J1207" t="s">
        <v>8246</v>
      </c>
      <c r="K1207">
        <v>1408068000</v>
      </c>
      <c r="L1207">
        <v>1405346680</v>
      </c>
      <c r="M1207" t="b">
        <v>1</v>
      </c>
      <c r="N1207">
        <v>322</v>
      </c>
      <c r="O1207" t="b">
        <v>1</v>
      </c>
      <c r="P1207" t="s">
        <v>8271</v>
      </c>
      <c r="Q1207">
        <f t="shared" si="146"/>
        <v>120</v>
      </c>
      <c r="R1207">
        <f t="shared" si="151"/>
        <v>85.53</v>
      </c>
      <c r="S1207" t="str">
        <f t="shared" si="147"/>
        <v>theater</v>
      </c>
      <c r="T1207" t="str">
        <f t="shared" si="148"/>
        <v>plays</v>
      </c>
      <c r="U1207" s="7">
        <f t="shared" si="149"/>
        <v>41834.586574074077</v>
      </c>
      <c r="V1207" s="7">
        <f t="shared" si="150"/>
        <v>41866.083333333336</v>
      </c>
    </row>
    <row r="1208" spans="1:22" ht="44.25" x14ac:dyDescent="0.75">
      <c r="A1208">
        <v>2305</v>
      </c>
      <c r="B1208" s="2" t="s">
        <v>2306</v>
      </c>
      <c r="C1208" s="2" t="s">
        <v>6415</v>
      </c>
      <c r="D1208">
        <v>18000</v>
      </c>
      <c r="E1208">
        <f t="shared" si="144"/>
        <v>18000</v>
      </c>
      <c r="F1208">
        <v>18221</v>
      </c>
      <c r="G1208">
        <f t="shared" si="145"/>
        <v>18221</v>
      </c>
      <c r="H1208" t="s">
        <v>8219</v>
      </c>
      <c r="I1208" t="s">
        <v>8224</v>
      </c>
      <c r="J1208" t="s">
        <v>8246</v>
      </c>
      <c r="K1208">
        <v>1407520800</v>
      </c>
      <c r="L1208">
        <v>1405356072</v>
      </c>
      <c r="M1208" t="b">
        <v>1</v>
      </c>
      <c r="N1208">
        <v>167</v>
      </c>
      <c r="O1208" t="b">
        <v>1</v>
      </c>
      <c r="P1208" t="s">
        <v>8279</v>
      </c>
      <c r="Q1208">
        <f t="shared" si="146"/>
        <v>101</v>
      </c>
      <c r="R1208">
        <f t="shared" si="151"/>
        <v>109.11</v>
      </c>
      <c r="S1208" t="str">
        <f t="shared" si="147"/>
        <v>music</v>
      </c>
      <c r="T1208" t="str">
        <f t="shared" si="148"/>
        <v>indie rock</v>
      </c>
      <c r="U1208" s="7">
        <f t="shared" si="149"/>
        <v>41834.695277777777</v>
      </c>
      <c r="V1208" s="7">
        <f t="shared" si="150"/>
        <v>41859.75</v>
      </c>
    </row>
    <row r="1209" spans="1:22" x14ac:dyDescent="0.75">
      <c r="A1209">
        <v>3061</v>
      </c>
      <c r="B1209" s="2" t="s">
        <v>3061</v>
      </c>
      <c r="C1209" s="2" t="s">
        <v>7171</v>
      </c>
      <c r="D1209">
        <v>1000000</v>
      </c>
      <c r="E1209">
        <f t="shared" si="144"/>
        <v>1000000</v>
      </c>
      <c r="F1209">
        <v>0</v>
      </c>
      <c r="G1209">
        <f t="shared" si="145"/>
        <v>0</v>
      </c>
      <c r="H1209" t="s">
        <v>8221</v>
      </c>
      <c r="I1209" t="s">
        <v>8224</v>
      </c>
      <c r="J1209" t="s">
        <v>8246</v>
      </c>
      <c r="K1209">
        <v>1407955748</v>
      </c>
      <c r="L1209">
        <v>1405363748</v>
      </c>
      <c r="M1209" t="b">
        <v>0</v>
      </c>
      <c r="N1209">
        <v>0</v>
      </c>
      <c r="O1209" t="b">
        <v>0</v>
      </c>
      <c r="P1209" t="s">
        <v>8303</v>
      </c>
      <c r="Q1209">
        <f t="shared" si="146"/>
        <v>0</v>
      </c>
      <c r="R1209" t="e">
        <f t="shared" si="151"/>
        <v>#DIV/0!</v>
      </c>
      <c r="S1209" t="str">
        <f t="shared" si="147"/>
        <v>theater</v>
      </c>
      <c r="T1209" t="str">
        <f t="shared" si="148"/>
        <v>spaces</v>
      </c>
      <c r="U1209" s="7">
        <f t="shared" si="149"/>
        <v>41834.784120370372</v>
      </c>
      <c r="V1209" s="7">
        <f t="shared" si="150"/>
        <v>41864.784120370372</v>
      </c>
    </row>
    <row r="1210" spans="1:22" ht="44.25" x14ac:dyDescent="0.75">
      <c r="A1210">
        <v>3400</v>
      </c>
      <c r="B1210" s="2" t="s">
        <v>3399</v>
      </c>
      <c r="C1210" s="2" t="s">
        <v>7510</v>
      </c>
      <c r="D1210">
        <v>10000</v>
      </c>
      <c r="E1210">
        <f t="shared" si="144"/>
        <v>10000</v>
      </c>
      <c r="F1210">
        <v>10041</v>
      </c>
      <c r="G1210">
        <f t="shared" si="145"/>
        <v>10041</v>
      </c>
      <c r="H1210" t="s">
        <v>8219</v>
      </c>
      <c r="I1210" t="s">
        <v>8224</v>
      </c>
      <c r="J1210" t="s">
        <v>8246</v>
      </c>
      <c r="K1210">
        <v>1409266414</v>
      </c>
      <c r="L1210">
        <v>1405378414</v>
      </c>
      <c r="M1210" t="b">
        <v>0</v>
      </c>
      <c r="N1210">
        <v>85</v>
      </c>
      <c r="O1210" t="b">
        <v>1</v>
      </c>
      <c r="P1210" t="s">
        <v>8271</v>
      </c>
      <c r="Q1210">
        <f t="shared" si="146"/>
        <v>100</v>
      </c>
      <c r="R1210">
        <f t="shared" si="151"/>
        <v>118.13</v>
      </c>
      <c r="S1210" t="str">
        <f t="shared" si="147"/>
        <v>theater</v>
      </c>
      <c r="T1210" t="str">
        <f t="shared" si="148"/>
        <v>plays</v>
      </c>
      <c r="U1210" s="7">
        <f t="shared" si="149"/>
        <v>41834.953865740739</v>
      </c>
      <c r="V1210" s="7">
        <f t="shared" si="150"/>
        <v>41879.953865740739</v>
      </c>
    </row>
    <row r="1211" spans="1:22" ht="44.25" x14ac:dyDescent="0.75">
      <c r="A1211">
        <v>1765</v>
      </c>
      <c r="B1211" s="2" t="s">
        <v>1766</v>
      </c>
      <c r="C1211" s="2" t="s">
        <v>5875</v>
      </c>
      <c r="D1211">
        <v>12500</v>
      </c>
      <c r="E1211">
        <f t="shared" si="144"/>
        <v>12500</v>
      </c>
      <c r="F1211">
        <v>7433.48</v>
      </c>
      <c r="G1211">
        <f t="shared" si="145"/>
        <v>7433.48</v>
      </c>
      <c r="H1211" t="s">
        <v>8221</v>
      </c>
      <c r="I1211" t="s">
        <v>8224</v>
      </c>
      <c r="J1211" t="s">
        <v>8246</v>
      </c>
      <c r="K1211">
        <v>1407972712</v>
      </c>
      <c r="L1211">
        <v>1405380712</v>
      </c>
      <c r="M1211" t="b">
        <v>1</v>
      </c>
      <c r="N1211">
        <v>103</v>
      </c>
      <c r="O1211" t="b">
        <v>0</v>
      </c>
      <c r="P1211" t="s">
        <v>8285</v>
      </c>
      <c r="Q1211">
        <f t="shared" si="146"/>
        <v>59</v>
      </c>
      <c r="R1211">
        <f t="shared" si="151"/>
        <v>72.17</v>
      </c>
      <c r="S1211" t="str">
        <f t="shared" si="147"/>
        <v>photography</v>
      </c>
      <c r="T1211" t="str">
        <f t="shared" si="148"/>
        <v>photobooks</v>
      </c>
      <c r="U1211" s="7">
        <f t="shared" si="149"/>
        <v>41834.980462962965</v>
      </c>
      <c r="V1211" s="7">
        <f t="shared" si="150"/>
        <v>41864.980462962965</v>
      </c>
    </row>
    <row r="1212" spans="1:22" ht="44.25" x14ac:dyDescent="0.75">
      <c r="A1212">
        <v>162</v>
      </c>
      <c r="B1212" s="2" t="s">
        <v>164</v>
      </c>
      <c r="C1212" s="2" t="s">
        <v>4272</v>
      </c>
      <c r="D1212">
        <v>2800</v>
      </c>
      <c r="E1212">
        <f t="shared" si="144"/>
        <v>2800</v>
      </c>
      <c r="F1212">
        <v>435</v>
      </c>
      <c r="G1212">
        <f t="shared" si="145"/>
        <v>435</v>
      </c>
      <c r="H1212" t="s">
        <v>8221</v>
      </c>
      <c r="I1212" t="s">
        <v>8224</v>
      </c>
      <c r="J1212" t="s">
        <v>8246</v>
      </c>
      <c r="K1212">
        <v>1408232520</v>
      </c>
      <c r="L1212">
        <v>1405393356</v>
      </c>
      <c r="M1212" t="b">
        <v>0</v>
      </c>
      <c r="N1212">
        <v>10</v>
      </c>
      <c r="O1212" t="b">
        <v>0</v>
      </c>
      <c r="P1212" t="s">
        <v>8268</v>
      </c>
      <c r="Q1212">
        <f t="shared" si="146"/>
        <v>16</v>
      </c>
      <c r="R1212">
        <f t="shared" si="151"/>
        <v>43.5</v>
      </c>
      <c r="S1212" t="str">
        <f t="shared" si="147"/>
        <v>film &amp; video</v>
      </c>
      <c r="T1212" t="str">
        <f t="shared" si="148"/>
        <v>drama</v>
      </c>
      <c r="U1212" s="7">
        <f t="shared" si="149"/>
        <v>41835.126805555556</v>
      </c>
      <c r="V1212" s="7">
        <f t="shared" si="150"/>
        <v>41867.987500000003</v>
      </c>
    </row>
    <row r="1213" spans="1:22" ht="44.25" x14ac:dyDescent="0.75">
      <c r="A1213">
        <v>1966</v>
      </c>
      <c r="B1213" s="2" t="s">
        <v>1967</v>
      </c>
      <c r="C1213" s="2" t="s">
        <v>6076</v>
      </c>
      <c r="D1213">
        <v>100000</v>
      </c>
      <c r="E1213">
        <f t="shared" si="144"/>
        <v>100000</v>
      </c>
      <c r="F1213">
        <v>206743.09</v>
      </c>
      <c r="G1213">
        <f t="shared" si="145"/>
        <v>206743.09</v>
      </c>
      <c r="H1213" t="s">
        <v>8219</v>
      </c>
      <c r="I1213" t="s">
        <v>8224</v>
      </c>
      <c r="J1213" t="s">
        <v>8246</v>
      </c>
      <c r="K1213">
        <v>1408021098</v>
      </c>
      <c r="L1213">
        <v>1405429098</v>
      </c>
      <c r="M1213" t="b">
        <v>1</v>
      </c>
      <c r="N1213">
        <v>1513</v>
      </c>
      <c r="O1213" t="b">
        <v>1</v>
      </c>
      <c r="P1213" t="s">
        <v>8295</v>
      </c>
      <c r="Q1213">
        <f t="shared" si="146"/>
        <v>207</v>
      </c>
      <c r="R1213">
        <f t="shared" si="151"/>
        <v>136.63999999999999</v>
      </c>
      <c r="S1213" t="str">
        <f t="shared" si="147"/>
        <v>technology</v>
      </c>
      <c r="T1213" t="str">
        <f t="shared" si="148"/>
        <v>hardware</v>
      </c>
      <c r="U1213" s="7">
        <f t="shared" si="149"/>
        <v>41835.540486111109</v>
      </c>
      <c r="V1213" s="7">
        <f t="shared" si="150"/>
        <v>41865.540486111109</v>
      </c>
    </row>
    <row r="1214" spans="1:22" ht="44.25" x14ac:dyDescent="0.75">
      <c r="A1214">
        <v>708</v>
      </c>
      <c r="B1214" s="2" t="s">
        <v>709</v>
      </c>
      <c r="C1214" s="2" t="s">
        <v>4818</v>
      </c>
      <c r="D1214">
        <v>40000</v>
      </c>
      <c r="E1214">
        <f t="shared" si="144"/>
        <v>52400</v>
      </c>
      <c r="F1214">
        <v>8837</v>
      </c>
      <c r="G1214">
        <f t="shared" si="145"/>
        <v>11576.470000000001</v>
      </c>
      <c r="H1214" t="s">
        <v>8221</v>
      </c>
      <c r="I1214" t="s">
        <v>8225</v>
      </c>
      <c r="J1214" t="s">
        <v>8247</v>
      </c>
      <c r="K1214">
        <v>1410616600</v>
      </c>
      <c r="L1214">
        <v>1405432600</v>
      </c>
      <c r="M1214" t="b">
        <v>0</v>
      </c>
      <c r="N1214">
        <v>369</v>
      </c>
      <c r="O1214" t="b">
        <v>0</v>
      </c>
      <c r="P1214" t="s">
        <v>8273</v>
      </c>
      <c r="Q1214">
        <f t="shared" si="146"/>
        <v>22</v>
      </c>
      <c r="R1214">
        <f t="shared" si="151"/>
        <v>31.37</v>
      </c>
      <c r="S1214" t="str">
        <f t="shared" si="147"/>
        <v>technology</v>
      </c>
      <c r="T1214" t="str">
        <f t="shared" si="148"/>
        <v>wearables</v>
      </c>
      <c r="U1214" s="7">
        <f t="shared" si="149"/>
        <v>41835.581018518518</v>
      </c>
      <c r="V1214" s="7">
        <f t="shared" si="150"/>
        <v>41895.581018518518</v>
      </c>
    </row>
    <row r="1215" spans="1:22" ht="44.25" x14ac:dyDescent="0.75">
      <c r="A1215">
        <v>603</v>
      </c>
      <c r="B1215" s="2" t="s">
        <v>604</v>
      </c>
      <c r="C1215" s="2" t="s">
        <v>4713</v>
      </c>
      <c r="D1215">
        <v>15000</v>
      </c>
      <c r="E1215">
        <f t="shared" si="144"/>
        <v>15000</v>
      </c>
      <c r="F1215">
        <v>590.02</v>
      </c>
      <c r="G1215">
        <f t="shared" si="145"/>
        <v>590.02</v>
      </c>
      <c r="H1215" t="s">
        <v>8220</v>
      </c>
      <c r="I1215" t="s">
        <v>8224</v>
      </c>
      <c r="J1215" t="s">
        <v>8246</v>
      </c>
      <c r="K1215">
        <v>1408029623</v>
      </c>
      <c r="L1215">
        <v>1405437623</v>
      </c>
      <c r="M1215" t="b">
        <v>0</v>
      </c>
      <c r="N1215">
        <v>13</v>
      </c>
      <c r="O1215" t="b">
        <v>0</v>
      </c>
      <c r="P1215" t="s">
        <v>8272</v>
      </c>
      <c r="Q1215">
        <f t="shared" si="146"/>
        <v>4</v>
      </c>
      <c r="R1215">
        <f t="shared" si="151"/>
        <v>45.39</v>
      </c>
      <c r="S1215" t="str">
        <f t="shared" si="147"/>
        <v>technology</v>
      </c>
      <c r="T1215" t="str">
        <f t="shared" si="148"/>
        <v>web</v>
      </c>
      <c r="U1215" s="7">
        <f t="shared" si="149"/>
        <v>41835.639155092591</v>
      </c>
      <c r="V1215" s="7">
        <f t="shared" si="150"/>
        <v>41865.639155092591</v>
      </c>
    </row>
    <row r="1216" spans="1:22" ht="59" x14ac:dyDescent="0.75">
      <c r="A1216">
        <v>3187</v>
      </c>
      <c r="B1216" s="2" t="s">
        <v>3187</v>
      </c>
      <c r="C1216" s="2" t="s">
        <v>7297</v>
      </c>
      <c r="D1216">
        <v>15000</v>
      </c>
      <c r="E1216">
        <f t="shared" si="144"/>
        <v>15000</v>
      </c>
      <c r="F1216">
        <v>17444</v>
      </c>
      <c r="G1216">
        <f t="shared" si="145"/>
        <v>17444</v>
      </c>
      <c r="H1216" t="s">
        <v>8219</v>
      </c>
      <c r="I1216" t="s">
        <v>8224</v>
      </c>
      <c r="J1216" t="s">
        <v>8246</v>
      </c>
      <c r="K1216">
        <v>1407167973</v>
      </c>
      <c r="L1216">
        <v>1405439973</v>
      </c>
      <c r="M1216" t="b">
        <v>1</v>
      </c>
      <c r="N1216">
        <v>244</v>
      </c>
      <c r="O1216" t="b">
        <v>1</v>
      </c>
      <c r="P1216" t="s">
        <v>8271</v>
      </c>
      <c r="Q1216">
        <f t="shared" si="146"/>
        <v>116</v>
      </c>
      <c r="R1216">
        <f t="shared" si="151"/>
        <v>71.489999999999995</v>
      </c>
      <c r="S1216" t="str">
        <f t="shared" si="147"/>
        <v>theater</v>
      </c>
      <c r="T1216" t="str">
        <f t="shared" si="148"/>
        <v>plays</v>
      </c>
      <c r="U1216" s="7">
        <f t="shared" si="149"/>
        <v>41835.666354166664</v>
      </c>
      <c r="V1216" s="7">
        <f t="shared" si="150"/>
        <v>41855.666354166664</v>
      </c>
    </row>
    <row r="1217" spans="1:22" ht="44.25" x14ac:dyDescent="0.75">
      <c r="A1217">
        <v>1155</v>
      </c>
      <c r="B1217" s="2" t="s">
        <v>1156</v>
      </c>
      <c r="C1217" s="2" t="s">
        <v>5265</v>
      </c>
      <c r="D1217">
        <v>25000</v>
      </c>
      <c r="E1217">
        <f t="shared" si="144"/>
        <v>25000</v>
      </c>
      <c r="F1217">
        <v>188</v>
      </c>
      <c r="G1217">
        <f t="shared" si="145"/>
        <v>188</v>
      </c>
      <c r="H1217" t="s">
        <v>8221</v>
      </c>
      <c r="I1217" t="s">
        <v>8224</v>
      </c>
      <c r="J1217" t="s">
        <v>8246</v>
      </c>
      <c r="K1217">
        <v>1408040408</v>
      </c>
      <c r="L1217">
        <v>1405448408</v>
      </c>
      <c r="M1217" t="b">
        <v>0</v>
      </c>
      <c r="N1217">
        <v>8</v>
      </c>
      <c r="O1217" t="b">
        <v>0</v>
      </c>
      <c r="P1217" t="s">
        <v>8284</v>
      </c>
      <c r="Q1217">
        <f t="shared" si="146"/>
        <v>1</v>
      </c>
      <c r="R1217">
        <f t="shared" si="151"/>
        <v>23.5</v>
      </c>
      <c r="S1217" t="str">
        <f t="shared" si="147"/>
        <v>food</v>
      </c>
      <c r="T1217" t="str">
        <f t="shared" si="148"/>
        <v>food trucks</v>
      </c>
      <c r="U1217" s="7">
        <f t="shared" si="149"/>
        <v>41835.763981481483</v>
      </c>
      <c r="V1217" s="7">
        <f t="shared" si="150"/>
        <v>41865.763981481483</v>
      </c>
    </row>
    <row r="1218" spans="1:22" ht="44.25" x14ac:dyDescent="0.75">
      <c r="A1218">
        <v>65</v>
      </c>
      <c r="B1218" s="2" t="s">
        <v>67</v>
      </c>
      <c r="C1218" s="2" t="s">
        <v>4176</v>
      </c>
      <c r="D1218">
        <v>7000</v>
      </c>
      <c r="E1218">
        <f t="shared" ref="E1218:E1281" si="152">INDEX(convert,MATCH($J1218,money,0),2)*D1218</f>
        <v>5110</v>
      </c>
      <c r="F1218">
        <v>7527</v>
      </c>
      <c r="G1218">
        <f t="shared" ref="G1218:G1281" si="153">INDEX(convert,MATCH($J1218,money,0),2)*F1218</f>
        <v>5494.71</v>
      </c>
      <c r="H1218" t="s">
        <v>8219</v>
      </c>
      <c r="I1218" t="s">
        <v>8229</v>
      </c>
      <c r="J1218" t="s">
        <v>8251</v>
      </c>
      <c r="K1218">
        <v>1407736740</v>
      </c>
      <c r="L1218">
        <v>1405453354</v>
      </c>
      <c r="M1218" t="b">
        <v>0</v>
      </c>
      <c r="N1218">
        <v>57</v>
      </c>
      <c r="O1218" t="b">
        <v>1</v>
      </c>
      <c r="P1218" t="s">
        <v>8266</v>
      </c>
      <c r="Q1218">
        <f t="shared" ref="Q1218:Q1281" si="154">ROUND(F1218/D1218*100,0)</f>
        <v>108</v>
      </c>
      <c r="R1218">
        <f t="shared" si="151"/>
        <v>96.4</v>
      </c>
      <c r="S1218" t="str">
        <f t="shared" ref="S1218:S1281" si="155">LEFT($P1218,FIND("/",$P1218)-1)</f>
        <v>film &amp; video</v>
      </c>
      <c r="T1218" t="str">
        <f t="shared" ref="T1218:T1281" si="156">MID($P1218,FIND("/",$P1218)+1,30)</f>
        <v>shorts</v>
      </c>
      <c r="U1218" s="7">
        <f t="shared" ref="U1218:U1281" si="157">DATE(1970,1,1)+(((L1218/60)/60)/24)</f>
        <v>41835.821226851855</v>
      </c>
      <c r="V1218" s="7">
        <f t="shared" ref="V1218:V1281" si="158">DATE(1970,1,1)+(((K1218/60)/60)/24)</f>
        <v>41862.249305555553</v>
      </c>
    </row>
    <row r="1219" spans="1:22" ht="44.25" x14ac:dyDescent="0.75">
      <c r="A1219">
        <v>2508</v>
      </c>
      <c r="B1219" s="2" t="s">
        <v>2508</v>
      </c>
      <c r="C1219" s="2" t="s">
        <v>6618</v>
      </c>
      <c r="D1219">
        <v>20000</v>
      </c>
      <c r="E1219">
        <f t="shared" si="152"/>
        <v>20000</v>
      </c>
      <c r="F1219">
        <v>0</v>
      </c>
      <c r="G1219">
        <f t="shared" si="153"/>
        <v>0</v>
      </c>
      <c r="H1219" t="s">
        <v>8221</v>
      </c>
      <c r="I1219" t="s">
        <v>8224</v>
      </c>
      <c r="J1219" t="s">
        <v>8246</v>
      </c>
      <c r="K1219">
        <v>1408056634</v>
      </c>
      <c r="L1219">
        <v>1405464634</v>
      </c>
      <c r="M1219" t="b">
        <v>0</v>
      </c>
      <c r="N1219">
        <v>0</v>
      </c>
      <c r="O1219" t="b">
        <v>0</v>
      </c>
      <c r="P1219" t="s">
        <v>8299</v>
      </c>
      <c r="Q1219">
        <f t="shared" si="154"/>
        <v>0</v>
      </c>
      <c r="R1219" t="e">
        <f t="shared" ref="R1219:R1282" si="159">ROUND(G1219/N1219,2)</f>
        <v>#DIV/0!</v>
      </c>
      <c r="S1219" t="str">
        <f t="shared" si="155"/>
        <v>food</v>
      </c>
      <c r="T1219" t="str">
        <f t="shared" si="156"/>
        <v>restaurants</v>
      </c>
      <c r="U1219" s="7">
        <f t="shared" si="157"/>
        <v>41835.951782407406</v>
      </c>
      <c r="V1219" s="7">
        <f t="shared" si="158"/>
        <v>41865.951782407406</v>
      </c>
    </row>
    <row r="1220" spans="1:22" ht="44.25" x14ac:dyDescent="0.75">
      <c r="A1220">
        <v>1113</v>
      </c>
      <c r="B1220" s="2" t="s">
        <v>1114</v>
      </c>
      <c r="C1220" s="2" t="s">
        <v>5223</v>
      </c>
      <c r="D1220">
        <v>1000</v>
      </c>
      <c r="E1220">
        <f t="shared" si="152"/>
        <v>1310</v>
      </c>
      <c r="F1220">
        <v>5</v>
      </c>
      <c r="G1220">
        <f t="shared" si="153"/>
        <v>6.5500000000000007</v>
      </c>
      <c r="H1220" t="s">
        <v>8221</v>
      </c>
      <c r="I1220" t="s">
        <v>8225</v>
      </c>
      <c r="J1220" t="s">
        <v>8247</v>
      </c>
      <c r="K1220">
        <v>1408058820</v>
      </c>
      <c r="L1220">
        <v>1405466820</v>
      </c>
      <c r="M1220" t="b">
        <v>0</v>
      </c>
      <c r="N1220">
        <v>1</v>
      </c>
      <c r="O1220" t="b">
        <v>0</v>
      </c>
      <c r="P1220" t="s">
        <v>8282</v>
      </c>
      <c r="Q1220">
        <f t="shared" si="154"/>
        <v>1</v>
      </c>
      <c r="R1220">
        <f t="shared" si="159"/>
        <v>6.55</v>
      </c>
      <c r="S1220" t="str">
        <f t="shared" si="155"/>
        <v>games</v>
      </c>
      <c r="T1220" t="str">
        <f t="shared" si="156"/>
        <v>video games</v>
      </c>
      <c r="U1220" s="7">
        <f t="shared" si="157"/>
        <v>41835.977083333331</v>
      </c>
      <c r="V1220" s="7">
        <f t="shared" si="158"/>
        <v>41865.977083333331</v>
      </c>
    </row>
    <row r="1221" spans="1:22" ht="44.25" x14ac:dyDescent="0.75">
      <c r="A1221">
        <v>2853</v>
      </c>
      <c r="B1221" s="2" t="s">
        <v>2853</v>
      </c>
      <c r="C1221" s="2" t="s">
        <v>6963</v>
      </c>
      <c r="D1221">
        <v>9500</v>
      </c>
      <c r="E1221">
        <f t="shared" si="152"/>
        <v>6935</v>
      </c>
      <c r="F1221">
        <v>0</v>
      </c>
      <c r="G1221">
        <f t="shared" si="153"/>
        <v>0</v>
      </c>
      <c r="H1221" t="s">
        <v>8221</v>
      </c>
      <c r="I1221" t="s">
        <v>8229</v>
      </c>
      <c r="J1221" t="s">
        <v>8251</v>
      </c>
      <c r="K1221">
        <v>1410669297</v>
      </c>
      <c r="L1221">
        <v>1405485297</v>
      </c>
      <c r="M1221" t="b">
        <v>0</v>
      </c>
      <c r="N1221">
        <v>0</v>
      </c>
      <c r="O1221" t="b">
        <v>0</v>
      </c>
      <c r="P1221" t="s">
        <v>8271</v>
      </c>
      <c r="Q1221">
        <f t="shared" si="154"/>
        <v>0</v>
      </c>
      <c r="R1221" t="e">
        <f t="shared" si="159"/>
        <v>#DIV/0!</v>
      </c>
      <c r="S1221" t="str">
        <f t="shared" si="155"/>
        <v>theater</v>
      </c>
      <c r="T1221" t="str">
        <f t="shared" si="156"/>
        <v>plays</v>
      </c>
      <c r="U1221" s="7">
        <f t="shared" si="157"/>
        <v>41836.190937499996</v>
      </c>
      <c r="V1221" s="7">
        <f t="shared" si="158"/>
        <v>41896.190937499996</v>
      </c>
    </row>
    <row r="1222" spans="1:22" ht="44.25" x14ac:dyDescent="0.75">
      <c r="A1222">
        <v>3581</v>
      </c>
      <c r="B1222" s="2" t="s">
        <v>3580</v>
      </c>
      <c r="C1222" s="2" t="s">
        <v>7691</v>
      </c>
      <c r="D1222">
        <v>1500</v>
      </c>
      <c r="E1222">
        <f t="shared" si="152"/>
        <v>1965</v>
      </c>
      <c r="F1222">
        <v>1500</v>
      </c>
      <c r="G1222">
        <f t="shared" si="153"/>
        <v>1965</v>
      </c>
      <c r="H1222" t="s">
        <v>8219</v>
      </c>
      <c r="I1222" t="s">
        <v>8225</v>
      </c>
      <c r="J1222" t="s">
        <v>8247</v>
      </c>
      <c r="K1222">
        <v>1406719110</v>
      </c>
      <c r="L1222">
        <v>1405509510</v>
      </c>
      <c r="M1222" t="b">
        <v>0</v>
      </c>
      <c r="N1222">
        <v>45</v>
      </c>
      <c r="O1222" t="b">
        <v>1</v>
      </c>
      <c r="P1222" t="s">
        <v>8271</v>
      </c>
      <c r="Q1222">
        <f t="shared" si="154"/>
        <v>100</v>
      </c>
      <c r="R1222">
        <f t="shared" si="159"/>
        <v>43.67</v>
      </c>
      <c r="S1222" t="str">
        <f t="shared" si="155"/>
        <v>theater</v>
      </c>
      <c r="T1222" t="str">
        <f t="shared" si="156"/>
        <v>plays</v>
      </c>
      <c r="U1222" s="7">
        <f t="shared" si="157"/>
        <v>41836.471180555556</v>
      </c>
      <c r="V1222" s="7">
        <f t="shared" si="158"/>
        <v>41850.471180555556</v>
      </c>
    </row>
    <row r="1223" spans="1:22" ht="44.25" x14ac:dyDescent="0.75">
      <c r="A1223">
        <v>1340</v>
      </c>
      <c r="B1223" s="2" t="s">
        <v>1341</v>
      </c>
      <c r="C1223" s="2" t="s">
        <v>5450</v>
      </c>
      <c r="D1223">
        <v>1680</v>
      </c>
      <c r="E1223">
        <f t="shared" si="152"/>
        <v>1680</v>
      </c>
      <c r="F1223">
        <v>0</v>
      </c>
      <c r="G1223">
        <f t="shared" si="153"/>
        <v>0</v>
      </c>
      <c r="H1223" t="s">
        <v>8220</v>
      </c>
      <c r="I1223" t="s">
        <v>8224</v>
      </c>
      <c r="J1223" t="s">
        <v>8246</v>
      </c>
      <c r="K1223">
        <v>1408112253</v>
      </c>
      <c r="L1223">
        <v>1405520253</v>
      </c>
      <c r="M1223" t="b">
        <v>0</v>
      </c>
      <c r="N1223">
        <v>0</v>
      </c>
      <c r="O1223" t="b">
        <v>0</v>
      </c>
      <c r="P1223" t="s">
        <v>8273</v>
      </c>
      <c r="Q1223">
        <f t="shared" si="154"/>
        <v>0</v>
      </c>
      <c r="R1223" t="e">
        <f t="shared" si="159"/>
        <v>#DIV/0!</v>
      </c>
      <c r="S1223" t="str">
        <f t="shared" si="155"/>
        <v>technology</v>
      </c>
      <c r="T1223" t="str">
        <f t="shared" si="156"/>
        <v>wearables</v>
      </c>
      <c r="U1223" s="7">
        <f t="shared" si="157"/>
        <v>41836.595520833333</v>
      </c>
      <c r="V1223" s="7">
        <f t="shared" si="158"/>
        <v>41866.595520833333</v>
      </c>
    </row>
    <row r="1224" spans="1:22" ht="59" x14ac:dyDescent="0.75">
      <c r="A1224">
        <v>2443</v>
      </c>
      <c r="B1224" s="2" t="s">
        <v>2444</v>
      </c>
      <c r="C1224" s="2" t="s">
        <v>6553</v>
      </c>
      <c r="D1224">
        <v>20000</v>
      </c>
      <c r="E1224">
        <f t="shared" si="152"/>
        <v>20000</v>
      </c>
      <c r="F1224">
        <v>40502.99</v>
      </c>
      <c r="G1224">
        <f t="shared" si="153"/>
        <v>40502.99</v>
      </c>
      <c r="H1224" t="s">
        <v>8219</v>
      </c>
      <c r="I1224" t="s">
        <v>8224</v>
      </c>
      <c r="J1224" t="s">
        <v>8246</v>
      </c>
      <c r="K1224">
        <v>1408114822</v>
      </c>
      <c r="L1224">
        <v>1405522822</v>
      </c>
      <c r="M1224" t="b">
        <v>0</v>
      </c>
      <c r="N1224">
        <v>311</v>
      </c>
      <c r="O1224" t="b">
        <v>1</v>
      </c>
      <c r="P1224" t="s">
        <v>8298</v>
      </c>
      <c r="Q1224">
        <f t="shared" si="154"/>
        <v>203</v>
      </c>
      <c r="R1224">
        <f t="shared" si="159"/>
        <v>130.22999999999999</v>
      </c>
      <c r="S1224" t="str">
        <f t="shared" si="155"/>
        <v>food</v>
      </c>
      <c r="T1224" t="str">
        <f t="shared" si="156"/>
        <v>small batch</v>
      </c>
      <c r="U1224" s="7">
        <f t="shared" si="157"/>
        <v>41836.625254629631</v>
      </c>
      <c r="V1224" s="7">
        <f t="shared" si="158"/>
        <v>41866.625254629631</v>
      </c>
    </row>
    <row r="1225" spans="1:22" ht="44.25" x14ac:dyDescent="0.75">
      <c r="A1225">
        <v>968</v>
      </c>
      <c r="B1225" s="2" t="s">
        <v>969</v>
      </c>
      <c r="C1225" s="2" t="s">
        <v>5078</v>
      </c>
      <c r="D1225">
        <v>8000</v>
      </c>
      <c r="E1225">
        <f t="shared" si="152"/>
        <v>8000</v>
      </c>
      <c r="F1225">
        <v>106</v>
      </c>
      <c r="G1225">
        <f t="shared" si="153"/>
        <v>106</v>
      </c>
      <c r="H1225" t="s">
        <v>8221</v>
      </c>
      <c r="I1225" t="s">
        <v>8224</v>
      </c>
      <c r="J1225" t="s">
        <v>8246</v>
      </c>
      <c r="K1225">
        <v>1408134034</v>
      </c>
      <c r="L1225">
        <v>1405542034</v>
      </c>
      <c r="M1225" t="b">
        <v>0</v>
      </c>
      <c r="N1225">
        <v>4</v>
      </c>
      <c r="O1225" t="b">
        <v>0</v>
      </c>
      <c r="P1225" t="s">
        <v>8273</v>
      </c>
      <c r="Q1225">
        <f t="shared" si="154"/>
        <v>1</v>
      </c>
      <c r="R1225">
        <f t="shared" si="159"/>
        <v>26.5</v>
      </c>
      <c r="S1225" t="str">
        <f t="shared" si="155"/>
        <v>technology</v>
      </c>
      <c r="T1225" t="str">
        <f t="shared" si="156"/>
        <v>wearables</v>
      </c>
      <c r="U1225" s="7">
        <f t="shared" si="157"/>
        <v>41836.847615740742</v>
      </c>
      <c r="V1225" s="7">
        <f t="shared" si="158"/>
        <v>41866.847615740742</v>
      </c>
    </row>
    <row r="1226" spans="1:22" ht="59" x14ac:dyDescent="0.75">
      <c r="A1226">
        <v>362</v>
      </c>
      <c r="B1226" s="2" t="s">
        <v>363</v>
      </c>
      <c r="C1226" s="2" t="s">
        <v>4472</v>
      </c>
      <c r="D1226">
        <v>9665</v>
      </c>
      <c r="E1226">
        <f t="shared" si="152"/>
        <v>9665</v>
      </c>
      <c r="F1226">
        <v>12000</v>
      </c>
      <c r="G1226">
        <f t="shared" si="153"/>
        <v>12000</v>
      </c>
      <c r="H1226" t="s">
        <v>8219</v>
      </c>
      <c r="I1226" t="s">
        <v>8224</v>
      </c>
      <c r="J1226" t="s">
        <v>8246</v>
      </c>
      <c r="K1226">
        <v>1407456000</v>
      </c>
      <c r="L1226">
        <v>1405573391</v>
      </c>
      <c r="M1226" t="b">
        <v>0</v>
      </c>
      <c r="N1226">
        <v>86</v>
      </c>
      <c r="O1226" t="b">
        <v>1</v>
      </c>
      <c r="P1226" t="s">
        <v>8269</v>
      </c>
      <c r="Q1226">
        <f t="shared" si="154"/>
        <v>124</v>
      </c>
      <c r="R1226">
        <f t="shared" si="159"/>
        <v>139.53</v>
      </c>
      <c r="S1226" t="str">
        <f t="shared" si="155"/>
        <v>film &amp; video</v>
      </c>
      <c r="T1226" t="str">
        <f t="shared" si="156"/>
        <v>documentary</v>
      </c>
      <c r="U1226" s="7">
        <f t="shared" si="157"/>
        <v>41837.210543981484</v>
      </c>
      <c r="V1226" s="7">
        <f t="shared" si="158"/>
        <v>41859</v>
      </c>
    </row>
    <row r="1227" spans="1:22" ht="44.25" x14ac:dyDescent="0.75">
      <c r="A1227">
        <v>3329</v>
      </c>
      <c r="B1227" s="2" t="s">
        <v>3329</v>
      </c>
      <c r="C1227" s="2" t="s">
        <v>7439</v>
      </c>
      <c r="D1227">
        <v>1000</v>
      </c>
      <c r="E1227">
        <f t="shared" si="152"/>
        <v>1310</v>
      </c>
      <c r="F1227">
        <v>1168</v>
      </c>
      <c r="G1227">
        <f t="shared" si="153"/>
        <v>1530.0800000000002</v>
      </c>
      <c r="H1227" t="s">
        <v>8219</v>
      </c>
      <c r="I1227" t="s">
        <v>8225</v>
      </c>
      <c r="J1227" t="s">
        <v>8247</v>
      </c>
      <c r="K1227">
        <v>1406502000</v>
      </c>
      <c r="L1227">
        <v>1405583108</v>
      </c>
      <c r="M1227" t="b">
        <v>0</v>
      </c>
      <c r="N1227">
        <v>26</v>
      </c>
      <c r="O1227" t="b">
        <v>1</v>
      </c>
      <c r="P1227" t="s">
        <v>8271</v>
      </c>
      <c r="Q1227">
        <f t="shared" si="154"/>
        <v>117</v>
      </c>
      <c r="R1227">
        <f t="shared" si="159"/>
        <v>58.85</v>
      </c>
      <c r="S1227" t="str">
        <f t="shared" si="155"/>
        <v>theater</v>
      </c>
      <c r="T1227" t="str">
        <f t="shared" si="156"/>
        <v>plays</v>
      </c>
      <c r="U1227" s="7">
        <f t="shared" si="157"/>
        <v>41837.323009259257</v>
      </c>
      <c r="V1227" s="7">
        <f t="shared" si="158"/>
        <v>41847.958333333336</v>
      </c>
    </row>
    <row r="1228" spans="1:22" ht="44.25" x14ac:dyDescent="0.75">
      <c r="A1228">
        <v>457</v>
      </c>
      <c r="B1228" s="2" t="s">
        <v>458</v>
      </c>
      <c r="C1228" s="2" t="s">
        <v>4567</v>
      </c>
      <c r="D1228">
        <v>20000</v>
      </c>
      <c r="E1228">
        <f t="shared" si="152"/>
        <v>14600</v>
      </c>
      <c r="F1228">
        <v>0</v>
      </c>
      <c r="G1228">
        <f t="shared" si="153"/>
        <v>0</v>
      </c>
      <c r="H1228" t="s">
        <v>8221</v>
      </c>
      <c r="I1228" t="s">
        <v>8229</v>
      </c>
      <c r="J1228" t="s">
        <v>8251</v>
      </c>
      <c r="K1228">
        <v>1408213512</v>
      </c>
      <c r="L1228">
        <v>1405621512</v>
      </c>
      <c r="M1228" t="b">
        <v>0</v>
      </c>
      <c r="N1228">
        <v>0</v>
      </c>
      <c r="O1228" t="b">
        <v>0</v>
      </c>
      <c r="P1228" t="s">
        <v>8270</v>
      </c>
      <c r="Q1228">
        <f t="shared" si="154"/>
        <v>0</v>
      </c>
      <c r="R1228" t="e">
        <f t="shared" si="159"/>
        <v>#DIV/0!</v>
      </c>
      <c r="S1228" t="str">
        <f t="shared" si="155"/>
        <v>film &amp; video</v>
      </c>
      <c r="T1228" t="str">
        <f t="shared" si="156"/>
        <v>animation</v>
      </c>
      <c r="U1228" s="7">
        <f t="shared" si="157"/>
        <v>41837.767500000002</v>
      </c>
      <c r="V1228" s="7">
        <f t="shared" si="158"/>
        <v>41867.767500000002</v>
      </c>
    </row>
    <row r="1229" spans="1:22" ht="44.25" x14ac:dyDescent="0.75">
      <c r="A1229">
        <v>2579</v>
      </c>
      <c r="B1229" s="2" t="s">
        <v>2579</v>
      </c>
      <c r="C1229" s="2" t="s">
        <v>6689</v>
      </c>
      <c r="D1229">
        <v>200000</v>
      </c>
      <c r="E1229">
        <f t="shared" si="152"/>
        <v>200000</v>
      </c>
      <c r="F1229">
        <v>277</v>
      </c>
      <c r="G1229">
        <f t="shared" si="153"/>
        <v>277</v>
      </c>
      <c r="H1229" t="s">
        <v>8220</v>
      </c>
      <c r="I1229" t="s">
        <v>8224</v>
      </c>
      <c r="J1229" t="s">
        <v>8246</v>
      </c>
      <c r="K1229">
        <v>1410810903</v>
      </c>
      <c r="L1229">
        <v>1405626903</v>
      </c>
      <c r="M1229" t="b">
        <v>0</v>
      </c>
      <c r="N1229">
        <v>12</v>
      </c>
      <c r="O1229" t="b">
        <v>0</v>
      </c>
      <c r="P1229" t="s">
        <v>8284</v>
      </c>
      <c r="Q1229">
        <f t="shared" si="154"/>
        <v>0</v>
      </c>
      <c r="R1229">
        <f t="shared" si="159"/>
        <v>23.08</v>
      </c>
      <c r="S1229" t="str">
        <f t="shared" si="155"/>
        <v>food</v>
      </c>
      <c r="T1229" t="str">
        <f t="shared" si="156"/>
        <v>food trucks</v>
      </c>
      <c r="U1229" s="7">
        <f t="shared" si="157"/>
        <v>41837.829895833333</v>
      </c>
      <c r="V1229" s="7">
        <f t="shared" si="158"/>
        <v>41897.829895833333</v>
      </c>
    </row>
    <row r="1230" spans="1:22" ht="44.25" x14ac:dyDescent="0.75">
      <c r="A1230">
        <v>1178</v>
      </c>
      <c r="B1230" s="2" t="s">
        <v>1179</v>
      </c>
      <c r="C1230" s="2" t="s">
        <v>5288</v>
      </c>
      <c r="D1230">
        <v>75000</v>
      </c>
      <c r="E1230">
        <f t="shared" si="152"/>
        <v>75000</v>
      </c>
      <c r="F1230">
        <v>5</v>
      </c>
      <c r="G1230">
        <f t="shared" si="153"/>
        <v>5</v>
      </c>
      <c r="H1230" t="s">
        <v>8221</v>
      </c>
      <c r="I1230" t="s">
        <v>8224</v>
      </c>
      <c r="J1230" t="s">
        <v>8246</v>
      </c>
      <c r="K1230">
        <v>1408225452</v>
      </c>
      <c r="L1230">
        <v>1405633452</v>
      </c>
      <c r="M1230" t="b">
        <v>0</v>
      </c>
      <c r="N1230">
        <v>1</v>
      </c>
      <c r="O1230" t="b">
        <v>0</v>
      </c>
      <c r="P1230" t="s">
        <v>8284</v>
      </c>
      <c r="Q1230">
        <f t="shared" si="154"/>
        <v>0</v>
      </c>
      <c r="R1230">
        <f t="shared" si="159"/>
        <v>5</v>
      </c>
      <c r="S1230" t="str">
        <f t="shared" si="155"/>
        <v>food</v>
      </c>
      <c r="T1230" t="str">
        <f t="shared" si="156"/>
        <v>food trucks</v>
      </c>
      <c r="U1230" s="7">
        <f t="shared" si="157"/>
        <v>41837.905694444446</v>
      </c>
      <c r="V1230" s="7">
        <f t="shared" si="158"/>
        <v>41867.905694444446</v>
      </c>
    </row>
    <row r="1231" spans="1:22" ht="29.5" x14ac:dyDescent="0.75">
      <c r="A1231">
        <v>710</v>
      </c>
      <c r="B1231" s="2" t="s">
        <v>711</v>
      </c>
      <c r="C1231" s="2" t="s">
        <v>4820</v>
      </c>
      <c r="D1231">
        <v>1200</v>
      </c>
      <c r="E1231">
        <f t="shared" si="152"/>
        <v>876</v>
      </c>
      <c r="F1231">
        <v>0</v>
      </c>
      <c r="G1231">
        <f t="shared" si="153"/>
        <v>0</v>
      </c>
      <c r="H1231" t="s">
        <v>8221</v>
      </c>
      <c r="I1231" t="s">
        <v>8229</v>
      </c>
      <c r="J1231" t="s">
        <v>8251</v>
      </c>
      <c r="K1231">
        <v>1408495440</v>
      </c>
      <c r="L1231">
        <v>1405640302</v>
      </c>
      <c r="M1231" t="b">
        <v>0</v>
      </c>
      <c r="N1231">
        <v>0</v>
      </c>
      <c r="O1231" t="b">
        <v>0</v>
      </c>
      <c r="P1231" t="s">
        <v>8273</v>
      </c>
      <c r="Q1231">
        <f t="shared" si="154"/>
        <v>0</v>
      </c>
      <c r="R1231" t="e">
        <f t="shared" si="159"/>
        <v>#DIV/0!</v>
      </c>
      <c r="S1231" t="str">
        <f t="shared" si="155"/>
        <v>technology</v>
      </c>
      <c r="T1231" t="str">
        <f t="shared" si="156"/>
        <v>wearables</v>
      </c>
      <c r="U1231" s="7">
        <f t="shared" si="157"/>
        <v>41837.984976851854</v>
      </c>
      <c r="V1231" s="7">
        <f t="shared" si="158"/>
        <v>41871.030555555553</v>
      </c>
    </row>
    <row r="1232" spans="1:22" ht="44.25" x14ac:dyDescent="0.75">
      <c r="A1232">
        <v>1076</v>
      </c>
      <c r="B1232" s="2" t="s">
        <v>1077</v>
      </c>
      <c r="C1232" s="2" t="s">
        <v>5186</v>
      </c>
      <c r="D1232">
        <v>75000</v>
      </c>
      <c r="E1232">
        <f t="shared" si="152"/>
        <v>75000</v>
      </c>
      <c r="F1232">
        <v>47074</v>
      </c>
      <c r="G1232">
        <f t="shared" si="153"/>
        <v>47074</v>
      </c>
      <c r="H1232" t="s">
        <v>8221</v>
      </c>
      <c r="I1232" t="s">
        <v>8224</v>
      </c>
      <c r="J1232" t="s">
        <v>8246</v>
      </c>
      <c r="K1232">
        <v>1410426250</v>
      </c>
      <c r="L1232">
        <v>1405674250</v>
      </c>
      <c r="M1232" t="b">
        <v>0</v>
      </c>
      <c r="N1232">
        <v>975</v>
      </c>
      <c r="O1232" t="b">
        <v>0</v>
      </c>
      <c r="P1232" t="s">
        <v>8282</v>
      </c>
      <c r="Q1232">
        <f t="shared" si="154"/>
        <v>63</v>
      </c>
      <c r="R1232">
        <f t="shared" si="159"/>
        <v>48.28</v>
      </c>
      <c r="S1232" t="str">
        <f t="shared" si="155"/>
        <v>games</v>
      </c>
      <c r="T1232" t="str">
        <f t="shared" si="156"/>
        <v>video games</v>
      </c>
      <c r="U1232" s="7">
        <f t="shared" si="157"/>
        <v>41838.377893518518</v>
      </c>
      <c r="V1232" s="7">
        <f t="shared" si="158"/>
        <v>41893.377893518518</v>
      </c>
    </row>
    <row r="1233" spans="1:22" ht="44.25" x14ac:dyDescent="0.75">
      <c r="A1233">
        <v>1496</v>
      </c>
      <c r="B1233" s="2" t="s">
        <v>1497</v>
      </c>
      <c r="C1233" s="2" t="s">
        <v>5606</v>
      </c>
      <c r="D1233">
        <v>1500</v>
      </c>
      <c r="E1233">
        <f t="shared" si="152"/>
        <v>1500</v>
      </c>
      <c r="F1233">
        <v>0</v>
      </c>
      <c r="G1233">
        <f t="shared" si="153"/>
        <v>0</v>
      </c>
      <c r="H1233" t="s">
        <v>8221</v>
      </c>
      <c r="I1233" t="s">
        <v>8224</v>
      </c>
      <c r="J1233" t="s">
        <v>8246</v>
      </c>
      <c r="K1233">
        <v>1410866659</v>
      </c>
      <c r="L1233">
        <v>1405682659</v>
      </c>
      <c r="M1233" t="b">
        <v>0</v>
      </c>
      <c r="N1233">
        <v>0</v>
      </c>
      <c r="O1233" t="b">
        <v>0</v>
      </c>
      <c r="P1233" t="s">
        <v>8275</v>
      </c>
      <c r="Q1233">
        <f t="shared" si="154"/>
        <v>0</v>
      </c>
      <c r="R1233" t="e">
        <f t="shared" si="159"/>
        <v>#DIV/0!</v>
      </c>
      <c r="S1233" t="str">
        <f t="shared" si="155"/>
        <v>publishing</v>
      </c>
      <c r="T1233" t="str">
        <f t="shared" si="156"/>
        <v>fiction</v>
      </c>
      <c r="U1233" s="7">
        <f t="shared" si="157"/>
        <v>41838.475219907406</v>
      </c>
      <c r="V1233" s="7">
        <f t="shared" si="158"/>
        <v>41898.475219907406</v>
      </c>
    </row>
    <row r="1234" spans="1:22" ht="44.25" x14ac:dyDescent="0.75">
      <c r="A1234">
        <v>1407</v>
      </c>
      <c r="B1234" s="2" t="s">
        <v>1408</v>
      </c>
      <c r="C1234" s="2" t="s">
        <v>5517</v>
      </c>
      <c r="D1234">
        <v>3000</v>
      </c>
      <c r="E1234">
        <f t="shared" si="152"/>
        <v>3000</v>
      </c>
      <c r="F1234">
        <v>15</v>
      </c>
      <c r="G1234">
        <f t="shared" si="153"/>
        <v>15</v>
      </c>
      <c r="H1234" t="s">
        <v>8221</v>
      </c>
      <c r="I1234" t="s">
        <v>8224</v>
      </c>
      <c r="J1234" t="s">
        <v>8246</v>
      </c>
      <c r="K1234">
        <v>1407847978</v>
      </c>
      <c r="L1234">
        <v>1405687978</v>
      </c>
      <c r="M1234" t="b">
        <v>0</v>
      </c>
      <c r="N1234">
        <v>2</v>
      </c>
      <c r="O1234" t="b">
        <v>0</v>
      </c>
      <c r="P1234" t="s">
        <v>8287</v>
      </c>
      <c r="Q1234">
        <f t="shared" si="154"/>
        <v>1</v>
      </c>
      <c r="R1234">
        <f t="shared" si="159"/>
        <v>7.5</v>
      </c>
      <c r="S1234" t="str">
        <f t="shared" si="155"/>
        <v>publishing</v>
      </c>
      <c r="T1234" t="str">
        <f t="shared" si="156"/>
        <v>translations</v>
      </c>
      <c r="U1234" s="7">
        <f t="shared" si="157"/>
        <v>41838.536782407406</v>
      </c>
      <c r="V1234" s="7">
        <f t="shared" si="158"/>
        <v>41863.536782407406</v>
      </c>
    </row>
    <row r="1235" spans="1:22" ht="44.25" x14ac:dyDescent="0.75">
      <c r="A1235">
        <v>666</v>
      </c>
      <c r="B1235" s="2" t="s">
        <v>667</v>
      </c>
      <c r="C1235" s="2" t="s">
        <v>4776</v>
      </c>
      <c r="D1235">
        <v>200000</v>
      </c>
      <c r="E1235">
        <f t="shared" si="152"/>
        <v>200000</v>
      </c>
      <c r="F1235">
        <v>8</v>
      </c>
      <c r="G1235">
        <f t="shared" si="153"/>
        <v>8</v>
      </c>
      <c r="H1235" t="s">
        <v>8221</v>
      </c>
      <c r="I1235" t="s">
        <v>8224</v>
      </c>
      <c r="J1235" t="s">
        <v>8246</v>
      </c>
      <c r="K1235">
        <v>1408305498</v>
      </c>
      <c r="L1235">
        <v>1405713498</v>
      </c>
      <c r="M1235" t="b">
        <v>0</v>
      </c>
      <c r="N1235">
        <v>4</v>
      </c>
      <c r="O1235" t="b">
        <v>0</v>
      </c>
      <c r="P1235" t="s">
        <v>8273</v>
      </c>
      <c r="Q1235">
        <f t="shared" si="154"/>
        <v>0</v>
      </c>
      <c r="R1235">
        <f t="shared" si="159"/>
        <v>2</v>
      </c>
      <c r="S1235" t="str">
        <f t="shared" si="155"/>
        <v>technology</v>
      </c>
      <c r="T1235" t="str">
        <f t="shared" si="156"/>
        <v>wearables</v>
      </c>
      <c r="U1235" s="7">
        <f t="shared" si="157"/>
        <v>41838.832152777781</v>
      </c>
      <c r="V1235" s="7">
        <f t="shared" si="158"/>
        <v>41868.832152777781</v>
      </c>
    </row>
    <row r="1236" spans="1:22" ht="59" x14ac:dyDescent="0.75">
      <c r="A1236">
        <v>673</v>
      </c>
      <c r="B1236" s="2" t="s">
        <v>674</v>
      </c>
      <c r="C1236" s="2" t="s">
        <v>4783</v>
      </c>
      <c r="D1236">
        <v>100000</v>
      </c>
      <c r="E1236">
        <f t="shared" si="152"/>
        <v>100000</v>
      </c>
      <c r="F1236">
        <v>205</v>
      </c>
      <c r="G1236">
        <f t="shared" si="153"/>
        <v>205</v>
      </c>
      <c r="H1236" t="s">
        <v>8221</v>
      </c>
      <c r="I1236" t="s">
        <v>8224</v>
      </c>
      <c r="J1236" t="s">
        <v>8246</v>
      </c>
      <c r="K1236">
        <v>1409602217</v>
      </c>
      <c r="L1236">
        <v>1405714217</v>
      </c>
      <c r="M1236" t="b">
        <v>0</v>
      </c>
      <c r="N1236">
        <v>3</v>
      </c>
      <c r="O1236" t="b">
        <v>0</v>
      </c>
      <c r="P1236" t="s">
        <v>8273</v>
      </c>
      <c r="Q1236">
        <f t="shared" si="154"/>
        <v>0</v>
      </c>
      <c r="R1236">
        <f t="shared" si="159"/>
        <v>68.33</v>
      </c>
      <c r="S1236" t="str">
        <f t="shared" si="155"/>
        <v>technology</v>
      </c>
      <c r="T1236" t="str">
        <f t="shared" si="156"/>
        <v>wearables</v>
      </c>
      <c r="U1236" s="7">
        <f t="shared" si="157"/>
        <v>41838.840474537035</v>
      </c>
      <c r="V1236" s="7">
        <f t="shared" si="158"/>
        <v>41883.840474537035</v>
      </c>
    </row>
    <row r="1237" spans="1:22" ht="44.25" x14ac:dyDescent="0.75">
      <c r="A1237">
        <v>2331</v>
      </c>
      <c r="B1237" s="2" t="s">
        <v>2332</v>
      </c>
      <c r="C1237" s="2" t="s">
        <v>6441</v>
      </c>
      <c r="D1237">
        <v>8000</v>
      </c>
      <c r="E1237">
        <f t="shared" si="152"/>
        <v>8000</v>
      </c>
      <c r="F1237">
        <v>11545.1</v>
      </c>
      <c r="G1237">
        <f t="shared" si="153"/>
        <v>11545.1</v>
      </c>
      <c r="H1237" t="s">
        <v>8219</v>
      </c>
      <c r="I1237" t="s">
        <v>8224</v>
      </c>
      <c r="J1237" t="s">
        <v>8246</v>
      </c>
      <c r="K1237">
        <v>1408320490</v>
      </c>
      <c r="L1237">
        <v>1405728490</v>
      </c>
      <c r="M1237" t="b">
        <v>1</v>
      </c>
      <c r="N1237">
        <v>283</v>
      </c>
      <c r="O1237" t="b">
        <v>1</v>
      </c>
      <c r="P1237" t="s">
        <v>8298</v>
      </c>
      <c r="Q1237">
        <f t="shared" si="154"/>
        <v>144</v>
      </c>
      <c r="R1237">
        <f t="shared" si="159"/>
        <v>40.799999999999997</v>
      </c>
      <c r="S1237" t="str">
        <f t="shared" si="155"/>
        <v>food</v>
      </c>
      <c r="T1237" t="str">
        <f t="shared" si="156"/>
        <v>small batch</v>
      </c>
      <c r="U1237" s="7">
        <f t="shared" si="157"/>
        <v>41839.005671296298</v>
      </c>
      <c r="V1237" s="7">
        <f t="shared" si="158"/>
        <v>41869.005671296298</v>
      </c>
    </row>
    <row r="1238" spans="1:22" ht="29.5" x14ac:dyDescent="0.75">
      <c r="A1238">
        <v>3167</v>
      </c>
      <c r="B1238" s="2" t="s">
        <v>3167</v>
      </c>
      <c r="C1238" s="2" t="s">
        <v>7277</v>
      </c>
      <c r="D1238">
        <v>3000</v>
      </c>
      <c r="E1238">
        <f t="shared" si="152"/>
        <v>3000</v>
      </c>
      <c r="F1238">
        <v>3485</v>
      </c>
      <c r="G1238">
        <f t="shared" si="153"/>
        <v>3485</v>
      </c>
      <c r="H1238" t="s">
        <v>8219</v>
      </c>
      <c r="I1238" t="s">
        <v>8224</v>
      </c>
      <c r="J1238" t="s">
        <v>8246</v>
      </c>
      <c r="K1238">
        <v>1406952781</v>
      </c>
      <c r="L1238">
        <v>1405743181</v>
      </c>
      <c r="M1238" t="b">
        <v>1</v>
      </c>
      <c r="N1238">
        <v>55</v>
      </c>
      <c r="O1238" t="b">
        <v>1</v>
      </c>
      <c r="P1238" t="s">
        <v>8271</v>
      </c>
      <c r="Q1238">
        <f t="shared" si="154"/>
        <v>116</v>
      </c>
      <c r="R1238">
        <f t="shared" si="159"/>
        <v>63.36</v>
      </c>
      <c r="S1238" t="str">
        <f t="shared" si="155"/>
        <v>theater</v>
      </c>
      <c r="T1238" t="str">
        <f t="shared" si="156"/>
        <v>plays</v>
      </c>
      <c r="U1238" s="7">
        <f t="shared" si="157"/>
        <v>41839.175706018519</v>
      </c>
      <c r="V1238" s="7">
        <f t="shared" si="158"/>
        <v>41853.175706018519</v>
      </c>
    </row>
    <row r="1239" spans="1:22" ht="44.25" x14ac:dyDescent="0.75">
      <c r="A1239">
        <v>1546</v>
      </c>
      <c r="B1239" s="2" t="s">
        <v>1547</v>
      </c>
      <c r="C1239" s="2" t="s">
        <v>5656</v>
      </c>
      <c r="D1239">
        <v>1000</v>
      </c>
      <c r="E1239">
        <f t="shared" si="152"/>
        <v>1310</v>
      </c>
      <c r="F1239">
        <v>289</v>
      </c>
      <c r="G1239">
        <f t="shared" si="153"/>
        <v>378.59000000000003</v>
      </c>
      <c r="H1239" t="s">
        <v>8221</v>
      </c>
      <c r="I1239" t="s">
        <v>8225</v>
      </c>
      <c r="J1239" t="s">
        <v>8247</v>
      </c>
      <c r="K1239">
        <v>1410930399</v>
      </c>
      <c r="L1239">
        <v>1405746399</v>
      </c>
      <c r="M1239" t="b">
        <v>0</v>
      </c>
      <c r="N1239">
        <v>11</v>
      </c>
      <c r="O1239" t="b">
        <v>0</v>
      </c>
      <c r="P1239" t="s">
        <v>8289</v>
      </c>
      <c r="Q1239">
        <f t="shared" si="154"/>
        <v>29</v>
      </c>
      <c r="R1239">
        <f t="shared" si="159"/>
        <v>34.42</v>
      </c>
      <c r="S1239" t="str">
        <f t="shared" si="155"/>
        <v>photography</v>
      </c>
      <c r="T1239" t="str">
        <f t="shared" si="156"/>
        <v>nature</v>
      </c>
      <c r="U1239" s="7">
        <f t="shared" si="157"/>
        <v>41839.212951388887</v>
      </c>
      <c r="V1239" s="7">
        <f t="shared" si="158"/>
        <v>41899.212951388887</v>
      </c>
    </row>
    <row r="1240" spans="1:22" ht="44.25" x14ac:dyDescent="0.75">
      <c r="A1240">
        <v>3431</v>
      </c>
      <c r="B1240" s="2" t="s">
        <v>3430</v>
      </c>
      <c r="C1240" s="2" t="s">
        <v>7541</v>
      </c>
      <c r="D1240">
        <v>2000</v>
      </c>
      <c r="E1240">
        <f t="shared" si="152"/>
        <v>2000</v>
      </c>
      <c r="F1240">
        <v>2000</v>
      </c>
      <c r="G1240">
        <f t="shared" si="153"/>
        <v>2000</v>
      </c>
      <c r="H1240" t="s">
        <v>8219</v>
      </c>
      <c r="I1240" t="s">
        <v>8224</v>
      </c>
      <c r="J1240" t="s">
        <v>8246</v>
      </c>
      <c r="K1240">
        <v>1408383153</v>
      </c>
      <c r="L1240">
        <v>1405791153</v>
      </c>
      <c r="M1240" t="b">
        <v>0</v>
      </c>
      <c r="N1240">
        <v>21</v>
      </c>
      <c r="O1240" t="b">
        <v>1</v>
      </c>
      <c r="P1240" t="s">
        <v>8271</v>
      </c>
      <c r="Q1240">
        <f t="shared" si="154"/>
        <v>100</v>
      </c>
      <c r="R1240">
        <f t="shared" si="159"/>
        <v>95.24</v>
      </c>
      <c r="S1240" t="str">
        <f t="shared" si="155"/>
        <v>theater</v>
      </c>
      <c r="T1240" t="str">
        <f t="shared" si="156"/>
        <v>plays</v>
      </c>
      <c r="U1240" s="7">
        <f t="shared" si="157"/>
        <v>41839.730937500004</v>
      </c>
      <c r="V1240" s="7">
        <f t="shared" si="158"/>
        <v>41869.730937500004</v>
      </c>
    </row>
    <row r="1241" spans="1:22" ht="44.25" x14ac:dyDescent="0.75">
      <c r="A1241">
        <v>1498</v>
      </c>
      <c r="B1241" s="2" t="s">
        <v>1499</v>
      </c>
      <c r="C1241" s="2" t="s">
        <v>5608</v>
      </c>
      <c r="D1241">
        <v>3000</v>
      </c>
      <c r="E1241">
        <f t="shared" si="152"/>
        <v>3000</v>
      </c>
      <c r="F1241">
        <v>57</v>
      </c>
      <c r="G1241">
        <f t="shared" si="153"/>
        <v>57</v>
      </c>
      <c r="H1241" t="s">
        <v>8221</v>
      </c>
      <c r="I1241" t="s">
        <v>8224</v>
      </c>
      <c r="J1241" t="s">
        <v>8246</v>
      </c>
      <c r="K1241">
        <v>1409787378</v>
      </c>
      <c r="L1241">
        <v>1405899378</v>
      </c>
      <c r="M1241" t="b">
        <v>0</v>
      </c>
      <c r="N1241">
        <v>3</v>
      </c>
      <c r="O1241" t="b">
        <v>0</v>
      </c>
      <c r="P1241" t="s">
        <v>8275</v>
      </c>
      <c r="Q1241">
        <f t="shared" si="154"/>
        <v>2</v>
      </c>
      <c r="R1241">
        <f t="shared" si="159"/>
        <v>19</v>
      </c>
      <c r="S1241" t="str">
        <f t="shared" si="155"/>
        <v>publishing</v>
      </c>
      <c r="T1241" t="str">
        <f t="shared" si="156"/>
        <v>fiction</v>
      </c>
      <c r="U1241" s="7">
        <f t="shared" si="157"/>
        <v>41840.983541666668</v>
      </c>
      <c r="V1241" s="7">
        <f t="shared" si="158"/>
        <v>41885.983541666668</v>
      </c>
    </row>
    <row r="1242" spans="1:22" ht="44.25" x14ac:dyDescent="0.75">
      <c r="A1242">
        <v>3160</v>
      </c>
      <c r="B1242" s="2" t="s">
        <v>3160</v>
      </c>
      <c r="C1242" s="2" t="s">
        <v>7270</v>
      </c>
      <c r="D1242">
        <v>4500</v>
      </c>
      <c r="E1242">
        <f t="shared" si="152"/>
        <v>4500</v>
      </c>
      <c r="F1242">
        <v>4569</v>
      </c>
      <c r="G1242">
        <f t="shared" si="153"/>
        <v>4569</v>
      </c>
      <c r="H1242" t="s">
        <v>8219</v>
      </c>
      <c r="I1242" t="s">
        <v>8224</v>
      </c>
      <c r="J1242" t="s">
        <v>8246</v>
      </c>
      <c r="K1242">
        <v>1407905940</v>
      </c>
      <c r="L1242">
        <v>1405923687</v>
      </c>
      <c r="M1242" t="b">
        <v>1</v>
      </c>
      <c r="N1242">
        <v>57</v>
      </c>
      <c r="O1242" t="b">
        <v>1</v>
      </c>
      <c r="P1242" t="s">
        <v>8271</v>
      </c>
      <c r="Q1242">
        <f t="shared" si="154"/>
        <v>102</v>
      </c>
      <c r="R1242">
        <f t="shared" si="159"/>
        <v>80.16</v>
      </c>
      <c r="S1242" t="str">
        <f t="shared" si="155"/>
        <v>theater</v>
      </c>
      <c r="T1242" t="str">
        <f t="shared" si="156"/>
        <v>plays</v>
      </c>
      <c r="U1242" s="7">
        <f t="shared" si="157"/>
        <v>41841.26489583333</v>
      </c>
      <c r="V1242" s="7">
        <f t="shared" si="158"/>
        <v>41864.207638888889</v>
      </c>
    </row>
    <row r="1243" spans="1:22" ht="44.25" x14ac:dyDescent="0.75">
      <c r="A1243">
        <v>34</v>
      </c>
      <c r="B1243" s="2" t="s">
        <v>36</v>
      </c>
      <c r="C1243" s="2" t="s">
        <v>4145</v>
      </c>
      <c r="D1243">
        <v>2600</v>
      </c>
      <c r="E1243">
        <f t="shared" si="152"/>
        <v>2600</v>
      </c>
      <c r="F1243">
        <v>3392</v>
      </c>
      <c r="G1243">
        <f t="shared" si="153"/>
        <v>3392</v>
      </c>
      <c r="H1243" t="s">
        <v>8219</v>
      </c>
      <c r="I1243" t="s">
        <v>8224</v>
      </c>
      <c r="J1243" t="s">
        <v>8246</v>
      </c>
      <c r="K1243">
        <v>1407224601</v>
      </c>
      <c r="L1243">
        <v>1405928601</v>
      </c>
      <c r="M1243" t="b">
        <v>0</v>
      </c>
      <c r="N1243">
        <v>68</v>
      </c>
      <c r="O1243" t="b">
        <v>1</v>
      </c>
      <c r="P1243" t="s">
        <v>8265</v>
      </c>
      <c r="Q1243">
        <f t="shared" si="154"/>
        <v>130</v>
      </c>
      <c r="R1243">
        <f t="shared" si="159"/>
        <v>49.88</v>
      </c>
      <c r="S1243" t="str">
        <f t="shared" si="155"/>
        <v>film &amp; video</v>
      </c>
      <c r="T1243" t="str">
        <f t="shared" si="156"/>
        <v>television</v>
      </c>
      <c r="U1243" s="7">
        <f t="shared" si="157"/>
        <v>41841.321770833332</v>
      </c>
      <c r="V1243" s="7">
        <f t="shared" si="158"/>
        <v>41856.321770833332</v>
      </c>
    </row>
    <row r="1244" spans="1:22" ht="44.25" x14ac:dyDescent="0.75">
      <c r="A1244">
        <v>1709</v>
      </c>
      <c r="B1244" s="2" t="s">
        <v>1710</v>
      </c>
      <c r="C1244" s="2" t="s">
        <v>5819</v>
      </c>
      <c r="D1244">
        <v>1750</v>
      </c>
      <c r="E1244">
        <f t="shared" si="152"/>
        <v>1750</v>
      </c>
      <c r="F1244">
        <v>85</v>
      </c>
      <c r="G1244">
        <f t="shared" si="153"/>
        <v>85</v>
      </c>
      <c r="H1244" t="s">
        <v>8221</v>
      </c>
      <c r="I1244" t="s">
        <v>8224</v>
      </c>
      <c r="J1244" t="s">
        <v>8246</v>
      </c>
      <c r="K1244">
        <v>1409513940</v>
      </c>
      <c r="L1244">
        <v>1405949514</v>
      </c>
      <c r="M1244" t="b">
        <v>0</v>
      </c>
      <c r="N1244">
        <v>4</v>
      </c>
      <c r="O1244" t="b">
        <v>0</v>
      </c>
      <c r="P1244" t="s">
        <v>8293</v>
      </c>
      <c r="Q1244">
        <f t="shared" si="154"/>
        <v>5</v>
      </c>
      <c r="R1244">
        <f t="shared" si="159"/>
        <v>21.25</v>
      </c>
      <c r="S1244" t="str">
        <f t="shared" si="155"/>
        <v>music</v>
      </c>
      <c r="T1244" t="str">
        <f t="shared" si="156"/>
        <v>faith</v>
      </c>
      <c r="U1244" s="7">
        <f t="shared" si="157"/>
        <v>41841.56381944444</v>
      </c>
      <c r="V1244" s="7">
        <f t="shared" si="158"/>
        <v>41882.818749999999</v>
      </c>
    </row>
    <row r="1245" spans="1:22" ht="44.25" x14ac:dyDescent="0.75">
      <c r="A1245">
        <v>3865</v>
      </c>
      <c r="B1245" s="2" t="s">
        <v>3862</v>
      </c>
      <c r="C1245" s="2" t="s">
        <v>7974</v>
      </c>
      <c r="D1245">
        <v>2413</v>
      </c>
      <c r="E1245">
        <f t="shared" si="152"/>
        <v>1761.49</v>
      </c>
      <c r="F1245">
        <v>650</v>
      </c>
      <c r="G1245">
        <f t="shared" si="153"/>
        <v>474.5</v>
      </c>
      <c r="H1245" t="s">
        <v>8221</v>
      </c>
      <c r="I1245" t="s">
        <v>8229</v>
      </c>
      <c r="J1245" t="s">
        <v>8251</v>
      </c>
      <c r="K1245">
        <v>1409376600</v>
      </c>
      <c r="L1245">
        <v>1405957098</v>
      </c>
      <c r="M1245" t="b">
        <v>0</v>
      </c>
      <c r="N1245">
        <v>14</v>
      </c>
      <c r="O1245" t="b">
        <v>0</v>
      </c>
      <c r="P1245" t="s">
        <v>8271</v>
      </c>
      <c r="Q1245">
        <f t="shared" si="154"/>
        <v>27</v>
      </c>
      <c r="R1245">
        <f t="shared" si="159"/>
        <v>33.89</v>
      </c>
      <c r="S1245" t="str">
        <f t="shared" si="155"/>
        <v>theater</v>
      </c>
      <c r="T1245" t="str">
        <f t="shared" si="156"/>
        <v>plays</v>
      </c>
      <c r="U1245" s="7">
        <f t="shared" si="157"/>
        <v>41841.651597222226</v>
      </c>
      <c r="V1245" s="7">
        <f t="shared" si="158"/>
        <v>41881.229166666664</v>
      </c>
    </row>
    <row r="1246" spans="1:22" ht="29.5" x14ac:dyDescent="0.75">
      <c r="A1246">
        <v>1172</v>
      </c>
      <c r="B1246" s="2" t="s">
        <v>1173</v>
      </c>
      <c r="C1246" s="2" t="s">
        <v>5282</v>
      </c>
      <c r="D1246">
        <v>9000</v>
      </c>
      <c r="E1246">
        <f t="shared" si="152"/>
        <v>9000</v>
      </c>
      <c r="F1246">
        <v>0</v>
      </c>
      <c r="G1246">
        <f t="shared" si="153"/>
        <v>0</v>
      </c>
      <c r="H1246" t="s">
        <v>8221</v>
      </c>
      <c r="I1246" t="s">
        <v>8224</v>
      </c>
      <c r="J1246" t="s">
        <v>8246</v>
      </c>
      <c r="K1246">
        <v>1408551752</v>
      </c>
      <c r="L1246">
        <v>1405959752</v>
      </c>
      <c r="M1246" t="b">
        <v>0</v>
      </c>
      <c r="N1246">
        <v>0</v>
      </c>
      <c r="O1246" t="b">
        <v>0</v>
      </c>
      <c r="P1246" t="s">
        <v>8284</v>
      </c>
      <c r="Q1246">
        <f t="shared" si="154"/>
        <v>0</v>
      </c>
      <c r="R1246" t="e">
        <f t="shared" si="159"/>
        <v>#DIV/0!</v>
      </c>
      <c r="S1246" t="str">
        <f t="shared" si="155"/>
        <v>food</v>
      </c>
      <c r="T1246" t="str">
        <f t="shared" si="156"/>
        <v>food trucks</v>
      </c>
      <c r="U1246" s="7">
        <f t="shared" si="157"/>
        <v>41841.682314814818</v>
      </c>
      <c r="V1246" s="7">
        <f t="shared" si="158"/>
        <v>41871.682314814818</v>
      </c>
    </row>
    <row r="1247" spans="1:22" ht="44.25" x14ac:dyDescent="0.75">
      <c r="A1247">
        <v>164</v>
      </c>
      <c r="B1247" s="2" t="s">
        <v>166</v>
      </c>
      <c r="C1247" s="2" t="s">
        <v>4274</v>
      </c>
      <c r="D1247">
        <v>120000</v>
      </c>
      <c r="E1247">
        <f t="shared" si="152"/>
        <v>120000</v>
      </c>
      <c r="F1247">
        <v>640</v>
      </c>
      <c r="G1247">
        <f t="shared" si="153"/>
        <v>640</v>
      </c>
      <c r="H1247" t="s">
        <v>8221</v>
      </c>
      <c r="I1247" t="s">
        <v>8224</v>
      </c>
      <c r="J1247" t="s">
        <v>8246</v>
      </c>
      <c r="K1247">
        <v>1411150701</v>
      </c>
      <c r="L1247">
        <v>1405966701</v>
      </c>
      <c r="M1247" t="b">
        <v>0</v>
      </c>
      <c r="N1247">
        <v>7</v>
      </c>
      <c r="O1247" t="b">
        <v>0</v>
      </c>
      <c r="P1247" t="s">
        <v>8268</v>
      </c>
      <c r="Q1247">
        <f t="shared" si="154"/>
        <v>1</v>
      </c>
      <c r="R1247">
        <f t="shared" si="159"/>
        <v>91.43</v>
      </c>
      <c r="S1247" t="str">
        <f t="shared" si="155"/>
        <v>film &amp; video</v>
      </c>
      <c r="T1247" t="str">
        <f t="shared" si="156"/>
        <v>drama</v>
      </c>
      <c r="U1247" s="7">
        <f t="shared" si="157"/>
        <v>41841.762743055559</v>
      </c>
      <c r="V1247" s="7">
        <f t="shared" si="158"/>
        <v>41901.762743055559</v>
      </c>
    </row>
    <row r="1248" spans="1:22" ht="44.25" x14ac:dyDescent="0.75">
      <c r="A1248">
        <v>3471</v>
      </c>
      <c r="B1248" s="2" t="s">
        <v>3470</v>
      </c>
      <c r="C1248" s="2" t="s">
        <v>7581</v>
      </c>
      <c r="D1248">
        <v>500</v>
      </c>
      <c r="E1248">
        <f t="shared" si="152"/>
        <v>655</v>
      </c>
      <c r="F1248">
        <v>1073</v>
      </c>
      <c r="G1248">
        <f t="shared" si="153"/>
        <v>1405.63</v>
      </c>
      <c r="H1248" t="s">
        <v>8219</v>
      </c>
      <c r="I1248" t="s">
        <v>8225</v>
      </c>
      <c r="J1248" t="s">
        <v>8247</v>
      </c>
      <c r="K1248">
        <v>1409515200</v>
      </c>
      <c r="L1248">
        <v>1405971690</v>
      </c>
      <c r="M1248" t="b">
        <v>0</v>
      </c>
      <c r="N1248">
        <v>30</v>
      </c>
      <c r="O1248" t="b">
        <v>1</v>
      </c>
      <c r="P1248" t="s">
        <v>8271</v>
      </c>
      <c r="Q1248">
        <f t="shared" si="154"/>
        <v>215</v>
      </c>
      <c r="R1248">
        <f t="shared" si="159"/>
        <v>46.85</v>
      </c>
      <c r="S1248" t="str">
        <f t="shared" si="155"/>
        <v>theater</v>
      </c>
      <c r="T1248" t="str">
        <f t="shared" si="156"/>
        <v>plays</v>
      </c>
      <c r="U1248" s="7">
        <f t="shared" si="157"/>
        <v>41841.820486111108</v>
      </c>
      <c r="V1248" s="7">
        <f t="shared" si="158"/>
        <v>41882.833333333336</v>
      </c>
    </row>
    <row r="1249" spans="1:22" ht="44.25" x14ac:dyDescent="0.75">
      <c r="A1249">
        <v>3017</v>
      </c>
      <c r="B1249" s="2" t="s">
        <v>3017</v>
      </c>
      <c r="C1249" s="2" t="s">
        <v>7127</v>
      </c>
      <c r="D1249">
        <v>22000</v>
      </c>
      <c r="E1249">
        <f t="shared" si="152"/>
        <v>22000</v>
      </c>
      <c r="F1249">
        <v>23285</v>
      </c>
      <c r="G1249">
        <f t="shared" si="153"/>
        <v>23285</v>
      </c>
      <c r="H1249" t="s">
        <v>8219</v>
      </c>
      <c r="I1249" t="s">
        <v>8224</v>
      </c>
      <c r="J1249" t="s">
        <v>8246</v>
      </c>
      <c r="K1249">
        <v>1408566243</v>
      </c>
      <c r="L1249">
        <v>1405974243</v>
      </c>
      <c r="M1249" t="b">
        <v>0</v>
      </c>
      <c r="N1249">
        <v>159</v>
      </c>
      <c r="O1249" t="b">
        <v>1</v>
      </c>
      <c r="P1249" t="s">
        <v>8303</v>
      </c>
      <c r="Q1249">
        <f t="shared" si="154"/>
        <v>106</v>
      </c>
      <c r="R1249">
        <f t="shared" si="159"/>
        <v>146.44999999999999</v>
      </c>
      <c r="S1249" t="str">
        <f t="shared" si="155"/>
        <v>theater</v>
      </c>
      <c r="T1249" t="str">
        <f t="shared" si="156"/>
        <v>spaces</v>
      </c>
      <c r="U1249" s="7">
        <f t="shared" si="157"/>
        <v>41841.850034722222</v>
      </c>
      <c r="V1249" s="7">
        <f t="shared" si="158"/>
        <v>41871.850034722222</v>
      </c>
    </row>
    <row r="1250" spans="1:22" ht="44.25" x14ac:dyDescent="0.75">
      <c r="A1250">
        <v>891</v>
      </c>
      <c r="B1250" s="2" t="s">
        <v>892</v>
      </c>
      <c r="C1250" s="2" t="s">
        <v>5001</v>
      </c>
      <c r="D1250">
        <v>8000</v>
      </c>
      <c r="E1250">
        <f t="shared" si="152"/>
        <v>8000</v>
      </c>
      <c r="F1250">
        <v>260</v>
      </c>
      <c r="G1250">
        <f t="shared" si="153"/>
        <v>260</v>
      </c>
      <c r="H1250" t="s">
        <v>8221</v>
      </c>
      <c r="I1250" t="s">
        <v>8224</v>
      </c>
      <c r="J1250" t="s">
        <v>8246</v>
      </c>
      <c r="K1250">
        <v>1408581930</v>
      </c>
      <c r="L1250">
        <v>1405989930</v>
      </c>
      <c r="M1250" t="b">
        <v>0</v>
      </c>
      <c r="N1250">
        <v>9</v>
      </c>
      <c r="O1250" t="b">
        <v>0</v>
      </c>
      <c r="P1250" t="s">
        <v>8279</v>
      </c>
      <c r="Q1250">
        <f t="shared" si="154"/>
        <v>3</v>
      </c>
      <c r="R1250">
        <f t="shared" si="159"/>
        <v>28.89</v>
      </c>
      <c r="S1250" t="str">
        <f t="shared" si="155"/>
        <v>music</v>
      </c>
      <c r="T1250" t="str">
        <f t="shared" si="156"/>
        <v>indie rock</v>
      </c>
      <c r="U1250" s="7">
        <f t="shared" si="157"/>
        <v>41842.031597222223</v>
      </c>
      <c r="V1250" s="7">
        <f t="shared" si="158"/>
        <v>41872.031597222223</v>
      </c>
    </row>
    <row r="1251" spans="1:22" ht="59" x14ac:dyDescent="0.75">
      <c r="A1251">
        <v>4045</v>
      </c>
      <c r="B1251" s="2" t="s">
        <v>4041</v>
      </c>
      <c r="C1251" s="2" t="s">
        <v>8149</v>
      </c>
      <c r="D1251">
        <v>5000</v>
      </c>
      <c r="E1251">
        <f t="shared" si="152"/>
        <v>3300</v>
      </c>
      <c r="F1251">
        <v>1</v>
      </c>
      <c r="G1251">
        <f t="shared" si="153"/>
        <v>0.66</v>
      </c>
      <c r="H1251" t="s">
        <v>8221</v>
      </c>
      <c r="I1251" t="s">
        <v>8226</v>
      </c>
      <c r="J1251" t="s">
        <v>8248</v>
      </c>
      <c r="K1251">
        <v>1408596589</v>
      </c>
      <c r="L1251">
        <v>1406004589</v>
      </c>
      <c r="M1251" t="b">
        <v>0</v>
      </c>
      <c r="N1251">
        <v>1</v>
      </c>
      <c r="O1251" t="b">
        <v>0</v>
      </c>
      <c r="P1251" t="s">
        <v>8271</v>
      </c>
      <c r="Q1251">
        <f t="shared" si="154"/>
        <v>0</v>
      </c>
      <c r="R1251">
        <f t="shared" si="159"/>
        <v>0.66</v>
      </c>
      <c r="S1251" t="str">
        <f t="shared" si="155"/>
        <v>theater</v>
      </c>
      <c r="T1251" t="str">
        <f t="shared" si="156"/>
        <v>plays</v>
      </c>
      <c r="U1251" s="7">
        <f t="shared" si="157"/>
        <v>41842.201261574075</v>
      </c>
      <c r="V1251" s="7">
        <f t="shared" si="158"/>
        <v>41872.201261574075</v>
      </c>
    </row>
    <row r="1252" spans="1:22" ht="44.25" x14ac:dyDescent="0.75">
      <c r="A1252">
        <v>30</v>
      </c>
      <c r="B1252" s="2" t="s">
        <v>32</v>
      </c>
      <c r="C1252" s="2" t="s">
        <v>4141</v>
      </c>
      <c r="D1252">
        <v>4000</v>
      </c>
      <c r="E1252">
        <f t="shared" si="152"/>
        <v>4000</v>
      </c>
      <c r="F1252">
        <v>4051.99</v>
      </c>
      <c r="G1252">
        <f t="shared" si="153"/>
        <v>4051.99</v>
      </c>
      <c r="H1252" t="s">
        <v>8219</v>
      </c>
      <c r="I1252" t="s">
        <v>8224</v>
      </c>
      <c r="J1252" t="s">
        <v>8246</v>
      </c>
      <c r="K1252">
        <v>1408604515</v>
      </c>
      <c r="L1252">
        <v>1406012515</v>
      </c>
      <c r="M1252" t="b">
        <v>0</v>
      </c>
      <c r="N1252">
        <v>53</v>
      </c>
      <c r="O1252" t="b">
        <v>1</v>
      </c>
      <c r="P1252" t="s">
        <v>8265</v>
      </c>
      <c r="Q1252">
        <f t="shared" si="154"/>
        <v>101</v>
      </c>
      <c r="R1252">
        <f t="shared" si="159"/>
        <v>76.45</v>
      </c>
      <c r="S1252" t="str">
        <f t="shared" si="155"/>
        <v>film &amp; video</v>
      </c>
      <c r="T1252" t="str">
        <f t="shared" si="156"/>
        <v>television</v>
      </c>
      <c r="U1252" s="7">
        <f t="shared" si="157"/>
        <v>41842.292997685188</v>
      </c>
      <c r="V1252" s="7">
        <f t="shared" si="158"/>
        <v>41872.292997685188</v>
      </c>
    </row>
    <row r="1253" spans="1:22" ht="44.25" x14ac:dyDescent="0.75">
      <c r="A1253">
        <v>2838</v>
      </c>
      <c r="B1253" s="2" t="s">
        <v>2838</v>
      </c>
      <c r="C1253" s="2" t="s">
        <v>6948</v>
      </c>
      <c r="D1253">
        <v>2000</v>
      </c>
      <c r="E1253">
        <f t="shared" si="152"/>
        <v>2000</v>
      </c>
      <c r="F1253">
        <v>2405</v>
      </c>
      <c r="G1253">
        <f t="shared" si="153"/>
        <v>2405</v>
      </c>
      <c r="H1253" t="s">
        <v>8219</v>
      </c>
      <c r="I1253" t="s">
        <v>8224</v>
      </c>
      <c r="J1253" t="s">
        <v>8246</v>
      </c>
      <c r="K1253">
        <v>1407967200</v>
      </c>
      <c r="L1253">
        <v>1406039696</v>
      </c>
      <c r="M1253" t="b">
        <v>0</v>
      </c>
      <c r="N1253">
        <v>54</v>
      </c>
      <c r="O1253" t="b">
        <v>1</v>
      </c>
      <c r="P1253" t="s">
        <v>8271</v>
      </c>
      <c r="Q1253">
        <f t="shared" si="154"/>
        <v>120</v>
      </c>
      <c r="R1253">
        <f t="shared" si="159"/>
        <v>44.54</v>
      </c>
      <c r="S1253" t="str">
        <f t="shared" si="155"/>
        <v>theater</v>
      </c>
      <c r="T1253" t="str">
        <f t="shared" si="156"/>
        <v>plays</v>
      </c>
      <c r="U1253" s="7">
        <f t="shared" si="157"/>
        <v>41842.607592592591</v>
      </c>
      <c r="V1253" s="7">
        <f t="shared" si="158"/>
        <v>41864.916666666664</v>
      </c>
    </row>
    <row r="1254" spans="1:22" ht="44.25" x14ac:dyDescent="0.75">
      <c r="A1254">
        <v>3999</v>
      </c>
      <c r="B1254" s="2" t="s">
        <v>3995</v>
      </c>
      <c r="C1254" s="2" t="s">
        <v>8105</v>
      </c>
      <c r="D1254">
        <v>7000</v>
      </c>
      <c r="E1254">
        <f t="shared" si="152"/>
        <v>7000</v>
      </c>
      <c r="F1254">
        <v>1156</v>
      </c>
      <c r="G1254">
        <f t="shared" si="153"/>
        <v>1156</v>
      </c>
      <c r="H1254" t="s">
        <v>8221</v>
      </c>
      <c r="I1254" t="s">
        <v>8224</v>
      </c>
      <c r="J1254" t="s">
        <v>8246</v>
      </c>
      <c r="K1254">
        <v>1409514709</v>
      </c>
      <c r="L1254">
        <v>1406058798</v>
      </c>
      <c r="M1254" t="b">
        <v>0</v>
      </c>
      <c r="N1254">
        <v>14</v>
      </c>
      <c r="O1254" t="b">
        <v>0</v>
      </c>
      <c r="P1254" t="s">
        <v>8271</v>
      </c>
      <c r="Q1254">
        <f t="shared" si="154"/>
        <v>17</v>
      </c>
      <c r="R1254">
        <f t="shared" si="159"/>
        <v>82.57</v>
      </c>
      <c r="S1254" t="str">
        <f t="shared" si="155"/>
        <v>theater</v>
      </c>
      <c r="T1254" t="str">
        <f t="shared" si="156"/>
        <v>plays</v>
      </c>
      <c r="U1254" s="7">
        <f t="shared" si="157"/>
        <v>41842.828680555554</v>
      </c>
      <c r="V1254" s="7">
        <f t="shared" si="158"/>
        <v>41882.827650462961</v>
      </c>
    </row>
    <row r="1255" spans="1:22" ht="29.5" x14ac:dyDescent="0.75">
      <c r="A1255">
        <v>2327</v>
      </c>
      <c r="B1255" s="2" t="s">
        <v>2328</v>
      </c>
      <c r="C1255" s="2" t="s">
        <v>6437</v>
      </c>
      <c r="D1255">
        <v>35000</v>
      </c>
      <c r="E1255">
        <f t="shared" si="152"/>
        <v>35000</v>
      </c>
      <c r="F1255">
        <v>184133.01</v>
      </c>
      <c r="G1255">
        <f t="shared" si="153"/>
        <v>184133.01</v>
      </c>
      <c r="H1255" t="s">
        <v>8219</v>
      </c>
      <c r="I1255" t="s">
        <v>8224</v>
      </c>
      <c r="J1255" t="s">
        <v>8246</v>
      </c>
      <c r="K1255">
        <v>1409090440</v>
      </c>
      <c r="L1255">
        <v>1406066440</v>
      </c>
      <c r="M1255" t="b">
        <v>1</v>
      </c>
      <c r="N1255">
        <v>3355</v>
      </c>
      <c r="O1255" t="b">
        <v>1</v>
      </c>
      <c r="P1255" t="s">
        <v>8298</v>
      </c>
      <c r="Q1255">
        <f t="shared" si="154"/>
        <v>526</v>
      </c>
      <c r="R1255">
        <f t="shared" si="159"/>
        <v>54.88</v>
      </c>
      <c r="S1255" t="str">
        <f t="shared" si="155"/>
        <v>food</v>
      </c>
      <c r="T1255" t="str">
        <f t="shared" si="156"/>
        <v>small batch</v>
      </c>
      <c r="U1255" s="7">
        <f t="shared" si="157"/>
        <v>41842.917129629634</v>
      </c>
      <c r="V1255" s="7">
        <f t="shared" si="158"/>
        <v>41877.917129629634</v>
      </c>
    </row>
    <row r="1256" spans="1:22" ht="44.25" x14ac:dyDescent="0.75">
      <c r="A1256">
        <v>2566</v>
      </c>
      <c r="B1256" s="2" t="s">
        <v>2566</v>
      </c>
      <c r="C1256" s="2" t="s">
        <v>6676</v>
      </c>
      <c r="D1256">
        <v>35000</v>
      </c>
      <c r="E1256">
        <f t="shared" si="152"/>
        <v>35000</v>
      </c>
      <c r="F1256">
        <v>0</v>
      </c>
      <c r="G1256">
        <f t="shared" si="153"/>
        <v>0</v>
      </c>
      <c r="H1256" t="s">
        <v>8220</v>
      </c>
      <c r="I1256" t="s">
        <v>8224</v>
      </c>
      <c r="J1256" t="s">
        <v>8246</v>
      </c>
      <c r="K1256">
        <v>1408663948</v>
      </c>
      <c r="L1256">
        <v>1406071948</v>
      </c>
      <c r="M1256" t="b">
        <v>0</v>
      </c>
      <c r="N1256">
        <v>0</v>
      </c>
      <c r="O1256" t="b">
        <v>0</v>
      </c>
      <c r="P1256" t="s">
        <v>8284</v>
      </c>
      <c r="Q1256">
        <f t="shared" si="154"/>
        <v>0</v>
      </c>
      <c r="R1256" t="e">
        <f t="shared" si="159"/>
        <v>#DIV/0!</v>
      </c>
      <c r="S1256" t="str">
        <f t="shared" si="155"/>
        <v>food</v>
      </c>
      <c r="T1256" t="str">
        <f t="shared" si="156"/>
        <v>food trucks</v>
      </c>
      <c r="U1256" s="7">
        <f t="shared" si="157"/>
        <v>41842.980879629627</v>
      </c>
      <c r="V1256" s="7">
        <f t="shared" si="158"/>
        <v>41872.980879629627</v>
      </c>
    </row>
    <row r="1257" spans="1:22" ht="59" x14ac:dyDescent="0.75">
      <c r="A1257">
        <v>3045</v>
      </c>
      <c r="B1257" s="2" t="s">
        <v>3045</v>
      </c>
      <c r="C1257" s="2" t="s">
        <v>7155</v>
      </c>
      <c r="D1257">
        <v>4000</v>
      </c>
      <c r="E1257">
        <f t="shared" si="152"/>
        <v>4000</v>
      </c>
      <c r="F1257">
        <v>5308.26</v>
      </c>
      <c r="G1257">
        <f t="shared" si="153"/>
        <v>5308.26</v>
      </c>
      <c r="H1257" t="s">
        <v>8219</v>
      </c>
      <c r="I1257" t="s">
        <v>8224</v>
      </c>
      <c r="J1257" t="s">
        <v>8246</v>
      </c>
      <c r="K1257">
        <v>1408679055</v>
      </c>
      <c r="L1257">
        <v>1406087055</v>
      </c>
      <c r="M1257" t="b">
        <v>0</v>
      </c>
      <c r="N1257">
        <v>64</v>
      </c>
      <c r="O1257" t="b">
        <v>1</v>
      </c>
      <c r="P1257" t="s">
        <v>8303</v>
      </c>
      <c r="Q1257">
        <f t="shared" si="154"/>
        <v>133</v>
      </c>
      <c r="R1257">
        <f t="shared" si="159"/>
        <v>82.94</v>
      </c>
      <c r="S1257" t="str">
        <f t="shared" si="155"/>
        <v>theater</v>
      </c>
      <c r="T1257" t="str">
        <f t="shared" si="156"/>
        <v>spaces</v>
      </c>
      <c r="U1257" s="7">
        <f t="shared" si="157"/>
        <v>41843.155729166669</v>
      </c>
      <c r="V1257" s="7">
        <f t="shared" si="158"/>
        <v>41873.155729166669</v>
      </c>
    </row>
    <row r="1258" spans="1:22" ht="44.25" x14ac:dyDescent="0.75">
      <c r="A1258">
        <v>3114</v>
      </c>
      <c r="B1258" s="2" t="s">
        <v>3114</v>
      </c>
      <c r="C1258" s="2" t="s">
        <v>7224</v>
      </c>
      <c r="D1258">
        <v>75000</v>
      </c>
      <c r="E1258">
        <f t="shared" si="152"/>
        <v>75000</v>
      </c>
      <c r="F1258">
        <v>0</v>
      </c>
      <c r="G1258">
        <f t="shared" si="153"/>
        <v>0</v>
      </c>
      <c r="H1258" t="s">
        <v>8221</v>
      </c>
      <c r="I1258" t="s">
        <v>8224</v>
      </c>
      <c r="J1258" t="s">
        <v>8246</v>
      </c>
      <c r="K1258">
        <v>1411312250</v>
      </c>
      <c r="L1258">
        <v>1406128250</v>
      </c>
      <c r="M1258" t="b">
        <v>0</v>
      </c>
      <c r="N1258">
        <v>0</v>
      </c>
      <c r="O1258" t="b">
        <v>0</v>
      </c>
      <c r="P1258" t="s">
        <v>8303</v>
      </c>
      <c r="Q1258">
        <f t="shared" si="154"/>
        <v>0</v>
      </c>
      <c r="R1258" t="e">
        <f t="shared" si="159"/>
        <v>#DIV/0!</v>
      </c>
      <c r="S1258" t="str">
        <f t="shared" si="155"/>
        <v>theater</v>
      </c>
      <c r="T1258" t="str">
        <f t="shared" si="156"/>
        <v>spaces</v>
      </c>
      <c r="U1258" s="7">
        <f t="shared" si="157"/>
        <v>41843.632523148146</v>
      </c>
      <c r="V1258" s="7">
        <f t="shared" si="158"/>
        <v>41903.632523148146</v>
      </c>
    </row>
    <row r="1259" spans="1:22" ht="59" x14ac:dyDescent="0.75">
      <c r="A1259">
        <v>1250</v>
      </c>
      <c r="B1259" s="2" t="s">
        <v>1251</v>
      </c>
      <c r="C1259" s="2" t="s">
        <v>5360</v>
      </c>
      <c r="D1259">
        <v>30000</v>
      </c>
      <c r="E1259">
        <f t="shared" si="152"/>
        <v>30000</v>
      </c>
      <c r="F1259">
        <v>60046</v>
      </c>
      <c r="G1259">
        <f t="shared" si="153"/>
        <v>60046</v>
      </c>
      <c r="H1259" t="s">
        <v>8219</v>
      </c>
      <c r="I1259" t="s">
        <v>8224</v>
      </c>
      <c r="J1259" t="s">
        <v>8246</v>
      </c>
      <c r="K1259">
        <v>1410017131</v>
      </c>
      <c r="L1259">
        <v>1406129131</v>
      </c>
      <c r="M1259" t="b">
        <v>1</v>
      </c>
      <c r="N1259">
        <v>508</v>
      </c>
      <c r="O1259" t="b">
        <v>1</v>
      </c>
      <c r="P1259" t="s">
        <v>8276</v>
      </c>
      <c r="Q1259">
        <f t="shared" si="154"/>
        <v>200</v>
      </c>
      <c r="R1259">
        <f t="shared" si="159"/>
        <v>118.2</v>
      </c>
      <c r="S1259" t="str">
        <f t="shared" si="155"/>
        <v>music</v>
      </c>
      <c r="T1259" t="str">
        <f t="shared" si="156"/>
        <v>rock</v>
      </c>
      <c r="U1259" s="7">
        <f t="shared" si="157"/>
        <v>41843.64271990741</v>
      </c>
      <c r="V1259" s="7">
        <f t="shared" si="158"/>
        <v>41888.64271990741</v>
      </c>
    </row>
    <row r="1260" spans="1:22" ht="59" x14ac:dyDescent="0.75">
      <c r="A1260">
        <v>3918</v>
      </c>
      <c r="B1260" s="2" t="s">
        <v>3915</v>
      </c>
      <c r="C1260" s="2" t="s">
        <v>8026</v>
      </c>
      <c r="D1260">
        <v>60000</v>
      </c>
      <c r="E1260">
        <f t="shared" si="152"/>
        <v>78600</v>
      </c>
      <c r="F1260">
        <v>120</v>
      </c>
      <c r="G1260">
        <f t="shared" si="153"/>
        <v>157.20000000000002</v>
      </c>
      <c r="H1260" t="s">
        <v>8221</v>
      </c>
      <c r="I1260" t="s">
        <v>8225</v>
      </c>
      <c r="J1260" t="s">
        <v>8247</v>
      </c>
      <c r="K1260">
        <v>1407168000</v>
      </c>
      <c r="L1260">
        <v>1406131023</v>
      </c>
      <c r="M1260" t="b">
        <v>0</v>
      </c>
      <c r="N1260">
        <v>3</v>
      </c>
      <c r="O1260" t="b">
        <v>0</v>
      </c>
      <c r="P1260" t="s">
        <v>8271</v>
      </c>
      <c r="Q1260">
        <f t="shared" si="154"/>
        <v>0</v>
      </c>
      <c r="R1260">
        <f t="shared" si="159"/>
        <v>52.4</v>
      </c>
      <c r="S1260" t="str">
        <f t="shared" si="155"/>
        <v>theater</v>
      </c>
      <c r="T1260" t="str">
        <f t="shared" si="156"/>
        <v>plays</v>
      </c>
      <c r="U1260" s="7">
        <f t="shared" si="157"/>
        <v>41843.664618055554</v>
      </c>
      <c r="V1260" s="7">
        <f t="shared" si="158"/>
        <v>41855.666666666664</v>
      </c>
    </row>
    <row r="1261" spans="1:22" ht="44.25" x14ac:dyDescent="0.75">
      <c r="A1261">
        <v>2128</v>
      </c>
      <c r="B1261" s="2" t="s">
        <v>2129</v>
      </c>
      <c r="C1261" s="2" t="s">
        <v>6238</v>
      </c>
      <c r="D1261">
        <v>15000</v>
      </c>
      <c r="E1261">
        <f t="shared" si="152"/>
        <v>10950</v>
      </c>
      <c r="F1261">
        <v>25</v>
      </c>
      <c r="G1261">
        <f t="shared" si="153"/>
        <v>18.25</v>
      </c>
      <c r="H1261" t="s">
        <v>8221</v>
      </c>
      <c r="I1261" t="s">
        <v>8229</v>
      </c>
      <c r="J1261" t="s">
        <v>8251</v>
      </c>
      <c r="K1261">
        <v>1411324369</v>
      </c>
      <c r="L1261">
        <v>1406140369</v>
      </c>
      <c r="M1261" t="b">
        <v>0</v>
      </c>
      <c r="N1261">
        <v>1</v>
      </c>
      <c r="O1261" t="b">
        <v>0</v>
      </c>
      <c r="P1261" t="s">
        <v>8282</v>
      </c>
      <c r="Q1261">
        <f t="shared" si="154"/>
        <v>0</v>
      </c>
      <c r="R1261">
        <f t="shared" si="159"/>
        <v>18.25</v>
      </c>
      <c r="S1261" t="str">
        <f t="shared" si="155"/>
        <v>games</v>
      </c>
      <c r="T1261" t="str">
        <f t="shared" si="156"/>
        <v>video games</v>
      </c>
      <c r="U1261" s="7">
        <f t="shared" si="157"/>
        <v>41843.772789351853</v>
      </c>
      <c r="V1261" s="7">
        <f t="shared" si="158"/>
        <v>41903.772789351853</v>
      </c>
    </row>
    <row r="1262" spans="1:22" ht="44.25" x14ac:dyDescent="0.75">
      <c r="A1262">
        <v>3899</v>
      </c>
      <c r="B1262" s="2" t="s">
        <v>3896</v>
      </c>
      <c r="C1262" s="2" t="s">
        <v>8007</v>
      </c>
      <c r="D1262">
        <v>10000</v>
      </c>
      <c r="E1262">
        <f t="shared" si="152"/>
        <v>10000</v>
      </c>
      <c r="F1262">
        <v>125</v>
      </c>
      <c r="G1262">
        <f t="shared" si="153"/>
        <v>125</v>
      </c>
      <c r="H1262" t="s">
        <v>8221</v>
      </c>
      <c r="I1262" t="s">
        <v>8224</v>
      </c>
      <c r="J1262" t="s">
        <v>8246</v>
      </c>
      <c r="K1262">
        <v>1407868561</v>
      </c>
      <c r="L1262">
        <v>1406140561</v>
      </c>
      <c r="M1262" t="b">
        <v>0</v>
      </c>
      <c r="N1262">
        <v>2</v>
      </c>
      <c r="O1262" t="b">
        <v>0</v>
      </c>
      <c r="P1262" t="s">
        <v>8271</v>
      </c>
      <c r="Q1262">
        <f t="shared" si="154"/>
        <v>1</v>
      </c>
      <c r="R1262">
        <f t="shared" si="159"/>
        <v>62.5</v>
      </c>
      <c r="S1262" t="str">
        <f t="shared" si="155"/>
        <v>theater</v>
      </c>
      <c r="T1262" t="str">
        <f t="shared" si="156"/>
        <v>plays</v>
      </c>
      <c r="U1262" s="7">
        <f t="shared" si="157"/>
        <v>41843.775011574071</v>
      </c>
      <c r="V1262" s="7">
        <f t="shared" si="158"/>
        <v>41863.775011574071</v>
      </c>
    </row>
    <row r="1263" spans="1:22" ht="44.25" x14ac:dyDescent="0.75">
      <c r="A1263">
        <v>3109</v>
      </c>
      <c r="B1263" s="2" t="s">
        <v>3109</v>
      </c>
      <c r="C1263" s="2" t="s">
        <v>7219</v>
      </c>
      <c r="D1263">
        <v>26500</v>
      </c>
      <c r="E1263">
        <f t="shared" si="152"/>
        <v>26500</v>
      </c>
      <c r="F1263">
        <v>6633</v>
      </c>
      <c r="G1263">
        <f t="shared" si="153"/>
        <v>6633</v>
      </c>
      <c r="H1263" t="s">
        <v>8221</v>
      </c>
      <c r="I1263" t="s">
        <v>8224</v>
      </c>
      <c r="J1263" t="s">
        <v>8246</v>
      </c>
      <c r="K1263">
        <v>1409194810</v>
      </c>
      <c r="L1263">
        <v>1406170810</v>
      </c>
      <c r="M1263" t="b">
        <v>0</v>
      </c>
      <c r="N1263">
        <v>114</v>
      </c>
      <c r="O1263" t="b">
        <v>0</v>
      </c>
      <c r="P1263" t="s">
        <v>8303</v>
      </c>
      <c r="Q1263">
        <f t="shared" si="154"/>
        <v>25</v>
      </c>
      <c r="R1263">
        <f t="shared" si="159"/>
        <v>58.18</v>
      </c>
      <c r="S1263" t="str">
        <f t="shared" si="155"/>
        <v>theater</v>
      </c>
      <c r="T1263" t="str">
        <f t="shared" si="156"/>
        <v>spaces</v>
      </c>
      <c r="U1263" s="7">
        <f t="shared" si="157"/>
        <v>41844.125115740739</v>
      </c>
      <c r="V1263" s="7">
        <f t="shared" si="158"/>
        <v>41879.125115740739</v>
      </c>
    </row>
    <row r="1264" spans="1:22" ht="44.25" x14ac:dyDescent="0.75">
      <c r="A1264">
        <v>2066</v>
      </c>
      <c r="B1264" s="2" t="s">
        <v>2067</v>
      </c>
      <c r="C1264" s="2" t="s">
        <v>6176</v>
      </c>
      <c r="D1264">
        <v>2000</v>
      </c>
      <c r="E1264">
        <f t="shared" si="152"/>
        <v>2000</v>
      </c>
      <c r="F1264">
        <v>4372</v>
      </c>
      <c r="G1264">
        <f t="shared" si="153"/>
        <v>4372</v>
      </c>
      <c r="H1264" t="s">
        <v>8219</v>
      </c>
      <c r="I1264" t="s">
        <v>8224</v>
      </c>
      <c r="J1264" t="s">
        <v>8246</v>
      </c>
      <c r="K1264">
        <v>1408818683</v>
      </c>
      <c r="L1264">
        <v>1406226683</v>
      </c>
      <c r="M1264" t="b">
        <v>0</v>
      </c>
      <c r="N1264">
        <v>65</v>
      </c>
      <c r="O1264" t="b">
        <v>1</v>
      </c>
      <c r="P1264" t="s">
        <v>8295</v>
      </c>
      <c r="Q1264">
        <f t="shared" si="154"/>
        <v>219</v>
      </c>
      <c r="R1264">
        <f t="shared" si="159"/>
        <v>67.260000000000005</v>
      </c>
      <c r="S1264" t="str">
        <f t="shared" si="155"/>
        <v>technology</v>
      </c>
      <c r="T1264" t="str">
        <f t="shared" si="156"/>
        <v>hardware</v>
      </c>
      <c r="U1264" s="7">
        <f t="shared" si="157"/>
        <v>41844.771793981483</v>
      </c>
      <c r="V1264" s="7">
        <f t="shared" si="158"/>
        <v>41874.771793981483</v>
      </c>
    </row>
    <row r="1265" spans="1:22" ht="44.25" x14ac:dyDescent="0.75">
      <c r="A1265">
        <v>1045</v>
      </c>
      <c r="B1265" s="2" t="s">
        <v>1046</v>
      </c>
      <c r="C1265" s="2" t="s">
        <v>5155</v>
      </c>
      <c r="D1265">
        <v>10000</v>
      </c>
      <c r="E1265">
        <f t="shared" si="152"/>
        <v>10000</v>
      </c>
      <c r="F1265">
        <v>266</v>
      </c>
      <c r="G1265">
        <f t="shared" si="153"/>
        <v>266</v>
      </c>
      <c r="H1265" t="s">
        <v>8220</v>
      </c>
      <c r="I1265" t="s">
        <v>8224</v>
      </c>
      <c r="J1265" t="s">
        <v>8246</v>
      </c>
      <c r="K1265">
        <v>1408827550</v>
      </c>
      <c r="L1265">
        <v>1406235550</v>
      </c>
      <c r="M1265" t="b">
        <v>0</v>
      </c>
      <c r="N1265">
        <v>8</v>
      </c>
      <c r="O1265" t="b">
        <v>0</v>
      </c>
      <c r="P1265" t="s">
        <v>8281</v>
      </c>
      <c r="Q1265">
        <f t="shared" si="154"/>
        <v>3</v>
      </c>
      <c r="R1265">
        <f t="shared" si="159"/>
        <v>33.25</v>
      </c>
      <c r="S1265" t="str">
        <f t="shared" si="155"/>
        <v>journalism</v>
      </c>
      <c r="T1265" t="str">
        <f t="shared" si="156"/>
        <v>audio</v>
      </c>
      <c r="U1265" s="7">
        <f t="shared" si="157"/>
        <v>41844.874421296299</v>
      </c>
      <c r="V1265" s="7">
        <f t="shared" si="158"/>
        <v>41874.874421296299</v>
      </c>
    </row>
    <row r="1266" spans="1:22" ht="44.25" x14ac:dyDescent="0.75">
      <c r="A1266">
        <v>472</v>
      </c>
      <c r="B1266" s="2" t="s">
        <v>473</v>
      </c>
      <c r="C1266" s="2" t="s">
        <v>4582</v>
      </c>
      <c r="D1266">
        <v>800</v>
      </c>
      <c r="E1266">
        <f t="shared" si="152"/>
        <v>800</v>
      </c>
      <c r="F1266">
        <v>141</v>
      </c>
      <c r="G1266">
        <f t="shared" si="153"/>
        <v>141</v>
      </c>
      <c r="H1266" t="s">
        <v>8221</v>
      </c>
      <c r="I1266" t="s">
        <v>8224</v>
      </c>
      <c r="J1266" t="s">
        <v>8246</v>
      </c>
      <c r="K1266">
        <v>1408831718</v>
      </c>
      <c r="L1266">
        <v>1406239718</v>
      </c>
      <c r="M1266" t="b">
        <v>0</v>
      </c>
      <c r="N1266">
        <v>5</v>
      </c>
      <c r="O1266" t="b">
        <v>0</v>
      </c>
      <c r="P1266" t="s">
        <v>8270</v>
      </c>
      <c r="Q1266">
        <f t="shared" si="154"/>
        <v>18</v>
      </c>
      <c r="R1266">
        <f t="shared" si="159"/>
        <v>28.2</v>
      </c>
      <c r="S1266" t="str">
        <f t="shared" si="155"/>
        <v>film &amp; video</v>
      </c>
      <c r="T1266" t="str">
        <f t="shared" si="156"/>
        <v>animation</v>
      </c>
      <c r="U1266" s="7">
        <f t="shared" si="157"/>
        <v>41844.922662037039</v>
      </c>
      <c r="V1266" s="7">
        <f t="shared" si="158"/>
        <v>41874.922662037039</v>
      </c>
    </row>
    <row r="1267" spans="1:22" ht="44.25" x14ac:dyDescent="0.75">
      <c r="A1267">
        <v>2939</v>
      </c>
      <c r="B1267" s="2" t="s">
        <v>2939</v>
      </c>
      <c r="C1267" s="2" t="s">
        <v>7049</v>
      </c>
      <c r="D1267">
        <v>8000</v>
      </c>
      <c r="E1267">
        <f t="shared" si="152"/>
        <v>8000</v>
      </c>
      <c r="F1267">
        <v>8230</v>
      </c>
      <c r="G1267">
        <f t="shared" si="153"/>
        <v>8230</v>
      </c>
      <c r="H1267" t="s">
        <v>8219</v>
      </c>
      <c r="I1267" t="s">
        <v>8224</v>
      </c>
      <c r="J1267" t="s">
        <v>8246</v>
      </c>
      <c r="K1267">
        <v>1409187600</v>
      </c>
      <c r="L1267">
        <v>1406316312</v>
      </c>
      <c r="M1267" t="b">
        <v>0</v>
      </c>
      <c r="N1267">
        <v>25</v>
      </c>
      <c r="O1267" t="b">
        <v>1</v>
      </c>
      <c r="P1267" t="s">
        <v>8305</v>
      </c>
      <c r="Q1267">
        <f t="shared" si="154"/>
        <v>103</v>
      </c>
      <c r="R1267">
        <f t="shared" si="159"/>
        <v>329.2</v>
      </c>
      <c r="S1267" t="str">
        <f t="shared" si="155"/>
        <v>theater</v>
      </c>
      <c r="T1267" t="str">
        <f t="shared" si="156"/>
        <v>musical</v>
      </c>
      <c r="U1267" s="7">
        <f t="shared" si="157"/>
        <v>41845.809166666666</v>
      </c>
      <c r="V1267" s="7">
        <f t="shared" si="158"/>
        <v>41879.041666666664</v>
      </c>
    </row>
    <row r="1268" spans="1:22" x14ac:dyDescent="0.75">
      <c r="A1268">
        <v>1086</v>
      </c>
      <c r="B1268" s="2" t="s">
        <v>1087</v>
      </c>
      <c r="C1268" s="2" t="s">
        <v>5196</v>
      </c>
      <c r="D1268">
        <v>18000</v>
      </c>
      <c r="E1268">
        <f t="shared" si="152"/>
        <v>18000</v>
      </c>
      <c r="F1268">
        <v>15</v>
      </c>
      <c r="G1268">
        <f t="shared" si="153"/>
        <v>15</v>
      </c>
      <c r="H1268" t="s">
        <v>8221</v>
      </c>
      <c r="I1268" t="s">
        <v>8224</v>
      </c>
      <c r="J1268" t="s">
        <v>8246</v>
      </c>
      <c r="K1268">
        <v>1408913291</v>
      </c>
      <c r="L1268">
        <v>1406321291</v>
      </c>
      <c r="M1268" t="b">
        <v>0</v>
      </c>
      <c r="N1268">
        <v>2</v>
      </c>
      <c r="O1268" t="b">
        <v>0</v>
      </c>
      <c r="P1268" t="s">
        <v>8282</v>
      </c>
      <c r="Q1268">
        <f t="shared" si="154"/>
        <v>0</v>
      </c>
      <c r="R1268">
        <f t="shared" si="159"/>
        <v>7.5</v>
      </c>
      <c r="S1268" t="str">
        <f t="shared" si="155"/>
        <v>games</v>
      </c>
      <c r="T1268" t="str">
        <f t="shared" si="156"/>
        <v>video games</v>
      </c>
      <c r="U1268" s="7">
        <f t="shared" si="157"/>
        <v>41845.866793981484</v>
      </c>
      <c r="V1268" s="7">
        <f t="shared" si="158"/>
        <v>41875.866793981484</v>
      </c>
    </row>
    <row r="1269" spans="1:22" ht="44.25" x14ac:dyDescent="0.75">
      <c r="A1269">
        <v>1725</v>
      </c>
      <c r="B1269" s="2" t="s">
        <v>1726</v>
      </c>
      <c r="C1269" s="2" t="s">
        <v>5835</v>
      </c>
      <c r="D1269">
        <v>5500</v>
      </c>
      <c r="E1269">
        <f t="shared" si="152"/>
        <v>5500</v>
      </c>
      <c r="F1269">
        <v>560</v>
      </c>
      <c r="G1269">
        <f t="shared" si="153"/>
        <v>560</v>
      </c>
      <c r="H1269" t="s">
        <v>8221</v>
      </c>
      <c r="I1269" t="s">
        <v>8224</v>
      </c>
      <c r="J1269" t="s">
        <v>8246</v>
      </c>
      <c r="K1269">
        <v>1408922049</v>
      </c>
      <c r="L1269">
        <v>1406330049</v>
      </c>
      <c r="M1269" t="b">
        <v>0</v>
      </c>
      <c r="N1269">
        <v>9</v>
      </c>
      <c r="O1269" t="b">
        <v>0</v>
      </c>
      <c r="P1269" t="s">
        <v>8293</v>
      </c>
      <c r="Q1269">
        <f t="shared" si="154"/>
        <v>10</v>
      </c>
      <c r="R1269">
        <f t="shared" si="159"/>
        <v>62.22</v>
      </c>
      <c r="S1269" t="str">
        <f t="shared" si="155"/>
        <v>music</v>
      </c>
      <c r="T1269" t="str">
        <f t="shared" si="156"/>
        <v>faith</v>
      </c>
      <c r="U1269" s="7">
        <f t="shared" si="157"/>
        <v>41845.968159722222</v>
      </c>
      <c r="V1269" s="7">
        <f t="shared" si="158"/>
        <v>41875.968159722222</v>
      </c>
    </row>
    <row r="1270" spans="1:22" ht="44.25" x14ac:dyDescent="0.75">
      <c r="A1270">
        <v>2251</v>
      </c>
      <c r="B1270" s="2" t="s">
        <v>2252</v>
      </c>
      <c r="C1270" s="2" t="s">
        <v>6361</v>
      </c>
      <c r="D1270">
        <v>8500</v>
      </c>
      <c r="E1270">
        <f t="shared" si="152"/>
        <v>8500</v>
      </c>
      <c r="F1270">
        <v>11428.19</v>
      </c>
      <c r="G1270">
        <f t="shared" si="153"/>
        <v>11428.19</v>
      </c>
      <c r="H1270" t="s">
        <v>8219</v>
      </c>
      <c r="I1270" t="s">
        <v>8224</v>
      </c>
      <c r="J1270" t="s">
        <v>8246</v>
      </c>
      <c r="K1270">
        <v>1408177077</v>
      </c>
      <c r="L1270">
        <v>1406362677</v>
      </c>
      <c r="M1270" t="b">
        <v>0</v>
      </c>
      <c r="N1270">
        <v>480</v>
      </c>
      <c r="O1270" t="b">
        <v>1</v>
      </c>
      <c r="P1270" t="s">
        <v>8297</v>
      </c>
      <c r="Q1270">
        <f t="shared" si="154"/>
        <v>134</v>
      </c>
      <c r="R1270">
        <f t="shared" si="159"/>
        <v>23.81</v>
      </c>
      <c r="S1270" t="str">
        <f t="shared" si="155"/>
        <v>games</v>
      </c>
      <c r="T1270" t="str">
        <f t="shared" si="156"/>
        <v>tabletop games</v>
      </c>
      <c r="U1270" s="7">
        <f t="shared" si="157"/>
        <v>41846.34579861111</v>
      </c>
      <c r="V1270" s="7">
        <f t="shared" si="158"/>
        <v>41867.34579861111</v>
      </c>
    </row>
    <row r="1271" spans="1:22" ht="44.25" x14ac:dyDescent="0.75">
      <c r="A1271">
        <v>3626</v>
      </c>
      <c r="B1271" s="2" t="s">
        <v>3624</v>
      </c>
      <c r="C1271" s="2" t="s">
        <v>7736</v>
      </c>
      <c r="D1271">
        <v>4000</v>
      </c>
      <c r="E1271">
        <f t="shared" si="152"/>
        <v>5240</v>
      </c>
      <c r="F1271">
        <v>4073</v>
      </c>
      <c r="G1271">
        <f t="shared" si="153"/>
        <v>5335.63</v>
      </c>
      <c r="H1271" t="s">
        <v>8219</v>
      </c>
      <c r="I1271" t="s">
        <v>8225</v>
      </c>
      <c r="J1271" t="s">
        <v>8247</v>
      </c>
      <c r="K1271">
        <v>1408204857</v>
      </c>
      <c r="L1271">
        <v>1406390457</v>
      </c>
      <c r="M1271" t="b">
        <v>0</v>
      </c>
      <c r="N1271">
        <v>48</v>
      </c>
      <c r="O1271" t="b">
        <v>1</v>
      </c>
      <c r="P1271" t="s">
        <v>8271</v>
      </c>
      <c r="Q1271">
        <f t="shared" si="154"/>
        <v>102</v>
      </c>
      <c r="R1271">
        <f t="shared" si="159"/>
        <v>111.16</v>
      </c>
      <c r="S1271" t="str">
        <f t="shared" si="155"/>
        <v>theater</v>
      </c>
      <c r="T1271" t="str">
        <f t="shared" si="156"/>
        <v>plays</v>
      </c>
      <c r="U1271" s="7">
        <f t="shared" si="157"/>
        <v>41846.667326388888</v>
      </c>
      <c r="V1271" s="7">
        <f t="shared" si="158"/>
        <v>41867.667326388888</v>
      </c>
    </row>
    <row r="1272" spans="1:22" ht="59" x14ac:dyDescent="0.75">
      <c r="A1272">
        <v>2778</v>
      </c>
      <c r="B1272" s="2" t="s">
        <v>2778</v>
      </c>
      <c r="C1272" s="2" t="s">
        <v>6888</v>
      </c>
      <c r="D1272">
        <v>5500</v>
      </c>
      <c r="E1272">
        <f t="shared" si="152"/>
        <v>5500</v>
      </c>
      <c r="F1272">
        <v>1405</v>
      </c>
      <c r="G1272">
        <f t="shared" si="153"/>
        <v>1405</v>
      </c>
      <c r="H1272" t="s">
        <v>8221</v>
      </c>
      <c r="I1272" t="s">
        <v>8224</v>
      </c>
      <c r="J1272" t="s">
        <v>8246</v>
      </c>
      <c r="K1272">
        <v>1409009306</v>
      </c>
      <c r="L1272">
        <v>1406417306</v>
      </c>
      <c r="M1272" t="b">
        <v>0</v>
      </c>
      <c r="N1272">
        <v>15</v>
      </c>
      <c r="O1272" t="b">
        <v>0</v>
      </c>
      <c r="P1272" t="s">
        <v>8304</v>
      </c>
      <c r="Q1272">
        <f t="shared" si="154"/>
        <v>26</v>
      </c>
      <c r="R1272">
        <f t="shared" si="159"/>
        <v>93.67</v>
      </c>
      <c r="S1272" t="str">
        <f t="shared" si="155"/>
        <v>publishing</v>
      </c>
      <c r="T1272" t="str">
        <f t="shared" si="156"/>
        <v>children's books</v>
      </c>
      <c r="U1272" s="7">
        <f t="shared" si="157"/>
        <v>41846.978078703702</v>
      </c>
      <c r="V1272" s="7">
        <f t="shared" si="158"/>
        <v>41876.978078703702</v>
      </c>
    </row>
    <row r="1273" spans="1:22" ht="44.25" x14ac:dyDescent="0.75">
      <c r="A1273">
        <v>1997</v>
      </c>
      <c r="B1273" s="2" t="s">
        <v>1998</v>
      </c>
      <c r="C1273" s="2" t="s">
        <v>6107</v>
      </c>
      <c r="D1273">
        <v>6500</v>
      </c>
      <c r="E1273">
        <f t="shared" si="152"/>
        <v>6500</v>
      </c>
      <c r="F1273">
        <v>0</v>
      </c>
      <c r="G1273">
        <f t="shared" si="153"/>
        <v>0</v>
      </c>
      <c r="H1273" t="s">
        <v>8221</v>
      </c>
      <c r="I1273" t="s">
        <v>8224</v>
      </c>
      <c r="J1273" t="s">
        <v>8246</v>
      </c>
      <c r="K1273">
        <v>1409091612</v>
      </c>
      <c r="L1273">
        <v>1406499612</v>
      </c>
      <c r="M1273" t="b">
        <v>0</v>
      </c>
      <c r="N1273">
        <v>0</v>
      </c>
      <c r="O1273" t="b">
        <v>0</v>
      </c>
      <c r="P1273" t="s">
        <v>8296</v>
      </c>
      <c r="Q1273">
        <f t="shared" si="154"/>
        <v>0</v>
      </c>
      <c r="R1273" t="e">
        <f t="shared" si="159"/>
        <v>#DIV/0!</v>
      </c>
      <c r="S1273" t="str">
        <f t="shared" si="155"/>
        <v>photography</v>
      </c>
      <c r="T1273" t="str">
        <f t="shared" si="156"/>
        <v>people</v>
      </c>
      <c r="U1273" s="7">
        <f t="shared" si="157"/>
        <v>41847.930694444447</v>
      </c>
      <c r="V1273" s="7">
        <f t="shared" si="158"/>
        <v>41877.930694444447</v>
      </c>
    </row>
    <row r="1274" spans="1:22" ht="44.25" x14ac:dyDescent="0.75">
      <c r="A1274">
        <v>2029</v>
      </c>
      <c r="B1274" s="2" t="s">
        <v>2030</v>
      </c>
      <c r="C1274" s="2" t="s">
        <v>6139</v>
      </c>
      <c r="D1274">
        <v>2500</v>
      </c>
      <c r="E1274">
        <f t="shared" si="152"/>
        <v>2500</v>
      </c>
      <c r="F1274">
        <v>9030</v>
      </c>
      <c r="G1274">
        <f t="shared" si="153"/>
        <v>9030</v>
      </c>
      <c r="H1274" t="s">
        <v>8219</v>
      </c>
      <c r="I1274" t="s">
        <v>8224</v>
      </c>
      <c r="J1274" t="s">
        <v>8246</v>
      </c>
      <c r="K1274">
        <v>1409099481</v>
      </c>
      <c r="L1274">
        <v>1406507481</v>
      </c>
      <c r="M1274" t="b">
        <v>1</v>
      </c>
      <c r="N1274">
        <v>94</v>
      </c>
      <c r="O1274" t="b">
        <v>1</v>
      </c>
      <c r="P1274" t="s">
        <v>8295</v>
      </c>
      <c r="Q1274">
        <f t="shared" si="154"/>
        <v>361</v>
      </c>
      <c r="R1274">
        <f t="shared" si="159"/>
        <v>96.06</v>
      </c>
      <c r="S1274" t="str">
        <f t="shared" si="155"/>
        <v>technology</v>
      </c>
      <c r="T1274" t="str">
        <f t="shared" si="156"/>
        <v>hardware</v>
      </c>
      <c r="U1274" s="7">
        <f t="shared" si="157"/>
        <v>41848.021770833337</v>
      </c>
      <c r="V1274" s="7">
        <f t="shared" si="158"/>
        <v>41878.021770833337</v>
      </c>
    </row>
    <row r="1275" spans="1:22" ht="29.5" x14ac:dyDescent="0.75">
      <c r="A1275">
        <v>3121</v>
      </c>
      <c r="B1275" s="2" t="s">
        <v>3121</v>
      </c>
      <c r="C1275" s="2" t="s">
        <v>7231</v>
      </c>
      <c r="D1275">
        <v>1500</v>
      </c>
      <c r="E1275">
        <f t="shared" si="152"/>
        <v>1095</v>
      </c>
      <c r="F1275">
        <v>10</v>
      </c>
      <c r="G1275">
        <f t="shared" si="153"/>
        <v>7.3</v>
      </c>
      <c r="H1275" t="s">
        <v>8220</v>
      </c>
      <c r="I1275" t="s">
        <v>8229</v>
      </c>
      <c r="J1275" t="s">
        <v>8251</v>
      </c>
      <c r="K1275">
        <v>1411748335</v>
      </c>
      <c r="L1275">
        <v>1406564335</v>
      </c>
      <c r="M1275" t="b">
        <v>0</v>
      </c>
      <c r="N1275">
        <v>1</v>
      </c>
      <c r="O1275" t="b">
        <v>0</v>
      </c>
      <c r="P1275" t="s">
        <v>8303</v>
      </c>
      <c r="Q1275">
        <f t="shared" si="154"/>
        <v>1</v>
      </c>
      <c r="R1275">
        <f t="shared" si="159"/>
        <v>7.3</v>
      </c>
      <c r="S1275" t="str">
        <f t="shared" si="155"/>
        <v>theater</v>
      </c>
      <c r="T1275" t="str">
        <f t="shared" si="156"/>
        <v>spaces</v>
      </c>
      <c r="U1275" s="7">
        <f t="shared" si="157"/>
        <v>41848.679803240739</v>
      </c>
      <c r="V1275" s="7">
        <f t="shared" si="158"/>
        <v>41908.679803240739</v>
      </c>
    </row>
    <row r="1276" spans="1:22" ht="44.25" x14ac:dyDescent="0.75">
      <c r="A1276">
        <v>4007</v>
      </c>
      <c r="B1276" s="2" t="s">
        <v>4003</v>
      </c>
      <c r="C1276" s="2" t="s">
        <v>8112</v>
      </c>
      <c r="D1276">
        <v>2000</v>
      </c>
      <c r="E1276">
        <f t="shared" si="152"/>
        <v>2000</v>
      </c>
      <c r="F1276">
        <v>5</v>
      </c>
      <c r="G1276">
        <f t="shared" si="153"/>
        <v>5</v>
      </c>
      <c r="H1276" t="s">
        <v>8221</v>
      </c>
      <c r="I1276" t="s">
        <v>8224</v>
      </c>
      <c r="J1276" t="s">
        <v>8246</v>
      </c>
      <c r="K1276">
        <v>1409070480</v>
      </c>
      <c r="L1276">
        <v>1406572381</v>
      </c>
      <c r="M1276" t="b">
        <v>0</v>
      </c>
      <c r="N1276">
        <v>1</v>
      </c>
      <c r="O1276" t="b">
        <v>0</v>
      </c>
      <c r="P1276" t="s">
        <v>8271</v>
      </c>
      <c r="Q1276">
        <f t="shared" si="154"/>
        <v>0</v>
      </c>
      <c r="R1276">
        <f t="shared" si="159"/>
        <v>5</v>
      </c>
      <c r="S1276" t="str">
        <f t="shared" si="155"/>
        <v>theater</v>
      </c>
      <c r="T1276" t="str">
        <f t="shared" si="156"/>
        <v>plays</v>
      </c>
      <c r="U1276" s="7">
        <f t="shared" si="157"/>
        <v>41848.772928240738</v>
      </c>
      <c r="V1276" s="7">
        <f t="shared" si="158"/>
        <v>41877.686111111114</v>
      </c>
    </row>
    <row r="1277" spans="1:22" ht="44.25" x14ac:dyDescent="0.75">
      <c r="A1277">
        <v>3853</v>
      </c>
      <c r="B1277" s="2" t="s">
        <v>3850</v>
      </c>
      <c r="C1277" s="2" t="s">
        <v>7962</v>
      </c>
      <c r="D1277">
        <v>100000</v>
      </c>
      <c r="E1277">
        <f t="shared" si="152"/>
        <v>100000</v>
      </c>
      <c r="F1277">
        <v>26</v>
      </c>
      <c r="G1277">
        <f t="shared" si="153"/>
        <v>26</v>
      </c>
      <c r="H1277" t="s">
        <v>8221</v>
      </c>
      <c r="I1277" t="s">
        <v>8224</v>
      </c>
      <c r="J1277" t="s">
        <v>8246</v>
      </c>
      <c r="K1277">
        <v>1409602178</v>
      </c>
      <c r="L1277">
        <v>1406578178</v>
      </c>
      <c r="M1277" t="b">
        <v>0</v>
      </c>
      <c r="N1277">
        <v>2</v>
      </c>
      <c r="O1277" t="b">
        <v>0</v>
      </c>
      <c r="P1277" t="s">
        <v>8271</v>
      </c>
      <c r="Q1277">
        <f t="shared" si="154"/>
        <v>0</v>
      </c>
      <c r="R1277">
        <f t="shared" si="159"/>
        <v>13</v>
      </c>
      <c r="S1277" t="str">
        <f t="shared" si="155"/>
        <v>theater</v>
      </c>
      <c r="T1277" t="str">
        <f t="shared" si="156"/>
        <v>plays</v>
      </c>
      <c r="U1277" s="7">
        <f t="shared" si="157"/>
        <v>41848.84002314815</v>
      </c>
      <c r="V1277" s="7">
        <f t="shared" si="158"/>
        <v>41883.84002314815</v>
      </c>
    </row>
    <row r="1278" spans="1:22" ht="44.25" x14ac:dyDescent="0.75">
      <c r="A1278">
        <v>3493</v>
      </c>
      <c r="B1278" s="2" t="s">
        <v>3492</v>
      </c>
      <c r="C1278" s="2" t="s">
        <v>7603</v>
      </c>
      <c r="D1278">
        <v>1500</v>
      </c>
      <c r="E1278">
        <f t="shared" si="152"/>
        <v>1500</v>
      </c>
      <c r="F1278">
        <v>1500</v>
      </c>
      <c r="G1278">
        <f t="shared" si="153"/>
        <v>1500</v>
      </c>
      <c r="H1278" t="s">
        <v>8219</v>
      </c>
      <c r="I1278" t="s">
        <v>8224</v>
      </c>
      <c r="J1278" t="s">
        <v>8246</v>
      </c>
      <c r="K1278">
        <v>1408252260</v>
      </c>
      <c r="L1278">
        <v>1406580436</v>
      </c>
      <c r="M1278" t="b">
        <v>0</v>
      </c>
      <c r="N1278">
        <v>29</v>
      </c>
      <c r="O1278" t="b">
        <v>1</v>
      </c>
      <c r="P1278" t="s">
        <v>8271</v>
      </c>
      <c r="Q1278">
        <f t="shared" si="154"/>
        <v>100</v>
      </c>
      <c r="R1278">
        <f t="shared" si="159"/>
        <v>51.72</v>
      </c>
      <c r="S1278" t="str">
        <f t="shared" si="155"/>
        <v>theater</v>
      </c>
      <c r="T1278" t="str">
        <f t="shared" si="156"/>
        <v>plays</v>
      </c>
      <c r="U1278" s="7">
        <f t="shared" si="157"/>
        <v>41848.866157407407</v>
      </c>
      <c r="V1278" s="7">
        <f t="shared" si="158"/>
        <v>41868.21597222222</v>
      </c>
    </row>
    <row r="1279" spans="1:22" ht="44.25" x14ac:dyDescent="0.75">
      <c r="A1279">
        <v>604</v>
      </c>
      <c r="B1279" s="2" t="s">
        <v>605</v>
      </c>
      <c r="C1279" s="2" t="s">
        <v>4714</v>
      </c>
      <c r="D1279">
        <v>1500</v>
      </c>
      <c r="E1279">
        <f t="shared" si="152"/>
        <v>1500</v>
      </c>
      <c r="F1279">
        <v>0</v>
      </c>
      <c r="G1279">
        <f t="shared" si="153"/>
        <v>0</v>
      </c>
      <c r="H1279" t="s">
        <v>8220</v>
      </c>
      <c r="I1279" t="s">
        <v>8224</v>
      </c>
      <c r="J1279" t="s">
        <v>8246</v>
      </c>
      <c r="K1279">
        <v>1409187056</v>
      </c>
      <c r="L1279">
        <v>1406595056</v>
      </c>
      <c r="M1279" t="b">
        <v>0</v>
      </c>
      <c r="N1279">
        <v>0</v>
      </c>
      <c r="O1279" t="b">
        <v>0</v>
      </c>
      <c r="P1279" t="s">
        <v>8272</v>
      </c>
      <c r="Q1279">
        <f t="shared" si="154"/>
        <v>0</v>
      </c>
      <c r="R1279" t="e">
        <f t="shared" si="159"/>
        <v>#DIV/0!</v>
      </c>
      <c r="S1279" t="str">
        <f t="shared" si="155"/>
        <v>technology</v>
      </c>
      <c r="T1279" t="str">
        <f t="shared" si="156"/>
        <v>web</v>
      </c>
      <c r="U1279" s="7">
        <f t="shared" si="157"/>
        <v>41849.035370370373</v>
      </c>
      <c r="V1279" s="7">
        <f t="shared" si="158"/>
        <v>41879.035370370373</v>
      </c>
    </row>
    <row r="1280" spans="1:22" ht="44.25" x14ac:dyDescent="0.75">
      <c r="A1280">
        <v>1768</v>
      </c>
      <c r="B1280" s="2" t="s">
        <v>1769</v>
      </c>
      <c r="C1280" s="2" t="s">
        <v>5878</v>
      </c>
      <c r="D1280">
        <v>5000</v>
      </c>
      <c r="E1280">
        <f t="shared" si="152"/>
        <v>5000</v>
      </c>
      <c r="F1280">
        <v>187</v>
      </c>
      <c r="G1280">
        <f t="shared" si="153"/>
        <v>187</v>
      </c>
      <c r="H1280" t="s">
        <v>8221</v>
      </c>
      <c r="I1280" t="s">
        <v>8224</v>
      </c>
      <c r="J1280" t="s">
        <v>8246</v>
      </c>
      <c r="K1280">
        <v>1411824444</v>
      </c>
      <c r="L1280">
        <v>1406640444</v>
      </c>
      <c r="M1280" t="b">
        <v>1</v>
      </c>
      <c r="N1280">
        <v>15</v>
      </c>
      <c r="O1280" t="b">
        <v>0</v>
      </c>
      <c r="P1280" t="s">
        <v>8285</v>
      </c>
      <c r="Q1280">
        <f t="shared" si="154"/>
        <v>4</v>
      </c>
      <c r="R1280">
        <f t="shared" si="159"/>
        <v>12.47</v>
      </c>
      <c r="S1280" t="str">
        <f t="shared" si="155"/>
        <v>photography</v>
      </c>
      <c r="T1280" t="str">
        <f t="shared" si="156"/>
        <v>photobooks</v>
      </c>
      <c r="U1280" s="7">
        <f t="shared" si="157"/>
        <v>41849.560694444444</v>
      </c>
      <c r="V1280" s="7">
        <f t="shared" si="158"/>
        <v>41909.560694444444</v>
      </c>
    </row>
    <row r="1281" spans="1:22" ht="44.25" x14ac:dyDescent="0.75">
      <c r="A1281">
        <v>3805</v>
      </c>
      <c r="B1281" s="2" t="s">
        <v>3802</v>
      </c>
      <c r="C1281" s="2" t="s">
        <v>7915</v>
      </c>
      <c r="D1281">
        <v>150000</v>
      </c>
      <c r="E1281">
        <f t="shared" si="152"/>
        <v>150000</v>
      </c>
      <c r="F1281">
        <v>3</v>
      </c>
      <c r="G1281">
        <f t="shared" si="153"/>
        <v>3</v>
      </c>
      <c r="H1281" t="s">
        <v>8221</v>
      </c>
      <c r="I1281" t="s">
        <v>8224</v>
      </c>
      <c r="J1281" t="s">
        <v>8246</v>
      </c>
      <c r="K1281">
        <v>1411852640</v>
      </c>
      <c r="L1281">
        <v>1406668640</v>
      </c>
      <c r="M1281" t="b">
        <v>0</v>
      </c>
      <c r="N1281">
        <v>2</v>
      </c>
      <c r="O1281" t="b">
        <v>0</v>
      </c>
      <c r="P1281" t="s">
        <v>8305</v>
      </c>
      <c r="Q1281">
        <f t="shared" si="154"/>
        <v>0</v>
      </c>
      <c r="R1281">
        <f t="shared" si="159"/>
        <v>1.5</v>
      </c>
      <c r="S1281" t="str">
        <f t="shared" si="155"/>
        <v>theater</v>
      </c>
      <c r="T1281" t="str">
        <f t="shared" si="156"/>
        <v>musical</v>
      </c>
      <c r="U1281" s="7">
        <f t="shared" si="157"/>
        <v>41849.887037037035</v>
      </c>
      <c r="V1281" s="7">
        <f t="shared" si="158"/>
        <v>41909.887037037035</v>
      </c>
    </row>
    <row r="1282" spans="1:22" ht="44.25" x14ac:dyDescent="0.75">
      <c r="A1282">
        <v>1051</v>
      </c>
      <c r="B1282" s="2" t="s">
        <v>1052</v>
      </c>
      <c r="C1282" s="2" t="s">
        <v>5161</v>
      </c>
      <c r="D1282">
        <v>500</v>
      </c>
      <c r="E1282">
        <f t="shared" ref="E1282:E1345" si="160">INDEX(convert,MATCH($J1282,money,0),2)*D1282</f>
        <v>500</v>
      </c>
      <c r="F1282">
        <v>0</v>
      </c>
      <c r="G1282">
        <f t="shared" ref="G1282:G1345" si="161">INDEX(convert,MATCH($J1282,money,0),2)*F1282</f>
        <v>0</v>
      </c>
      <c r="H1282" t="s">
        <v>8220</v>
      </c>
      <c r="I1282" t="s">
        <v>8224</v>
      </c>
      <c r="J1282" t="s">
        <v>8246</v>
      </c>
      <c r="K1282">
        <v>1409098825</v>
      </c>
      <c r="L1282">
        <v>1406679625</v>
      </c>
      <c r="M1282" t="b">
        <v>0</v>
      </c>
      <c r="N1282">
        <v>0</v>
      </c>
      <c r="O1282" t="b">
        <v>0</v>
      </c>
      <c r="P1282" t="s">
        <v>8281</v>
      </c>
      <c r="Q1282">
        <f t="shared" ref="Q1282:Q1345" si="162">ROUND(F1282/D1282*100,0)</f>
        <v>0</v>
      </c>
      <c r="R1282" t="e">
        <f t="shared" si="159"/>
        <v>#DIV/0!</v>
      </c>
      <c r="S1282" t="str">
        <f t="shared" ref="S1282:S1345" si="163">LEFT($P1282,FIND("/",$P1282)-1)</f>
        <v>journalism</v>
      </c>
      <c r="T1282" t="str">
        <f t="shared" ref="T1282:T1345" si="164">MID($P1282,FIND("/",$P1282)+1,30)</f>
        <v>audio</v>
      </c>
      <c r="U1282" s="7">
        <f t="shared" ref="U1282:U1345" si="165">DATE(1970,1,1)+(((L1282/60)/60)/24)</f>
        <v>41850.014178240745</v>
      </c>
      <c r="V1282" s="7">
        <f t="shared" ref="V1282:V1345" si="166">DATE(1970,1,1)+(((K1282/60)/60)/24)</f>
        <v>41878.014178240745</v>
      </c>
    </row>
    <row r="1283" spans="1:22" ht="59" x14ac:dyDescent="0.75">
      <c r="A1283">
        <v>525</v>
      </c>
      <c r="B1283" s="2" t="s">
        <v>526</v>
      </c>
      <c r="C1283" s="2" t="s">
        <v>4635</v>
      </c>
      <c r="D1283">
        <v>12000</v>
      </c>
      <c r="E1283">
        <f t="shared" si="160"/>
        <v>12000</v>
      </c>
      <c r="F1283">
        <v>12000</v>
      </c>
      <c r="G1283">
        <f t="shared" si="161"/>
        <v>12000</v>
      </c>
      <c r="H1283" t="s">
        <v>8219</v>
      </c>
      <c r="I1283" t="s">
        <v>8224</v>
      </c>
      <c r="J1283" t="s">
        <v>8246</v>
      </c>
      <c r="K1283">
        <v>1410601041</v>
      </c>
      <c r="L1283">
        <v>1406713041</v>
      </c>
      <c r="M1283" t="b">
        <v>0</v>
      </c>
      <c r="N1283">
        <v>12</v>
      </c>
      <c r="O1283" t="b">
        <v>1</v>
      </c>
      <c r="P1283" t="s">
        <v>8271</v>
      </c>
      <c r="Q1283">
        <f t="shared" si="162"/>
        <v>100</v>
      </c>
      <c r="R1283">
        <f t="shared" ref="R1283:R1346" si="167">ROUND(G1283/N1283,2)</f>
        <v>1000</v>
      </c>
      <c r="S1283" t="str">
        <f t="shared" si="163"/>
        <v>theater</v>
      </c>
      <c r="T1283" t="str">
        <f t="shared" si="164"/>
        <v>plays</v>
      </c>
      <c r="U1283" s="7">
        <f t="shared" si="165"/>
        <v>41850.400937500002</v>
      </c>
      <c r="V1283" s="7">
        <f t="shared" si="166"/>
        <v>41895.400937500002</v>
      </c>
    </row>
    <row r="1284" spans="1:22" ht="44.25" x14ac:dyDescent="0.75">
      <c r="A1284">
        <v>2746</v>
      </c>
      <c r="B1284" s="2" t="s">
        <v>2746</v>
      </c>
      <c r="C1284" s="2" t="s">
        <v>6856</v>
      </c>
      <c r="D1284">
        <v>3000</v>
      </c>
      <c r="E1284">
        <f t="shared" si="160"/>
        <v>3000</v>
      </c>
      <c r="F1284">
        <v>801</v>
      </c>
      <c r="G1284">
        <f t="shared" si="161"/>
        <v>801</v>
      </c>
      <c r="H1284" t="s">
        <v>8221</v>
      </c>
      <c r="I1284" t="s">
        <v>8224</v>
      </c>
      <c r="J1284" t="s">
        <v>8246</v>
      </c>
      <c r="K1284">
        <v>1409337911</v>
      </c>
      <c r="L1284">
        <v>1406745911</v>
      </c>
      <c r="M1284" t="b">
        <v>0</v>
      </c>
      <c r="N1284">
        <v>19</v>
      </c>
      <c r="O1284" t="b">
        <v>0</v>
      </c>
      <c r="P1284" t="s">
        <v>8304</v>
      </c>
      <c r="Q1284">
        <f t="shared" si="162"/>
        <v>27</v>
      </c>
      <c r="R1284">
        <f t="shared" si="167"/>
        <v>42.16</v>
      </c>
      <c r="S1284" t="str">
        <f t="shared" si="163"/>
        <v>publishing</v>
      </c>
      <c r="T1284" t="str">
        <f t="shared" si="164"/>
        <v>children's books</v>
      </c>
      <c r="U1284" s="7">
        <f t="shared" si="165"/>
        <v>41850.781377314815</v>
      </c>
      <c r="V1284" s="7">
        <f t="shared" si="166"/>
        <v>41880.781377314815</v>
      </c>
    </row>
    <row r="1285" spans="1:22" ht="44.25" x14ac:dyDescent="0.75">
      <c r="A1285">
        <v>2889</v>
      </c>
      <c r="B1285" s="2" t="s">
        <v>2889</v>
      </c>
      <c r="C1285" s="2" t="s">
        <v>6999</v>
      </c>
      <c r="D1285">
        <v>3000</v>
      </c>
      <c r="E1285">
        <f t="shared" si="160"/>
        <v>3000</v>
      </c>
      <c r="F1285">
        <v>1142</v>
      </c>
      <c r="G1285">
        <f t="shared" si="161"/>
        <v>1142</v>
      </c>
      <c r="H1285" t="s">
        <v>8221</v>
      </c>
      <c r="I1285" t="s">
        <v>8224</v>
      </c>
      <c r="J1285" t="s">
        <v>8246</v>
      </c>
      <c r="K1285">
        <v>1409344985</v>
      </c>
      <c r="L1285">
        <v>1406752985</v>
      </c>
      <c r="M1285" t="b">
        <v>0</v>
      </c>
      <c r="N1285">
        <v>14</v>
      </c>
      <c r="O1285" t="b">
        <v>0</v>
      </c>
      <c r="P1285" t="s">
        <v>8271</v>
      </c>
      <c r="Q1285">
        <f t="shared" si="162"/>
        <v>38</v>
      </c>
      <c r="R1285">
        <f t="shared" si="167"/>
        <v>81.569999999999993</v>
      </c>
      <c r="S1285" t="str">
        <f t="shared" si="163"/>
        <v>theater</v>
      </c>
      <c r="T1285" t="str">
        <f t="shared" si="164"/>
        <v>plays</v>
      </c>
      <c r="U1285" s="7">
        <f t="shared" si="165"/>
        <v>41850.863252314812</v>
      </c>
      <c r="V1285" s="7">
        <f t="shared" si="166"/>
        <v>41880.863252314812</v>
      </c>
    </row>
    <row r="1286" spans="1:22" ht="44.25" x14ac:dyDescent="0.75">
      <c r="A1286">
        <v>3344</v>
      </c>
      <c r="B1286" s="2" t="s">
        <v>3344</v>
      </c>
      <c r="C1286" s="2" t="s">
        <v>7454</v>
      </c>
      <c r="D1286">
        <v>4500</v>
      </c>
      <c r="E1286">
        <f t="shared" si="160"/>
        <v>4500</v>
      </c>
      <c r="F1286">
        <v>4565</v>
      </c>
      <c r="G1286">
        <f t="shared" si="161"/>
        <v>4565</v>
      </c>
      <c r="H1286" t="s">
        <v>8219</v>
      </c>
      <c r="I1286" t="s">
        <v>8224</v>
      </c>
      <c r="J1286" t="s">
        <v>8246</v>
      </c>
      <c r="K1286">
        <v>1409374093</v>
      </c>
      <c r="L1286">
        <v>1406782093</v>
      </c>
      <c r="M1286" t="b">
        <v>0</v>
      </c>
      <c r="N1286">
        <v>40</v>
      </c>
      <c r="O1286" t="b">
        <v>1</v>
      </c>
      <c r="P1286" t="s">
        <v>8271</v>
      </c>
      <c r="Q1286">
        <f t="shared" si="162"/>
        <v>101</v>
      </c>
      <c r="R1286">
        <f t="shared" si="167"/>
        <v>114.13</v>
      </c>
      <c r="S1286" t="str">
        <f t="shared" si="163"/>
        <v>theater</v>
      </c>
      <c r="T1286" t="str">
        <f t="shared" si="164"/>
        <v>plays</v>
      </c>
      <c r="U1286" s="7">
        <f t="shared" si="165"/>
        <v>41851.200150462959</v>
      </c>
      <c r="V1286" s="7">
        <f t="shared" si="166"/>
        <v>41881.200150462959</v>
      </c>
    </row>
    <row r="1287" spans="1:22" ht="44.25" x14ac:dyDescent="0.75">
      <c r="A1287">
        <v>3436</v>
      </c>
      <c r="B1287" s="2" t="s">
        <v>3435</v>
      </c>
      <c r="C1287" s="2" t="s">
        <v>7546</v>
      </c>
      <c r="D1287">
        <v>5000</v>
      </c>
      <c r="E1287">
        <f t="shared" si="160"/>
        <v>5000</v>
      </c>
      <c r="F1287">
        <v>5295</v>
      </c>
      <c r="G1287">
        <f t="shared" si="161"/>
        <v>5295</v>
      </c>
      <c r="H1287" t="s">
        <v>8219</v>
      </c>
      <c r="I1287" t="s">
        <v>8224</v>
      </c>
      <c r="J1287" t="s">
        <v>8246</v>
      </c>
      <c r="K1287">
        <v>1408638480</v>
      </c>
      <c r="L1287">
        <v>1406811593</v>
      </c>
      <c r="M1287" t="b">
        <v>0</v>
      </c>
      <c r="N1287">
        <v>37</v>
      </c>
      <c r="O1287" t="b">
        <v>1</v>
      </c>
      <c r="P1287" t="s">
        <v>8271</v>
      </c>
      <c r="Q1287">
        <f t="shared" si="162"/>
        <v>106</v>
      </c>
      <c r="R1287">
        <f t="shared" si="167"/>
        <v>143.11000000000001</v>
      </c>
      <c r="S1287" t="str">
        <f t="shared" si="163"/>
        <v>theater</v>
      </c>
      <c r="T1287" t="str">
        <f t="shared" si="164"/>
        <v>plays</v>
      </c>
      <c r="U1287" s="7">
        <f t="shared" si="165"/>
        <v>41851.541585648149</v>
      </c>
      <c r="V1287" s="7">
        <f t="shared" si="166"/>
        <v>41872.686111111114</v>
      </c>
    </row>
    <row r="1288" spans="1:22" ht="44.25" x14ac:dyDescent="0.75">
      <c r="A1288">
        <v>3056</v>
      </c>
      <c r="B1288" s="2" t="s">
        <v>3056</v>
      </c>
      <c r="C1288" s="2" t="s">
        <v>7166</v>
      </c>
      <c r="D1288">
        <v>25000</v>
      </c>
      <c r="E1288">
        <f t="shared" si="160"/>
        <v>25000</v>
      </c>
      <c r="F1288">
        <v>0</v>
      </c>
      <c r="G1288">
        <f t="shared" si="161"/>
        <v>0</v>
      </c>
      <c r="H1288" t="s">
        <v>8221</v>
      </c>
      <c r="I1288" t="s">
        <v>8224</v>
      </c>
      <c r="J1288" t="s">
        <v>8246</v>
      </c>
      <c r="K1288">
        <v>1412003784</v>
      </c>
      <c r="L1288">
        <v>1406819784</v>
      </c>
      <c r="M1288" t="b">
        <v>0</v>
      </c>
      <c r="N1288">
        <v>0</v>
      </c>
      <c r="O1288" t="b">
        <v>0</v>
      </c>
      <c r="P1288" t="s">
        <v>8303</v>
      </c>
      <c r="Q1288">
        <f t="shared" si="162"/>
        <v>0</v>
      </c>
      <c r="R1288" t="e">
        <f t="shared" si="167"/>
        <v>#DIV/0!</v>
      </c>
      <c r="S1288" t="str">
        <f t="shared" si="163"/>
        <v>theater</v>
      </c>
      <c r="T1288" t="str">
        <f t="shared" si="164"/>
        <v>spaces</v>
      </c>
      <c r="U1288" s="7">
        <f t="shared" si="165"/>
        <v>41851.636388888888</v>
      </c>
      <c r="V1288" s="7">
        <f t="shared" si="166"/>
        <v>41911.636388888888</v>
      </c>
    </row>
    <row r="1289" spans="1:22" ht="44.25" x14ac:dyDescent="0.75">
      <c r="A1289">
        <v>1042</v>
      </c>
      <c r="B1289" s="2" t="s">
        <v>1043</v>
      </c>
      <c r="C1289" s="2" t="s">
        <v>5152</v>
      </c>
      <c r="D1289">
        <v>650</v>
      </c>
      <c r="E1289">
        <f t="shared" si="160"/>
        <v>650</v>
      </c>
      <c r="F1289">
        <v>10</v>
      </c>
      <c r="G1289">
        <f t="shared" si="161"/>
        <v>10</v>
      </c>
      <c r="H1289" t="s">
        <v>8220</v>
      </c>
      <c r="I1289" t="s">
        <v>8224</v>
      </c>
      <c r="J1289" t="s">
        <v>8246</v>
      </c>
      <c r="K1289">
        <v>1410516000</v>
      </c>
      <c r="L1289">
        <v>1406824948</v>
      </c>
      <c r="M1289" t="b">
        <v>0</v>
      </c>
      <c r="N1289">
        <v>1</v>
      </c>
      <c r="O1289" t="b">
        <v>0</v>
      </c>
      <c r="P1289" t="s">
        <v>8281</v>
      </c>
      <c r="Q1289">
        <f t="shared" si="162"/>
        <v>2</v>
      </c>
      <c r="R1289">
        <f t="shared" si="167"/>
        <v>10</v>
      </c>
      <c r="S1289" t="str">
        <f t="shared" si="163"/>
        <v>journalism</v>
      </c>
      <c r="T1289" t="str">
        <f t="shared" si="164"/>
        <v>audio</v>
      </c>
      <c r="U1289" s="7">
        <f t="shared" si="165"/>
        <v>41851.696157407408</v>
      </c>
      <c r="V1289" s="7">
        <f t="shared" si="166"/>
        <v>41894.416666666664</v>
      </c>
    </row>
    <row r="1290" spans="1:22" ht="44.25" x14ac:dyDescent="0.75">
      <c r="A1290">
        <v>4009</v>
      </c>
      <c r="B1290" s="2" t="s">
        <v>4005</v>
      </c>
      <c r="C1290" s="2" t="s">
        <v>8114</v>
      </c>
      <c r="D1290">
        <v>1930</v>
      </c>
      <c r="E1290">
        <f t="shared" si="160"/>
        <v>2528.3000000000002</v>
      </c>
      <c r="F1290">
        <v>75</v>
      </c>
      <c r="G1290">
        <f t="shared" si="161"/>
        <v>98.25</v>
      </c>
      <c r="H1290" t="s">
        <v>8221</v>
      </c>
      <c r="I1290" t="s">
        <v>8225</v>
      </c>
      <c r="J1290" t="s">
        <v>8247</v>
      </c>
      <c r="K1290">
        <v>1410281360</v>
      </c>
      <c r="L1290">
        <v>1406825360</v>
      </c>
      <c r="M1290" t="b">
        <v>0</v>
      </c>
      <c r="N1290">
        <v>3</v>
      </c>
      <c r="O1290" t="b">
        <v>0</v>
      </c>
      <c r="P1290" t="s">
        <v>8271</v>
      </c>
      <c r="Q1290">
        <f t="shared" si="162"/>
        <v>4</v>
      </c>
      <c r="R1290">
        <f t="shared" si="167"/>
        <v>32.75</v>
      </c>
      <c r="S1290" t="str">
        <f t="shared" si="163"/>
        <v>theater</v>
      </c>
      <c r="T1290" t="str">
        <f t="shared" si="164"/>
        <v>plays</v>
      </c>
      <c r="U1290" s="7">
        <f t="shared" si="165"/>
        <v>41851.700925925928</v>
      </c>
      <c r="V1290" s="7">
        <f t="shared" si="166"/>
        <v>41891.700925925928</v>
      </c>
    </row>
    <row r="1291" spans="1:22" ht="44.25" x14ac:dyDescent="0.75">
      <c r="A1291">
        <v>3363</v>
      </c>
      <c r="B1291" s="2" t="s">
        <v>3362</v>
      </c>
      <c r="C1291" s="2" t="s">
        <v>7473</v>
      </c>
      <c r="D1291">
        <v>7750</v>
      </c>
      <c r="E1291">
        <f t="shared" si="160"/>
        <v>7750</v>
      </c>
      <c r="F1291">
        <v>7860</v>
      </c>
      <c r="G1291">
        <f t="shared" si="161"/>
        <v>7860</v>
      </c>
      <c r="H1291" t="s">
        <v>8219</v>
      </c>
      <c r="I1291" t="s">
        <v>8224</v>
      </c>
      <c r="J1291" t="s">
        <v>8246</v>
      </c>
      <c r="K1291">
        <v>1408464000</v>
      </c>
      <c r="L1291">
        <v>1406831445</v>
      </c>
      <c r="M1291" t="b">
        <v>0</v>
      </c>
      <c r="N1291">
        <v>26</v>
      </c>
      <c r="O1291" t="b">
        <v>1</v>
      </c>
      <c r="P1291" t="s">
        <v>8271</v>
      </c>
      <c r="Q1291">
        <f t="shared" si="162"/>
        <v>101</v>
      </c>
      <c r="R1291">
        <f t="shared" si="167"/>
        <v>302.31</v>
      </c>
      <c r="S1291" t="str">
        <f t="shared" si="163"/>
        <v>theater</v>
      </c>
      <c r="T1291" t="str">
        <f t="shared" si="164"/>
        <v>plays</v>
      </c>
      <c r="U1291" s="7">
        <f t="shared" si="165"/>
        <v>41851.771354166667</v>
      </c>
      <c r="V1291" s="7">
        <f t="shared" si="166"/>
        <v>41870.666666666664</v>
      </c>
    </row>
    <row r="1292" spans="1:22" ht="44.25" x14ac:dyDescent="0.75">
      <c r="A1292">
        <v>2308</v>
      </c>
      <c r="B1292" s="2" t="s">
        <v>2309</v>
      </c>
      <c r="C1292" s="2" t="s">
        <v>6418</v>
      </c>
      <c r="D1292">
        <v>50000</v>
      </c>
      <c r="E1292">
        <f t="shared" si="160"/>
        <v>50000</v>
      </c>
      <c r="F1292">
        <v>50653.11</v>
      </c>
      <c r="G1292">
        <f t="shared" si="161"/>
        <v>50653.11</v>
      </c>
      <c r="H1292" t="s">
        <v>8219</v>
      </c>
      <c r="I1292" t="s">
        <v>8224</v>
      </c>
      <c r="J1292" t="s">
        <v>8246</v>
      </c>
      <c r="K1292">
        <v>1409274000</v>
      </c>
      <c r="L1292">
        <v>1406847996</v>
      </c>
      <c r="M1292" t="b">
        <v>1</v>
      </c>
      <c r="N1292">
        <v>614</v>
      </c>
      <c r="O1292" t="b">
        <v>1</v>
      </c>
      <c r="P1292" t="s">
        <v>8279</v>
      </c>
      <c r="Q1292">
        <f t="shared" si="162"/>
        <v>101</v>
      </c>
      <c r="R1292">
        <f t="shared" si="167"/>
        <v>82.5</v>
      </c>
      <c r="S1292" t="str">
        <f t="shared" si="163"/>
        <v>music</v>
      </c>
      <c r="T1292" t="str">
        <f t="shared" si="164"/>
        <v>indie rock</v>
      </c>
      <c r="U1292" s="7">
        <f t="shared" si="165"/>
        <v>41851.962916666671</v>
      </c>
      <c r="V1292" s="7">
        <f t="shared" si="166"/>
        <v>41880.041666666664</v>
      </c>
    </row>
    <row r="1293" spans="1:22" ht="44.25" x14ac:dyDescent="0.75">
      <c r="A1293">
        <v>3460</v>
      </c>
      <c r="B1293" s="2" t="s">
        <v>3459</v>
      </c>
      <c r="C1293" s="2" t="s">
        <v>7570</v>
      </c>
      <c r="D1293">
        <v>500</v>
      </c>
      <c r="E1293">
        <f t="shared" si="160"/>
        <v>655</v>
      </c>
      <c r="F1293">
        <v>950</v>
      </c>
      <c r="G1293">
        <f t="shared" si="161"/>
        <v>1244.5</v>
      </c>
      <c r="H1293" t="s">
        <v>8219</v>
      </c>
      <c r="I1293" t="s">
        <v>8225</v>
      </c>
      <c r="J1293" t="s">
        <v>8247</v>
      </c>
      <c r="K1293">
        <v>1408106352</v>
      </c>
      <c r="L1293">
        <v>1406896752</v>
      </c>
      <c r="M1293" t="b">
        <v>0</v>
      </c>
      <c r="N1293">
        <v>19</v>
      </c>
      <c r="O1293" t="b">
        <v>1</v>
      </c>
      <c r="P1293" t="s">
        <v>8271</v>
      </c>
      <c r="Q1293">
        <f t="shared" si="162"/>
        <v>190</v>
      </c>
      <c r="R1293">
        <f t="shared" si="167"/>
        <v>65.5</v>
      </c>
      <c r="S1293" t="str">
        <f t="shared" si="163"/>
        <v>theater</v>
      </c>
      <c r="T1293" t="str">
        <f t="shared" si="164"/>
        <v>plays</v>
      </c>
      <c r="U1293" s="7">
        <f t="shared" si="165"/>
        <v>41852.527222222219</v>
      </c>
      <c r="V1293" s="7">
        <f t="shared" si="166"/>
        <v>41866.527222222219</v>
      </c>
    </row>
    <row r="1294" spans="1:22" ht="44.25" x14ac:dyDescent="0.75">
      <c r="A1294">
        <v>1711</v>
      </c>
      <c r="B1294" s="2" t="s">
        <v>1712</v>
      </c>
      <c r="C1294" s="2" t="s">
        <v>5821</v>
      </c>
      <c r="D1294">
        <v>10000</v>
      </c>
      <c r="E1294">
        <f t="shared" si="160"/>
        <v>10000</v>
      </c>
      <c r="F1294">
        <v>1050</v>
      </c>
      <c r="G1294">
        <f t="shared" si="161"/>
        <v>1050</v>
      </c>
      <c r="H1294" t="s">
        <v>8221</v>
      </c>
      <c r="I1294" t="s">
        <v>8224</v>
      </c>
      <c r="J1294" t="s">
        <v>8246</v>
      </c>
      <c r="K1294">
        <v>1409585434</v>
      </c>
      <c r="L1294">
        <v>1406907034</v>
      </c>
      <c r="M1294" t="b">
        <v>0</v>
      </c>
      <c r="N1294">
        <v>2</v>
      </c>
      <c r="O1294" t="b">
        <v>0</v>
      </c>
      <c r="P1294" t="s">
        <v>8293</v>
      </c>
      <c r="Q1294">
        <f t="shared" si="162"/>
        <v>11</v>
      </c>
      <c r="R1294">
        <f t="shared" si="167"/>
        <v>525</v>
      </c>
      <c r="S1294" t="str">
        <f t="shared" si="163"/>
        <v>music</v>
      </c>
      <c r="T1294" t="str">
        <f t="shared" si="164"/>
        <v>faith</v>
      </c>
      <c r="U1294" s="7">
        <f t="shared" si="165"/>
        <v>41852.646226851852</v>
      </c>
      <c r="V1294" s="7">
        <f t="shared" si="166"/>
        <v>41883.646226851852</v>
      </c>
    </row>
    <row r="1295" spans="1:22" ht="44.25" x14ac:dyDescent="0.75">
      <c r="A1295">
        <v>2971</v>
      </c>
      <c r="B1295" s="2" t="s">
        <v>2971</v>
      </c>
      <c r="C1295" s="2" t="s">
        <v>7081</v>
      </c>
      <c r="D1295">
        <v>3200</v>
      </c>
      <c r="E1295">
        <f t="shared" si="160"/>
        <v>3200</v>
      </c>
      <c r="F1295">
        <v>3205</v>
      </c>
      <c r="G1295">
        <f t="shared" si="161"/>
        <v>3205</v>
      </c>
      <c r="H1295" t="s">
        <v>8219</v>
      </c>
      <c r="I1295" t="s">
        <v>8224</v>
      </c>
      <c r="J1295" t="s">
        <v>8246</v>
      </c>
      <c r="K1295">
        <v>1409500078</v>
      </c>
      <c r="L1295">
        <v>1406908078</v>
      </c>
      <c r="M1295" t="b">
        <v>0</v>
      </c>
      <c r="N1295">
        <v>43</v>
      </c>
      <c r="O1295" t="b">
        <v>1</v>
      </c>
      <c r="P1295" t="s">
        <v>8271</v>
      </c>
      <c r="Q1295">
        <f t="shared" si="162"/>
        <v>100</v>
      </c>
      <c r="R1295">
        <f t="shared" si="167"/>
        <v>74.53</v>
      </c>
      <c r="S1295" t="str">
        <f t="shared" si="163"/>
        <v>theater</v>
      </c>
      <c r="T1295" t="str">
        <f t="shared" si="164"/>
        <v>plays</v>
      </c>
      <c r="U1295" s="7">
        <f t="shared" si="165"/>
        <v>41852.658310185187</v>
      </c>
      <c r="V1295" s="7">
        <f t="shared" si="166"/>
        <v>41882.658310185187</v>
      </c>
    </row>
    <row r="1296" spans="1:22" ht="29.5" x14ac:dyDescent="0.75">
      <c r="A1296">
        <v>1190</v>
      </c>
      <c r="B1296" s="2" t="s">
        <v>1191</v>
      </c>
      <c r="C1296" s="2" t="s">
        <v>5300</v>
      </c>
      <c r="D1296">
        <v>500</v>
      </c>
      <c r="E1296">
        <f t="shared" si="160"/>
        <v>500</v>
      </c>
      <c r="F1296">
        <v>675</v>
      </c>
      <c r="G1296">
        <f t="shared" si="161"/>
        <v>675</v>
      </c>
      <c r="H1296" t="s">
        <v>8219</v>
      </c>
      <c r="I1296" t="s">
        <v>8224</v>
      </c>
      <c r="J1296" t="s">
        <v>8246</v>
      </c>
      <c r="K1296">
        <v>1409500725</v>
      </c>
      <c r="L1296">
        <v>1406908725</v>
      </c>
      <c r="M1296" t="b">
        <v>0</v>
      </c>
      <c r="N1296">
        <v>13</v>
      </c>
      <c r="O1296" t="b">
        <v>1</v>
      </c>
      <c r="P1296" t="s">
        <v>8285</v>
      </c>
      <c r="Q1296">
        <f t="shared" si="162"/>
        <v>135</v>
      </c>
      <c r="R1296">
        <f t="shared" si="167"/>
        <v>51.92</v>
      </c>
      <c r="S1296" t="str">
        <f t="shared" si="163"/>
        <v>photography</v>
      </c>
      <c r="T1296" t="str">
        <f t="shared" si="164"/>
        <v>photobooks</v>
      </c>
      <c r="U1296" s="7">
        <f t="shared" si="165"/>
        <v>41852.665798611109</v>
      </c>
      <c r="V1296" s="7">
        <f t="shared" si="166"/>
        <v>41882.665798611109</v>
      </c>
    </row>
    <row r="1297" spans="1:22" ht="44.25" x14ac:dyDescent="0.75">
      <c r="A1297">
        <v>1273</v>
      </c>
      <c r="B1297" s="2" t="s">
        <v>1274</v>
      </c>
      <c r="C1297" s="2" t="s">
        <v>5383</v>
      </c>
      <c r="D1297">
        <v>4000</v>
      </c>
      <c r="E1297">
        <f t="shared" si="160"/>
        <v>2920</v>
      </c>
      <c r="F1297">
        <v>4140</v>
      </c>
      <c r="G1297">
        <f t="shared" si="161"/>
        <v>3022.2</v>
      </c>
      <c r="H1297" t="s">
        <v>8219</v>
      </c>
      <c r="I1297" t="s">
        <v>8229</v>
      </c>
      <c r="J1297" t="s">
        <v>8251</v>
      </c>
      <c r="K1297">
        <v>1409506291</v>
      </c>
      <c r="L1297">
        <v>1406914291</v>
      </c>
      <c r="M1297" t="b">
        <v>1</v>
      </c>
      <c r="N1297">
        <v>54</v>
      </c>
      <c r="O1297" t="b">
        <v>1</v>
      </c>
      <c r="P1297" t="s">
        <v>8276</v>
      </c>
      <c r="Q1297">
        <f t="shared" si="162"/>
        <v>104</v>
      </c>
      <c r="R1297">
        <f t="shared" si="167"/>
        <v>55.97</v>
      </c>
      <c r="S1297" t="str">
        <f t="shared" si="163"/>
        <v>music</v>
      </c>
      <c r="T1297" t="str">
        <f t="shared" si="164"/>
        <v>rock</v>
      </c>
      <c r="U1297" s="7">
        <f t="shared" si="165"/>
        <v>41852.730219907404</v>
      </c>
      <c r="V1297" s="7">
        <f t="shared" si="166"/>
        <v>41882.730219907404</v>
      </c>
    </row>
    <row r="1298" spans="1:22" ht="44.25" x14ac:dyDescent="0.75">
      <c r="A1298">
        <v>2839</v>
      </c>
      <c r="B1298" s="2" t="s">
        <v>2839</v>
      </c>
      <c r="C1298" s="2" t="s">
        <v>6949</v>
      </c>
      <c r="D1298">
        <v>3500</v>
      </c>
      <c r="E1298">
        <f t="shared" si="160"/>
        <v>3500</v>
      </c>
      <c r="F1298">
        <v>3900</v>
      </c>
      <c r="G1298">
        <f t="shared" si="161"/>
        <v>3900</v>
      </c>
      <c r="H1298" t="s">
        <v>8219</v>
      </c>
      <c r="I1298" t="s">
        <v>8224</v>
      </c>
      <c r="J1298" t="s">
        <v>8246</v>
      </c>
      <c r="K1298">
        <v>1408942740</v>
      </c>
      <c r="L1298">
        <v>1406958354</v>
      </c>
      <c r="M1298" t="b">
        <v>0</v>
      </c>
      <c r="N1298">
        <v>31</v>
      </c>
      <c r="O1298" t="b">
        <v>1</v>
      </c>
      <c r="P1298" t="s">
        <v>8271</v>
      </c>
      <c r="Q1298">
        <f t="shared" si="162"/>
        <v>111</v>
      </c>
      <c r="R1298">
        <f t="shared" si="167"/>
        <v>125.81</v>
      </c>
      <c r="S1298" t="str">
        <f t="shared" si="163"/>
        <v>theater</v>
      </c>
      <c r="T1298" t="str">
        <f t="shared" si="164"/>
        <v>plays</v>
      </c>
      <c r="U1298" s="7">
        <f t="shared" si="165"/>
        <v>41853.240208333329</v>
      </c>
      <c r="V1298" s="7">
        <f t="shared" si="166"/>
        <v>41876.207638888889</v>
      </c>
    </row>
    <row r="1299" spans="1:22" ht="59" x14ac:dyDescent="0.75">
      <c r="A1299">
        <v>3083</v>
      </c>
      <c r="B1299" s="2" t="s">
        <v>3083</v>
      </c>
      <c r="C1299" s="2" t="s">
        <v>7193</v>
      </c>
      <c r="D1299">
        <v>20000</v>
      </c>
      <c r="E1299">
        <f t="shared" si="160"/>
        <v>20000</v>
      </c>
      <c r="F1299">
        <v>56</v>
      </c>
      <c r="G1299">
        <f t="shared" si="161"/>
        <v>56</v>
      </c>
      <c r="H1299" t="s">
        <v>8221</v>
      </c>
      <c r="I1299" t="s">
        <v>8224</v>
      </c>
      <c r="J1299" t="s">
        <v>8246</v>
      </c>
      <c r="K1299">
        <v>1409547600</v>
      </c>
      <c r="L1299">
        <v>1406986278</v>
      </c>
      <c r="M1299" t="b">
        <v>0</v>
      </c>
      <c r="N1299">
        <v>3</v>
      </c>
      <c r="O1299" t="b">
        <v>0</v>
      </c>
      <c r="P1299" t="s">
        <v>8303</v>
      </c>
      <c r="Q1299">
        <f t="shared" si="162"/>
        <v>0</v>
      </c>
      <c r="R1299">
        <f t="shared" si="167"/>
        <v>18.670000000000002</v>
      </c>
      <c r="S1299" t="str">
        <f t="shared" si="163"/>
        <v>theater</v>
      </c>
      <c r="T1299" t="str">
        <f t="shared" si="164"/>
        <v>spaces</v>
      </c>
      <c r="U1299" s="7">
        <f t="shared" si="165"/>
        <v>41853.563402777778</v>
      </c>
      <c r="V1299" s="7">
        <f t="shared" si="166"/>
        <v>41883.208333333336</v>
      </c>
    </row>
    <row r="1300" spans="1:22" ht="44.25" x14ac:dyDescent="0.75">
      <c r="A1300">
        <v>2514</v>
      </c>
      <c r="B1300" s="2" t="s">
        <v>2514</v>
      </c>
      <c r="C1300" s="2" t="s">
        <v>6624</v>
      </c>
      <c r="D1300">
        <v>12000</v>
      </c>
      <c r="E1300">
        <f t="shared" si="160"/>
        <v>12000</v>
      </c>
      <c r="F1300">
        <v>210</v>
      </c>
      <c r="G1300">
        <f t="shared" si="161"/>
        <v>210</v>
      </c>
      <c r="H1300" t="s">
        <v>8221</v>
      </c>
      <c r="I1300" t="s">
        <v>8224</v>
      </c>
      <c r="J1300" t="s">
        <v>8246</v>
      </c>
      <c r="K1300">
        <v>1408526477</v>
      </c>
      <c r="L1300">
        <v>1407057677</v>
      </c>
      <c r="M1300" t="b">
        <v>0</v>
      </c>
      <c r="N1300">
        <v>4</v>
      </c>
      <c r="O1300" t="b">
        <v>0</v>
      </c>
      <c r="P1300" t="s">
        <v>8299</v>
      </c>
      <c r="Q1300">
        <f t="shared" si="162"/>
        <v>2</v>
      </c>
      <c r="R1300">
        <f t="shared" si="167"/>
        <v>52.5</v>
      </c>
      <c r="S1300" t="str">
        <f t="shared" si="163"/>
        <v>food</v>
      </c>
      <c r="T1300" t="str">
        <f t="shared" si="164"/>
        <v>restaurants</v>
      </c>
      <c r="U1300" s="7">
        <f t="shared" si="165"/>
        <v>41854.389780092592</v>
      </c>
      <c r="V1300" s="7">
        <f t="shared" si="166"/>
        <v>41871.389780092592</v>
      </c>
    </row>
    <row r="1301" spans="1:22" ht="59" x14ac:dyDescent="0.75">
      <c r="A1301">
        <v>3883</v>
      </c>
      <c r="B1301" s="2" t="s">
        <v>3880</v>
      </c>
      <c r="C1301" s="2" t="s">
        <v>7992</v>
      </c>
      <c r="D1301">
        <v>15000</v>
      </c>
      <c r="E1301">
        <f t="shared" si="160"/>
        <v>19650</v>
      </c>
      <c r="F1301">
        <v>0</v>
      </c>
      <c r="G1301">
        <f t="shared" si="161"/>
        <v>0</v>
      </c>
      <c r="H1301" t="s">
        <v>8220</v>
      </c>
      <c r="I1301" t="s">
        <v>8225</v>
      </c>
      <c r="J1301" t="s">
        <v>8247</v>
      </c>
      <c r="K1301">
        <v>1409668069</v>
      </c>
      <c r="L1301">
        <v>1407076069</v>
      </c>
      <c r="M1301" t="b">
        <v>0</v>
      </c>
      <c r="N1301">
        <v>0</v>
      </c>
      <c r="O1301" t="b">
        <v>0</v>
      </c>
      <c r="P1301" t="s">
        <v>8305</v>
      </c>
      <c r="Q1301">
        <f t="shared" si="162"/>
        <v>0</v>
      </c>
      <c r="R1301" t="e">
        <f t="shared" si="167"/>
        <v>#DIV/0!</v>
      </c>
      <c r="S1301" t="str">
        <f t="shared" si="163"/>
        <v>theater</v>
      </c>
      <c r="T1301" t="str">
        <f t="shared" si="164"/>
        <v>musical</v>
      </c>
      <c r="U1301" s="7">
        <f t="shared" si="165"/>
        <v>41854.602650462963</v>
      </c>
      <c r="V1301" s="7">
        <f t="shared" si="166"/>
        <v>41884.602650462963</v>
      </c>
    </row>
    <row r="1302" spans="1:22" ht="44.25" x14ac:dyDescent="0.75">
      <c r="A1302">
        <v>1145</v>
      </c>
      <c r="B1302" s="2" t="s">
        <v>1146</v>
      </c>
      <c r="C1302" s="2" t="s">
        <v>5255</v>
      </c>
      <c r="D1302">
        <v>80000</v>
      </c>
      <c r="E1302">
        <f t="shared" si="160"/>
        <v>80000</v>
      </c>
      <c r="F1302">
        <v>100</v>
      </c>
      <c r="G1302">
        <f t="shared" si="161"/>
        <v>100</v>
      </c>
      <c r="H1302" t="s">
        <v>8221</v>
      </c>
      <c r="I1302" t="s">
        <v>8224</v>
      </c>
      <c r="J1302" t="s">
        <v>8246</v>
      </c>
      <c r="K1302">
        <v>1412272592</v>
      </c>
      <c r="L1302">
        <v>1407088592</v>
      </c>
      <c r="M1302" t="b">
        <v>0</v>
      </c>
      <c r="N1302">
        <v>1</v>
      </c>
      <c r="O1302" t="b">
        <v>0</v>
      </c>
      <c r="P1302" t="s">
        <v>8284</v>
      </c>
      <c r="Q1302">
        <f t="shared" si="162"/>
        <v>0</v>
      </c>
      <c r="R1302">
        <f t="shared" si="167"/>
        <v>100</v>
      </c>
      <c r="S1302" t="str">
        <f t="shared" si="163"/>
        <v>food</v>
      </c>
      <c r="T1302" t="str">
        <f t="shared" si="164"/>
        <v>food trucks</v>
      </c>
      <c r="U1302" s="7">
        <f t="shared" si="165"/>
        <v>41854.747592592597</v>
      </c>
      <c r="V1302" s="7">
        <f t="shared" si="166"/>
        <v>41914.747592592597</v>
      </c>
    </row>
    <row r="1303" spans="1:22" ht="44.25" x14ac:dyDescent="0.75">
      <c r="A1303">
        <v>3372</v>
      </c>
      <c r="B1303" s="2" t="s">
        <v>3371</v>
      </c>
      <c r="C1303" s="2" t="s">
        <v>7482</v>
      </c>
      <c r="D1303">
        <v>1000</v>
      </c>
      <c r="E1303">
        <f t="shared" si="160"/>
        <v>1000</v>
      </c>
      <c r="F1303">
        <v>1035</v>
      </c>
      <c r="G1303">
        <f t="shared" si="161"/>
        <v>1035</v>
      </c>
      <c r="H1303" t="s">
        <v>8219</v>
      </c>
      <c r="I1303" t="s">
        <v>8224</v>
      </c>
      <c r="J1303" t="s">
        <v>8246</v>
      </c>
      <c r="K1303">
        <v>1408942740</v>
      </c>
      <c r="L1303">
        <v>1407157756</v>
      </c>
      <c r="M1303" t="b">
        <v>0</v>
      </c>
      <c r="N1303">
        <v>27</v>
      </c>
      <c r="O1303" t="b">
        <v>1</v>
      </c>
      <c r="P1303" t="s">
        <v>8271</v>
      </c>
      <c r="Q1303">
        <f t="shared" si="162"/>
        <v>104</v>
      </c>
      <c r="R1303">
        <f t="shared" si="167"/>
        <v>38.33</v>
      </c>
      <c r="S1303" t="str">
        <f t="shared" si="163"/>
        <v>theater</v>
      </c>
      <c r="T1303" t="str">
        <f t="shared" si="164"/>
        <v>plays</v>
      </c>
      <c r="U1303" s="7">
        <f t="shared" si="165"/>
        <v>41855.548101851848</v>
      </c>
      <c r="V1303" s="7">
        <f t="shared" si="166"/>
        <v>41876.207638888889</v>
      </c>
    </row>
    <row r="1304" spans="1:22" ht="44.25" x14ac:dyDescent="0.75">
      <c r="A1304">
        <v>175</v>
      </c>
      <c r="B1304" s="2" t="s">
        <v>177</v>
      </c>
      <c r="C1304" s="2" t="s">
        <v>4285</v>
      </c>
      <c r="D1304">
        <v>20000</v>
      </c>
      <c r="E1304">
        <f t="shared" si="160"/>
        <v>26200</v>
      </c>
      <c r="F1304">
        <v>1297</v>
      </c>
      <c r="G1304">
        <f t="shared" si="161"/>
        <v>1699.0700000000002</v>
      </c>
      <c r="H1304" t="s">
        <v>8221</v>
      </c>
      <c r="I1304" t="s">
        <v>8225</v>
      </c>
      <c r="J1304" t="s">
        <v>8247</v>
      </c>
      <c r="K1304">
        <v>1409337611</v>
      </c>
      <c r="L1304">
        <v>1407177611</v>
      </c>
      <c r="M1304" t="b">
        <v>0</v>
      </c>
      <c r="N1304">
        <v>26</v>
      </c>
      <c r="O1304" t="b">
        <v>0</v>
      </c>
      <c r="P1304" t="s">
        <v>8268</v>
      </c>
      <c r="Q1304">
        <f t="shared" si="162"/>
        <v>6</v>
      </c>
      <c r="R1304">
        <f t="shared" si="167"/>
        <v>65.349999999999994</v>
      </c>
      <c r="S1304" t="str">
        <f t="shared" si="163"/>
        <v>film &amp; video</v>
      </c>
      <c r="T1304" t="str">
        <f t="shared" si="164"/>
        <v>drama</v>
      </c>
      <c r="U1304" s="7">
        <f t="shared" si="165"/>
        <v>41855.777905092589</v>
      </c>
      <c r="V1304" s="7">
        <f t="shared" si="166"/>
        <v>41880.777905092589</v>
      </c>
    </row>
    <row r="1305" spans="1:22" ht="59" x14ac:dyDescent="0.75">
      <c r="A1305">
        <v>1253</v>
      </c>
      <c r="B1305" s="2" t="s">
        <v>1254</v>
      </c>
      <c r="C1305" s="2" t="s">
        <v>5363</v>
      </c>
      <c r="D1305">
        <v>10</v>
      </c>
      <c r="E1305">
        <f t="shared" si="160"/>
        <v>10</v>
      </c>
      <c r="F1305">
        <v>30383.32</v>
      </c>
      <c r="G1305">
        <f t="shared" si="161"/>
        <v>30383.32</v>
      </c>
      <c r="H1305" t="s">
        <v>8219</v>
      </c>
      <c r="I1305" t="s">
        <v>8224</v>
      </c>
      <c r="J1305" t="s">
        <v>8246</v>
      </c>
      <c r="K1305">
        <v>1409770107</v>
      </c>
      <c r="L1305">
        <v>1407178107</v>
      </c>
      <c r="M1305" t="b">
        <v>1</v>
      </c>
      <c r="N1305">
        <v>711</v>
      </c>
      <c r="O1305" t="b">
        <v>1</v>
      </c>
      <c r="P1305" t="s">
        <v>8276</v>
      </c>
      <c r="Q1305">
        <f t="shared" si="162"/>
        <v>303833</v>
      </c>
      <c r="R1305">
        <f t="shared" si="167"/>
        <v>42.73</v>
      </c>
      <c r="S1305" t="str">
        <f t="shared" si="163"/>
        <v>music</v>
      </c>
      <c r="T1305" t="str">
        <f t="shared" si="164"/>
        <v>rock</v>
      </c>
      <c r="U1305" s="7">
        <f t="shared" si="165"/>
        <v>41855.783645833333</v>
      </c>
      <c r="V1305" s="7">
        <f t="shared" si="166"/>
        <v>41885.783645833333</v>
      </c>
    </row>
    <row r="1306" spans="1:22" ht="44.25" x14ac:dyDescent="0.75">
      <c r="A1306">
        <v>990</v>
      </c>
      <c r="B1306" s="2" t="s">
        <v>991</v>
      </c>
      <c r="C1306" s="2" t="s">
        <v>5100</v>
      </c>
      <c r="D1306">
        <v>25000</v>
      </c>
      <c r="E1306">
        <f t="shared" si="160"/>
        <v>25000</v>
      </c>
      <c r="F1306">
        <v>26</v>
      </c>
      <c r="G1306">
        <f t="shared" si="161"/>
        <v>26</v>
      </c>
      <c r="H1306" t="s">
        <v>8221</v>
      </c>
      <c r="I1306" t="s">
        <v>8224</v>
      </c>
      <c r="J1306" t="s">
        <v>8246</v>
      </c>
      <c r="K1306">
        <v>1409770164</v>
      </c>
      <c r="L1306">
        <v>1407178164</v>
      </c>
      <c r="M1306" t="b">
        <v>0</v>
      </c>
      <c r="N1306">
        <v>2</v>
      </c>
      <c r="O1306" t="b">
        <v>0</v>
      </c>
      <c r="P1306" t="s">
        <v>8273</v>
      </c>
      <c r="Q1306">
        <f t="shared" si="162"/>
        <v>0</v>
      </c>
      <c r="R1306">
        <f t="shared" si="167"/>
        <v>13</v>
      </c>
      <c r="S1306" t="str">
        <f t="shared" si="163"/>
        <v>technology</v>
      </c>
      <c r="T1306" t="str">
        <f t="shared" si="164"/>
        <v>wearables</v>
      </c>
      <c r="U1306" s="7">
        <f t="shared" si="165"/>
        <v>41855.784305555557</v>
      </c>
      <c r="V1306" s="7">
        <f t="shared" si="166"/>
        <v>41885.784305555557</v>
      </c>
    </row>
    <row r="1307" spans="1:22" ht="29.5" x14ac:dyDescent="0.75">
      <c r="A1307">
        <v>1766</v>
      </c>
      <c r="B1307" s="2" t="s">
        <v>1767</v>
      </c>
      <c r="C1307" s="2" t="s">
        <v>5876</v>
      </c>
      <c r="D1307">
        <v>1500</v>
      </c>
      <c r="E1307">
        <f t="shared" si="160"/>
        <v>990</v>
      </c>
      <c r="F1307">
        <v>0</v>
      </c>
      <c r="G1307">
        <f t="shared" si="161"/>
        <v>0</v>
      </c>
      <c r="H1307" t="s">
        <v>8221</v>
      </c>
      <c r="I1307" t="s">
        <v>8226</v>
      </c>
      <c r="J1307" t="s">
        <v>8248</v>
      </c>
      <c r="K1307">
        <v>1408999088</v>
      </c>
      <c r="L1307">
        <v>1407184688</v>
      </c>
      <c r="M1307" t="b">
        <v>1</v>
      </c>
      <c r="N1307">
        <v>0</v>
      </c>
      <c r="O1307" t="b">
        <v>0</v>
      </c>
      <c r="P1307" t="s">
        <v>8285</v>
      </c>
      <c r="Q1307">
        <f t="shared" si="162"/>
        <v>0</v>
      </c>
      <c r="R1307" t="e">
        <f t="shared" si="167"/>
        <v>#DIV/0!</v>
      </c>
      <c r="S1307" t="str">
        <f t="shared" si="163"/>
        <v>photography</v>
      </c>
      <c r="T1307" t="str">
        <f t="shared" si="164"/>
        <v>photobooks</v>
      </c>
      <c r="U1307" s="7">
        <f t="shared" si="165"/>
        <v>41855.859814814816</v>
      </c>
      <c r="V1307" s="7">
        <f t="shared" si="166"/>
        <v>41876.859814814816</v>
      </c>
    </row>
    <row r="1308" spans="1:22" ht="44.25" x14ac:dyDescent="0.75">
      <c r="A1308">
        <v>3516</v>
      </c>
      <c r="B1308" s="2" t="s">
        <v>3515</v>
      </c>
      <c r="C1308" s="2" t="s">
        <v>7626</v>
      </c>
      <c r="D1308">
        <v>2500</v>
      </c>
      <c r="E1308">
        <f t="shared" si="160"/>
        <v>2500</v>
      </c>
      <c r="F1308">
        <v>2500</v>
      </c>
      <c r="G1308">
        <f t="shared" si="161"/>
        <v>2500</v>
      </c>
      <c r="H1308" t="s">
        <v>8219</v>
      </c>
      <c r="I1308" t="s">
        <v>8224</v>
      </c>
      <c r="J1308" t="s">
        <v>8246</v>
      </c>
      <c r="K1308">
        <v>1410145200</v>
      </c>
      <c r="L1308">
        <v>1407197670</v>
      </c>
      <c r="M1308" t="b">
        <v>0</v>
      </c>
      <c r="N1308">
        <v>11</v>
      </c>
      <c r="O1308" t="b">
        <v>1</v>
      </c>
      <c r="P1308" t="s">
        <v>8271</v>
      </c>
      <c r="Q1308">
        <f t="shared" si="162"/>
        <v>100</v>
      </c>
      <c r="R1308">
        <f t="shared" si="167"/>
        <v>227.27</v>
      </c>
      <c r="S1308" t="str">
        <f t="shared" si="163"/>
        <v>theater</v>
      </c>
      <c r="T1308" t="str">
        <f t="shared" si="164"/>
        <v>plays</v>
      </c>
      <c r="U1308" s="7">
        <f t="shared" si="165"/>
        <v>41856.010069444441</v>
      </c>
      <c r="V1308" s="7">
        <f t="shared" si="166"/>
        <v>41890.125</v>
      </c>
    </row>
    <row r="1309" spans="1:22" ht="44.25" x14ac:dyDescent="0.75">
      <c r="A1309">
        <v>4017</v>
      </c>
      <c r="B1309" s="2" t="s">
        <v>4013</v>
      </c>
      <c r="C1309" s="2" t="s">
        <v>8122</v>
      </c>
      <c r="D1309">
        <v>10000</v>
      </c>
      <c r="E1309">
        <f t="shared" si="160"/>
        <v>10000</v>
      </c>
      <c r="F1309">
        <v>105</v>
      </c>
      <c r="G1309">
        <f t="shared" si="161"/>
        <v>105</v>
      </c>
      <c r="H1309" t="s">
        <v>8221</v>
      </c>
      <c r="I1309" t="s">
        <v>8224</v>
      </c>
      <c r="J1309" t="s">
        <v>8246</v>
      </c>
      <c r="K1309">
        <v>1409846874</v>
      </c>
      <c r="L1309">
        <v>1407254874</v>
      </c>
      <c r="M1309" t="b">
        <v>0</v>
      </c>
      <c r="N1309">
        <v>2</v>
      </c>
      <c r="O1309" t="b">
        <v>0</v>
      </c>
      <c r="P1309" t="s">
        <v>8271</v>
      </c>
      <c r="Q1309">
        <f t="shared" si="162"/>
        <v>1</v>
      </c>
      <c r="R1309">
        <f t="shared" si="167"/>
        <v>52.5</v>
      </c>
      <c r="S1309" t="str">
        <f t="shared" si="163"/>
        <v>theater</v>
      </c>
      <c r="T1309" t="str">
        <f t="shared" si="164"/>
        <v>plays</v>
      </c>
      <c r="U1309" s="7">
        <f t="shared" si="165"/>
        <v>41856.672152777777</v>
      </c>
      <c r="V1309" s="7">
        <f t="shared" si="166"/>
        <v>41886.672152777777</v>
      </c>
    </row>
    <row r="1310" spans="1:22" ht="44.25" x14ac:dyDescent="0.75">
      <c r="A1310">
        <v>3596</v>
      </c>
      <c r="B1310" s="2" t="s">
        <v>3595</v>
      </c>
      <c r="C1310" s="2" t="s">
        <v>7706</v>
      </c>
      <c r="D1310">
        <v>1100</v>
      </c>
      <c r="E1310">
        <f t="shared" si="160"/>
        <v>803</v>
      </c>
      <c r="F1310">
        <v>1185</v>
      </c>
      <c r="G1310">
        <f t="shared" si="161"/>
        <v>865.05</v>
      </c>
      <c r="H1310" t="s">
        <v>8219</v>
      </c>
      <c r="I1310" t="s">
        <v>8229</v>
      </c>
      <c r="J1310" t="s">
        <v>8251</v>
      </c>
      <c r="K1310">
        <v>1409072982</v>
      </c>
      <c r="L1310">
        <v>1407258582</v>
      </c>
      <c r="M1310" t="b">
        <v>0</v>
      </c>
      <c r="N1310">
        <v>15</v>
      </c>
      <c r="O1310" t="b">
        <v>1</v>
      </c>
      <c r="P1310" t="s">
        <v>8271</v>
      </c>
      <c r="Q1310">
        <f t="shared" si="162"/>
        <v>108</v>
      </c>
      <c r="R1310">
        <f t="shared" si="167"/>
        <v>57.67</v>
      </c>
      <c r="S1310" t="str">
        <f t="shared" si="163"/>
        <v>theater</v>
      </c>
      <c r="T1310" t="str">
        <f t="shared" si="164"/>
        <v>plays</v>
      </c>
      <c r="U1310" s="7">
        <f t="shared" si="165"/>
        <v>41856.715069444443</v>
      </c>
      <c r="V1310" s="7">
        <f t="shared" si="166"/>
        <v>41877.715069444443</v>
      </c>
    </row>
    <row r="1311" spans="1:22" ht="44.25" x14ac:dyDescent="0.75">
      <c r="A1311">
        <v>972</v>
      </c>
      <c r="B1311" s="2" t="s">
        <v>973</v>
      </c>
      <c r="C1311" s="2" t="s">
        <v>5082</v>
      </c>
      <c r="D1311">
        <v>20000</v>
      </c>
      <c r="E1311">
        <f t="shared" si="160"/>
        <v>20000</v>
      </c>
      <c r="F1311">
        <v>6925</v>
      </c>
      <c r="G1311">
        <f t="shared" si="161"/>
        <v>6925</v>
      </c>
      <c r="H1311" t="s">
        <v>8221</v>
      </c>
      <c r="I1311" t="s">
        <v>8224</v>
      </c>
      <c r="J1311" t="s">
        <v>8246</v>
      </c>
      <c r="K1311">
        <v>1409813940</v>
      </c>
      <c r="L1311">
        <v>1407271598</v>
      </c>
      <c r="M1311" t="b">
        <v>0</v>
      </c>
      <c r="N1311">
        <v>45</v>
      </c>
      <c r="O1311" t="b">
        <v>0</v>
      </c>
      <c r="P1311" t="s">
        <v>8273</v>
      </c>
      <c r="Q1311">
        <f t="shared" si="162"/>
        <v>35</v>
      </c>
      <c r="R1311">
        <f t="shared" si="167"/>
        <v>153.88999999999999</v>
      </c>
      <c r="S1311" t="str">
        <f t="shared" si="163"/>
        <v>technology</v>
      </c>
      <c r="T1311" t="str">
        <f t="shared" si="164"/>
        <v>wearables</v>
      </c>
      <c r="U1311" s="7">
        <f t="shared" si="165"/>
        <v>41856.865717592591</v>
      </c>
      <c r="V1311" s="7">
        <f t="shared" si="166"/>
        <v>41886.290972222225</v>
      </c>
    </row>
    <row r="1312" spans="1:22" ht="59" x14ac:dyDescent="0.75">
      <c r="A1312">
        <v>188</v>
      </c>
      <c r="B1312" s="2" t="s">
        <v>190</v>
      </c>
      <c r="C1312" s="2" t="s">
        <v>4298</v>
      </c>
      <c r="D1312">
        <v>1500</v>
      </c>
      <c r="E1312">
        <f t="shared" si="160"/>
        <v>1500</v>
      </c>
      <c r="F1312">
        <v>0</v>
      </c>
      <c r="G1312">
        <f t="shared" si="161"/>
        <v>0</v>
      </c>
      <c r="H1312" t="s">
        <v>8221</v>
      </c>
      <c r="I1312" t="s">
        <v>8224</v>
      </c>
      <c r="J1312" t="s">
        <v>8246</v>
      </c>
      <c r="K1312">
        <v>1409891015</v>
      </c>
      <c r="L1312">
        <v>1407299015</v>
      </c>
      <c r="M1312" t="b">
        <v>0</v>
      </c>
      <c r="N1312">
        <v>0</v>
      </c>
      <c r="O1312" t="b">
        <v>0</v>
      </c>
      <c r="P1312" t="s">
        <v>8268</v>
      </c>
      <c r="Q1312">
        <f t="shared" si="162"/>
        <v>0</v>
      </c>
      <c r="R1312" t="e">
        <f t="shared" si="167"/>
        <v>#DIV/0!</v>
      </c>
      <c r="S1312" t="str">
        <f t="shared" si="163"/>
        <v>film &amp; video</v>
      </c>
      <c r="T1312" t="str">
        <f t="shared" si="164"/>
        <v>drama</v>
      </c>
      <c r="U1312" s="7">
        <f t="shared" si="165"/>
        <v>41857.18304398148</v>
      </c>
      <c r="V1312" s="7">
        <f t="shared" si="166"/>
        <v>41887.18304398148</v>
      </c>
    </row>
    <row r="1313" spans="1:22" x14ac:dyDescent="0.75">
      <c r="A1313">
        <v>717</v>
      </c>
      <c r="B1313" s="2" t="s">
        <v>718</v>
      </c>
      <c r="C1313" s="2" t="s">
        <v>4827</v>
      </c>
      <c r="D1313">
        <v>100000</v>
      </c>
      <c r="E1313">
        <f t="shared" si="160"/>
        <v>100000</v>
      </c>
      <c r="F1313">
        <v>305</v>
      </c>
      <c r="G1313">
        <f t="shared" si="161"/>
        <v>305</v>
      </c>
      <c r="H1313" t="s">
        <v>8221</v>
      </c>
      <c r="I1313" t="s">
        <v>8224</v>
      </c>
      <c r="J1313" t="s">
        <v>8246</v>
      </c>
      <c r="K1313">
        <v>1409949002</v>
      </c>
      <c r="L1313">
        <v>1407357002</v>
      </c>
      <c r="M1313" t="b">
        <v>0</v>
      </c>
      <c r="N1313">
        <v>4</v>
      </c>
      <c r="O1313" t="b">
        <v>0</v>
      </c>
      <c r="P1313" t="s">
        <v>8273</v>
      </c>
      <c r="Q1313">
        <f t="shared" si="162"/>
        <v>0</v>
      </c>
      <c r="R1313">
        <f t="shared" si="167"/>
        <v>76.25</v>
      </c>
      <c r="S1313" t="str">
        <f t="shared" si="163"/>
        <v>technology</v>
      </c>
      <c r="T1313" t="str">
        <f t="shared" si="164"/>
        <v>wearables</v>
      </c>
      <c r="U1313" s="7">
        <f t="shared" si="165"/>
        <v>41857.854189814818</v>
      </c>
      <c r="V1313" s="7">
        <f t="shared" si="166"/>
        <v>41887.854189814818</v>
      </c>
    </row>
    <row r="1314" spans="1:22" ht="44.25" x14ac:dyDescent="0.75">
      <c r="A1314">
        <v>2850</v>
      </c>
      <c r="B1314" s="2" t="s">
        <v>2850</v>
      </c>
      <c r="C1314" s="2" t="s">
        <v>6960</v>
      </c>
      <c r="D1314">
        <v>8000</v>
      </c>
      <c r="E1314">
        <f t="shared" si="160"/>
        <v>8000</v>
      </c>
      <c r="F1314">
        <v>311</v>
      </c>
      <c r="G1314">
        <f t="shared" si="161"/>
        <v>311</v>
      </c>
      <c r="H1314" t="s">
        <v>8221</v>
      </c>
      <c r="I1314" t="s">
        <v>8224</v>
      </c>
      <c r="J1314" t="s">
        <v>8246</v>
      </c>
      <c r="K1314">
        <v>1409962211</v>
      </c>
      <c r="L1314">
        <v>1407370211</v>
      </c>
      <c r="M1314" t="b">
        <v>0</v>
      </c>
      <c r="N1314">
        <v>13</v>
      </c>
      <c r="O1314" t="b">
        <v>0</v>
      </c>
      <c r="P1314" t="s">
        <v>8271</v>
      </c>
      <c r="Q1314">
        <f t="shared" si="162"/>
        <v>4</v>
      </c>
      <c r="R1314">
        <f t="shared" si="167"/>
        <v>23.92</v>
      </c>
      <c r="S1314" t="str">
        <f t="shared" si="163"/>
        <v>theater</v>
      </c>
      <c r="T1314" t="str">
        <f t="shared" si="164"/>
        <v>plays</v>
      </c>
      <c r="U1314" s="7">
        <f t="shared" si="165"/>
        <v>41858.007071759261</v>
      </c>
      <c r="V1314" s="7">
        <f t="shared" si="166"/>
        <v>41888.007071759261</v>
      </c>
    </row>
    <row r="1315" spans="1:22" ht="44.25" x14ac:dyDescent="0.75">
      <c r="A1315">
        <v>3742</v>
      </c>
      <c r="B1315" s="2" t="s">
        <v>3739</v>
      </c>
      <c r="C1315" s="2" t="s">
        <v>7852</v>
      </c>
      <c r="D1315">
        <v>5000</v>
      </c>
      <c r="E1315">
        <f t="shared" si="160"/>
        <v>5000</v>
      </c>
      <c r="F1315">
        <v>100</v>
      </c>
      <c r="G1315">
        <f t="shared" si="161"/>
        <v>100</v>
      </c>
      <c r="H1315" t="s">
        <v>8221</v>
      </c>
      <c r="I1315" t="s">
        <v>8224</v>
      </c>
      <c r="J1315" t="s">
        <v>8246</v>
      </c>
      <c r="K1315">
        <v>1409980144</v>
      </c>
      <c r="L1315">
        <v>1407388144</v>
      </c>
      <c r="M1315" t="b">
        <v>0</v>
      </c>
      <c r="N1315">
        <v>4</v>
      </c>
      <c r="O1315" t="b">
        <v>0</v>
      </c>
      <c r="P1315" t="s">
        <v>8271</v>
      </c>
      <c r="Q1315">
        <f t="shared" si="162"/>
        <v>2</v>
      </c>
      <c r="R1315">
        <f t="shared" si="167"/>
        <v>25</v>
      </c>
      <c r="S1315" t="str">
        <f t="shared" si="163"/>
        <v>theater</v>
      </c>
      <c r="T1315" t="str">
        <f t="shared" si="164"/>
        <v>plays</v>
      </c>
      <c r="U1315" s="7">
        <f t="shared" si="165"/>
        <v>41858.214629629627</v>
      </c>
      <c r="V1315" s="7">
        <f t="shared" si="166"/>
        <v>41888.214629629627</v>
      </c>
    </row>
    <row r="1316" spans="1:22" ht="44.25" x14ac:dyDescent="0.75">
      <c r="A1316">
        <v>3378</v>
      </c>
      <c r="B1316" s="2" t="s">
        <v>3377</v>
      </c>
      <c r="C1316" s="2" t="s">
        <v>7488</v>
      </c>
      <c r="D1316">
        <v>550</v>
      </c>
      <c r="E1316">
        <f t="shared" si="160"/>
        <v>720.5</v>
      </c>
      <c r="F1316">
        <v>592</v>
      </c>
      <c r="G1316">
        <f t="shared" si="161"/>
        <v>775.52</v>
      </c>
      <c r="H1316" t="s">
        <v>8219</v>
      </c>
      <c r="I1316" t="s">
        <v>8225</v>
      </c>
      <c r="J1316" t="s">
        <v>8247</v>
      </c>
      <c r="K1316">
        <v>1409490480</v>
      </c>
      <c r="L1316">
        <v>1407400306</v>
      </c>
      <c r="M1316" t="b">
        <v>0</v>
      </c>
      <c r="N1316">
        <v>21</v>
      </c>
      <c r="O1316" t="b">
        <v>1</v>
      </c>
      <c r="P1316" t="s">
        <v>8271</v>
      </c>
      <c r="Q1316">
        <f t="shared" si="162"/>
        <v>108</v>
      </c>
      <c r="R1316">
        <f t="shared" si="167"/>
        <v>36.93</v>
      </c>
      <c r="S1316" t="str">
        <f t="shared" si="163"/>
        <v>theater</v>
      </c>
      <c r="T1316" t="str">
        <f t="shared" si="164"/>
        <v>plays</v>
      </c>
      <c r="U1316" s="7">
        <f t="shared" si="165"/>
        <v>41858.355393518519</v>
      </c>
      <c r="V1316" s="7">
        <f t="shared" si="166"/>
        <v>41882.547222222223</v>
      </c>
    </row>
    <row r="1317" spans="1:22" ht="44.25" x14ac:dyDescent="0.75">
      <c r="A1317">
        <v>3199</v>
      </c>
      <c r="B1317" s="2" t="s">
        <v>3199</v>
      </c>
      <c r="C1317" s="2" t="s">
        <v>7309</v>
      </c>
      <c r="D1317">
        <v>5000</v>
      </c>
      <c r="E1317">
        <f t="shared" si="160"/>
        <v>5000</v>
      </c>
      <c r="F1317">
        <v>2608</v>
      </c>
      <c r="G1317">
        <f t="shared" si="161"/>
        <v>2608</v>
      </c>
      <c r="H1317" t="s">
        <v>8221</v>
      </c>
      <c r="I1317" t="s">
        <v>8224</v>
      </c>
      <c r="J1317" t="s">
        <v>8246</v>
      </c>
      <c r="K1317">
        <v>1410037200</v>
      </c>
      <c r="L1317">
        <v>1407435418</v>
      </c>
      <c r="M1317" t="b">
        <v>0</v>
      </c>
      <c r="N1317">
        <v>53</v>
      </c>
      <c r="O1317" t="b">
        <v>0</v>
      </c>
      <c r="P1317" t="s">
        <v>8305</v>
      </c>
      <c r="Q1317">
        <f t="shared" si="162"/>
        <v>52</v>
      </c>
      <c r="R1317">
        <f t="shared" si="167"/>
        <v>49.21</v>
      </c>
      <c r="S1317" t="str">
        <f t="shared" si="163"/>
        <v>theater</v>
      </c>
      <c r="T1317" t="str">
        <f t="shared" si="164"/>
        <v>musical</v>
      </c>
      <c r="U1317" s="7">
        <f t="shared" si="165"/>
        <v>41858.761782407404</v>
      </c>
      <c r="V1317" s="7">
        <f t="shared" si="166"/>
        <v>41888.875</v>
      </c>
    </row>
    <row r="1318" spans="1:22" ht="59" x14ac:dyDescent="0.75">
      <c r="A1318">
        <v>2502</v>
      </c>
      <c r="B1318" s="2" t="s">
        <v>2502</v>
      </c>
      <c r="C1318" s="2" t="s">
        <v>6612</v>
      </c>
      <c r="D1318">
        <v>110000</v>
      </c>
      <c r="E1318">
        <f t="shared" si="160"/>
        <v>110000</v>
      </c>
      <c r="F1318">
        <v>86</v>
      </c>
      <c r="G1318">
        <f t="shared" si="161"/>
        <v>86</v>
      </c>
      <c r="H1318" t="s">
        <v>8221</v>
      </c>
      <c r="I1318" t="s">
        <v>8224</v>
      </c>
      <c r="J1318" t="s">
        <v>8246</v>
      </c>
      <c r="K1318">
        <v>1411328918</v>
      </c>
      <c r="L1318">
        <v>1407440918</v>
      </c>
      <c r="M1318" t="b">
        <v>0</v>
      </c>
      <c r="N1318">
        <v>5</v>
      </c>
      <c r="O1318" t="b">
        <v>0</v>
      </c>
      <c r="P1318" t="s">
        <v>8299</v>
      </c>
      <c r="Q1318">
        <f t="shared" si="162"/>
        <v>0</v>
      </c>
      <c r="R1318">
        <f t="shared" si="167"/>
        <v>17.2</v>
      </c>
      <c r="S1318" t="str">
        <f t="shared" si="163"/>
        <v>food</v>
      </c>
      <c r="T1318" t="str">
        <f t="shared" si="164"/>
        <v>restaurants</v>
      </c>
      <c r="U1318" s="7">
        <f t="shared" si="165"/>
        <v>41858.825439814813</v>
      </c>
      <c r="V1318" s="7">
        <f t="shared" si="166"/>
        <v>41903.825439814813</v>
      </c>
    </row>
    <row r="1319" spans="1:22" ht="59" x14ac:dyDescent="0.75">
      <c r="A1319">
        <v>1905</v>
      </c>
      <c r="B1319" s="2" t="s">
        <v>1906</v>
      </c>
      <c r="C1319" s="2" t="s">
        <v>6015</v>
      </c>
      <c r="D1319">
        <v>25000</v>
      </c>
      <c r="E1319">
        <f t="shared" si="160"/>
        <v>25000</v>
      </c>
      <c r="F1319">
        <v>42</v>
      </c>
      <c r="G1319">
        <f t="shared" si="161"/>
        <v>42</v>
      </c>
      <c r="H1319" t="s">
        <v>8221</v>
      </c>
      <c r="I1319" t="s">
        <v>8224</v>
      </c>
      <c r="J1319" t="s">
        <v>8246</v>
      </c>
      <c r="K1319">
        <v>1410127994</v>
      </c>
      <c r="L1319">
        <v>1407535994</v>
      </c>
      <c r="M1319" t="b">
        <v>0</v>
      </c>
      <c r="N1319">
        <v>4</v>
      </c>
      <c r="O1319" t="b">
        <v>0</v>
      </c>
      <c r="P1319" t="s">
        <v>8294</v>
      </c>
      <c r="Q1319">
        <f t="shared" si="162"/>
        <v>0</v>
      </c>
      <c r="R1319">
        <f t="shared" si="167"/>
        <v>10.5</v>
      </c>
      <c r="S1319" t="str">
        <f t="shared" si="163"/>
        <v>technology</v>
      </c>
      <c r="T1319" t="str">
        <f t="shared" si="164"/>
        <v>gadgets</v>
      </c>
      <c r="U1319" s="7">
        <f t="shared" si="165"/>
        <v>41859.925856481481</v>
      </c>
      <c r="V1319" s="7">
        <f t="shared" si="166"/>
        <v>41889.925856481481</v>
      </c>
    </row>
    <row r="1320" spans="1:22" ht="44.25" x14ac:dyDescent="0.75">
      <c r="A1320">
        <v>1810</v>
      </c>
      <c r="B1320" s="2" t="s">
        <v>1811</v>
      </c>
      <c r="C1320" s="2" t="s">
        <v>5920</v>
      </c>
      <c r="D1320">
        <v>450</v>
      </c>
      <c r="E1320">
        <f t="shared" si="160"/>
        <v>450</v>
      </c>
      <c r="F1320">
        <v>15</v>
      </c>
      <c r="G1320">
        <f t="shared" si="161"/>
        <v>15</v>
      </c>
      <c r="H1320" t="s">
        <v>8221</v>
      </c>
      <c r="I1320" t="s">
        <v>8224</v>
      </c>
      <c r="J1320" t="s">
        <v>8246</v>
      </c>
      <c r="K1320">
        <v>1408657826</v>
      </c>
      <c r="L1320">
        <v>1407621026</v>
      </c>
      <c r="M1320" t="b">
        <v>0</v>
      </c>
      <c r="N1320">
        <v>2</v>
      </c>
      <c r="O1320" t="b">
        <v>0</v>
      </c>
      <c r="P1320" t="s">
        <v>8285</v>
      </c>
      <c r="Q1320">
        <f t="shared" si="162"/>
        <v>3</v>
      </c>
      <c r="R1320">
        <f t="shared" si="167"/>
        <v>7.5</v>
      </c>
      <c r="S1320" t="str">
        <f t="shared" si="163"/>
        <v>photography</v>
      </c>
      <c r="T1320" t="str">
        <f t="shared" si="164"/>
        <v>photobooks</v>
      </c>
      <c r="U1320" s="7">
        <f t="shared" si="165"/>
        <v>41860.91002314815</v>
      </c>
      <c r="V1320" s="7">
        <f t="shared" si="166"/>
        <v>41872.91002314815</v>
      </c>
    </row>
    <row r="1321" spans="1:22" ht="44.25" x14ac:dyDescent="0.75">
      <c r="A1321">
        <v>2021</v>
      </c>
      <c r="B1321" s="2" t="s">
        <v>2022</v>
      </c>
      <c r="C1321" s="2" t="s">
        <v>6131</v>
      </c>
      <c r="D1321">
        <v>5000</v>
      </c>
      <c r="E1321">
        <f t="shared" si="160"/>
        <v>5000</v>
      </c>
      <c r="F1321">
        <v>14055</v>
      </c>
      <c r="G1321">
        <f t="shared" si="161"/>
        <v>14055</v>
      </c>
      <c r="H1321" t="s">
        <v>8219</v>
      </c>
      <c r="I1321" t="s">
        <v>8224</v>
      </c>
      <c r="J1321" t="s">
        <v>8246</v>
      </c>
      <c r="K1321">
        <v>1411522897</v>
      </c>
      <c r="L1321">
        <v>1407634897</v>
      </c>
      <c r="M1321" t="b">
        <v>1</v>
      </c>
      <c r="N1321">
        <v>95</v>
      </c>
      <c r="O1321" t="b">
        <v>1</v>
      </c>
      <c r="P1321" t="s">
        <v>8295</v>
      </c>
      <c r="Q1321">
        <f t="shared" si="162"/>
        <v>281</v>
      </c>
      <c r="R1321">
        <f t="shared" si="167"/>
        <v>147.94999999999999</v>
      </c>
      <c r="S1321" t="str">
        <f t="shared" si="163"/>
        <v>technology</v>
      </c>
      <c r="T1321" t="str">
        <f t="shared" si="164"/>
        <v>hardware</v>
      </c>
      <c r="U1321" s="7">
        <f t="shared" si="165"/>
        <v>41861.070567129631</v>
      </c>
      <c r="V1321" s="7">
        <f t="shared" si="166"/>
        <v>41906.070567129631</v>
      </c>
    </row>
    <row r="1322" spans="1:22" ht="44.25" x14ac:dyDescent="0.75">
      <c r="A1322">
        <v>3443</v>
      </c>
      <c r="B1322" s="2" t="s">
        <v>3442</v>
      </c>
      <c r="C1322" s="2" t="s">
        <v>7553</v>
      </c>
      <c r="D1322">
        <v>1000</v>
      </c>
      <c r="E1322">
        <f t="shared" si="160"/>
        <v>1000</v>
      </c>
      <c r="F1322">
        <v>1855</v>
      </c>
      <c r="G1322">
        <f t="shared" si="161"/>
        <v>1855</v>
      </c>
      <c r="H1322" t="s">
        <v>8219</v>
      </c>
      <c r="I1322" t="s">
        <v>8224</v>
      </c>
      <c r="J1322" t="s">
        <v>8246</v>
      </c>
      <c r="K1322">
        <v>1410266146</v>
      </c>
      <c r="L1322">
        <v>1407674146</v>
      </c>
      <c r="M1322" t="b">
        <v>0</v>
      </c>
      <c r="N1322">
        <v>45</v>
      </c>
      <c r="O1322" t="b">
        <v>1</v>
      </c>
      <c r="P1322" t="s">
        <v>8271</v>
      </c>
      <c r="Q1322">
        <f t="shared" si="162"/>
        <v>186</v>
      </c>
      <c r="R1322">
        <f t="shared" si="167"/>
        <v>41.22</v>
      </c>
      <c r="S1322" t="str">
        <f t="shared" si="163"/>
        <v>theater</v>
      </c>
      <c r="T1322" t="str">
        <f t="shared" si="164"/>
        <v>plays</v>
      </c>
      <c r="U1322" s="7">
        <f t="shared" si="165"/>
        <v>41861.524837962963</v>
      </c>
      <c r="V1322" s="7">
        <f t="shared" si="166"/>
        <v>41891.524837962963</v>
      </c>
    </row>
    <row r="1323" spans="1:22" ht="44.25" x14ac:dyDescent="0.75">
      <c r="A1323">
        <v>3201</v>
      </c>
      <c r="B1323" s="2" t="s">
        <v>3201</v>
      </c>
      <c r="C1323" s="2" t="s">
        <v>7311</v>
      </c>
      <c r="D1323">
        <v>2000</v>
      </c>
      <c r="E1323">
        <f t="shared" si="160"/>
        <v>2620</v>
      </c>
      <c r="F1323">
        <v>25</v>
      </c>
      <c r="G1323">
        <f t="shared" si="161"/>
        <v>32.75</v>
      </c>
      <c r="H1323" t="s">
        <v>8221</v>
      </c>
      <c r="I1323" t="s">
        <v>8225</v>
      </c>
      <c r="J1323" t="s">
        <v>8247</v>
      </c>
      <c r="K1323">
        <v>1409509477</v>
      </c>
      <c r="L1323">
        <v>1407695077</v>
      </c>
      <c r="M1323" t="b">
        <v>0</v>
      </c>
      <c r="N1323">
        <v>2</v>
      </c>
      <c r="O1323" t="b">
        <v>0</v>
      </c>
      <c r="P1323" t="s">
        <v>8305</v>
      </c>
      <c r="Q1323">
        <f t="shared" si="162"/>
        <v>1</v>
      </c>
      <c r="R1323">
        <f t="shared" si="167"/>
        <v>16.38</v>
      </c>
      <c r="S1323" t="str">
        <f t="shared" si="163"/>
        <v>theater</v>
      </c>
      <c r="T1323" t="str">
        <f t="shared" si="164"/>
        <v>musical</v>
      </c>
      <c r="U1323" s="7">
        <f t="shared" si="165"/>
        <v>41861.767094907409</v>
      </c>
      <c r="V1323" s="7">
        <f t="shared" si="166"/>
        <v>41882.767094907409</v>
      </c>
    </row>
    <row r="1324" spans="1:22" ht="59" x14ac:dyDescent="0.75">
      <c r="A1324">
        <v>3053</v>
      </c>
      <c r="B1324" s="2" t="s">
        <v>3053</v>
      </c>
      <c r="C1324" s="2" t="s">
        <v>7163</v>
      </c>
      <c r="D1324">
        <v>10000</v>
      </c>
      <c r="E1324">
        <f t="shared" si="160"/>
        <v>10000</v>
      </c>
      <c r="F1324">
        <v>40</v>
      </c>
      <c r="G1324">
        <f t="shared" si="161"/>
        <v>40</v>
      </c>
      <c r="H1324" t="s">
        <v>8221</v>
      </c>
      <c r="I1324" t="s">
        <v>8224</v>
      </c>
      <c r="J1324" t="s">
        <v>8246</v>
      </c>
      <c r="K1324">
        <v>1412222340</v>
      </c>
      <c r="L1324">
        <v>1407781013</v>
      </c>
      <c r="M1324" t="b">
        <v>0</v>
      </c>
      <c r="N1324">
        <v>3</v>
      </c>
      <c r="O1324" t="b">
        <v>0</v>
      </c>
      <c r="P1324" t="s">
        <v>8303</v>
      </c>
      <c r="Q1324">
        <f t="shared" si="162"/>
        <v>0</v>
      </c>
      <c r="R1324">
        <f t="shared" si="167"/>
        <v>13.33</v>
      </c>
      <c r="S1324" t="str">
        <f t="shared" si="163"/>
        <v>theater</v>
      </c>
      <c r="T1324" t="str">
        <f t="shared" si="164"/>
        <v>spaces</v>
      </c>
      <c r="U1324" s="7">
        <f t="shared" si="165"/>
        <v>41862.761724537035</v>
      </c>
      <c r="V1324" s="7">
        <f t="shared" si="166"/>
        <v>41914.165972222225</v>
      </c>
    </row>
    <row r="1325" spans="1:22" ht="59" x14ac:dyDescent="0.75">
      <c r="A1325">
        <v>3046</v>
      </c>
      <c r="B1325" s="2" t="s">
        <v>3046</v>
      </c>
      <c r="C1325" s="2" t="s">
        <v>7156</v>
      </c>
      <c r="D1325">
        <v>7900</v>
      </c>
      <c r="E1325">
        <f t="shared" si="160"/>
        <v>7900</v>
      </c>
      <c r="F1325">
        <v>15077</v>
      </c>
      <c r="G1325">
        <f t="shared" si="161"/>
        <v>15077</v>
      </c>
      <c r="H1325" t="s">
        <v>8219</v>
      </c>
      <c r="I1325" t="s">
        <v>8224</v>
      </c>
      <c r="J1325" t="s">
        <v>8246</v>
      </c>
      <c r="K1325">
        <v>1410324720</v>
      </c>
      <c r="L1325">
        <v>1407784586</v>
      </c>
      <c r="M1325" t="b">
        <v>0</v>
      </c>
      <c r="N1325">
        <v>58</v>
      </c>
      <c r="O1325" t="b">
        <v>1</v>
      </c>
      <c r="P1325" t="s">
        <v>8303</v>
      </c>
      <c r="Q1325">
        <f t="shared" si="162"/>
        <v>191</v>
      </c>
      <c r="R1325">
        <f t="shared" si="167"/>
        <v>259.95</v>
      </c>
      <c r="S1325" t="str">
        <f t="shared" si="163"/>
        <v>theater</v>
      </c>
      <c r="T1325" t="str">
        <f t="shared" si="164"/>
        <v>spaces</v>
      </c>
      <c r="U1325" s="7">
        <f t="shared" si="165"/>
        <v>41862.803078703706</v>
      </c>
      <c r="V1325" s="7">
        <f t="shared" si="166"/>
        <v>41892.202777777777</v>
      </c>
    </row>
    <row r="1326" spans="1:22" ht="44.25" x14ac:dyDescent="0.75">
      <c r="A1326">
        <v>3151</v>
      </c>
      <c r="B1326" s="2" t="s">
        <v>3151</v>
      </c>
      <c r="C1326" s="2" t="s">
        <v>7261</v>
      </c>
      <c r="D1326">
        <v>3500</v>
      </c>
      <c r="E1326">
        <f t="shared" si="160"/>
        <v>3500</v>
      </c>
      <c r="F1326">
        <v>3514</v>
      </c>
      <c r="G1326">
        <f t="shared" si="161"/>
        <v>3514</v>
      </c>
      <c r="H1326" t="s">
        <v>8219</v>
      </c>
      <c r="I1326" t="s">
        <v>8224</v>
      </c>
      <c r="J1326" t="s">
        <v>8246</v>
      </c>
      <c r="K1326">
        <v>1410379774</v>
      </c>
      <c r="L1326">
        <v>1407787774</v>
      </c>
      <c r="M1326" t="b">
        <v>1</v>
      </c>
      <c r="N1326">
        <v>34</v>
      </c>
      <c r="O1326" t="b">
        <v>1</v>
      </c>
      <c r="P1326" t="s">
        <v>8271</v>
      </c>
      <c r="Q1326">
        <f t="shared" si="162"/>
        <v>100</v>
      </c>
      <c r="R1326">
        <f t="shared" si="167"/>
        <v>103.35</v>
      </c>
      <c r="S1326" t="str">
        <f t="shared" si="163"/>
        <v>theater</v>
      </c>
      <c r="T1326" t="str">
        <f t="shared" si="164"/>
        <v>plays</v>
      </c>
      <c r="U1326" s="7">
        <f t="shared" si="165"/>
        <v>41862.83997685185</v>
      </c>
      <c r="V1326" s="7">
        <f t="shared" si="166"/>
        <v>41892.83997685185</v>
      </c>
    </row>
    <row r="1327" spans="1:22" ht="59" x14ac:dyDescent="0.75">
      <c r="A1327">
        <v>3174</v>
      </c>
      <c r="B1327" s="2" t="s">
        <v>3174</v>
      </c>
      <c r="C1327" s="2" t="s">
        <v>7284</v>
      </c>
      <c r="D1327">
        <v>3000</v>
      </c>
      <c r="E1327">
        <f t="shared" si="160"/>
        <v>3000</v>
      </c>
      <c r="F1327">
        <v>3034</v>
      </c>
      <c r="G1327">
        <f t="shared" si="161"/>
        <v>3034</v>
      </c>
      <c r="H1327" t="s">
        <v>8219</v>
      </c>
      <c r="I1327" t="s">
        <v>8224</v>
      </c>
      <c r="J1327" t="s">
        <v>8246</v>
      </c>
      <c r="K1327">
        <v>1408999508</v>
      </c>
      <c r="L1327">
        <v>1407789908</v>
      </c>
      <c r="M1327" t="b">
        <v>1</v>
      </c>
      <c r="N1327">
        <v>23</v>
      </c>
      <c r="O1327" t="b">
        <v>1</v>
      </c>
      <c r="P1327" t="s">
        <v>8271</v>
      </c>
      <c r="Q1327">
        <f t="shared" si="162"/>
        <v>101</v>
      </c>
      <c r="R1327">
        <f t="shared" si="167"/>
        <v>131.91</v>
      </c>
      <c r="S1327" t="str">
        <f t="shared" si="163"/>
        <v>theater</v>
      </c>
      <c r="T1327" t="str">
        <f t="shared" si="164"/>
        <v>plays</v>
      </c>
      <c r="U1327" s="7">
        <f t="shared" si="165"/>
        <v>41862.864675925928</v>
      </c>
      <c r="V1327" s="7">
        <f t="shared" si="166"/>
        <v>41876.864675925928</v>
      </c>
    </row>
    <row r="1328" spans="1:22" ht="44.25" x14ac:dyDescent="0.75">
      <c r="A1328">
        <v>422</v>
      </c>
      <c r="B1328" s="2" t="s">
        <v>423</v>
      </c>
      <c r="C1328" s="2" t="s">
        <v>4532</v>
      </c>
      <c r="D1328">
        <v>40000</v>
      </c>
      <c r="E1328">
        <f t="shared" si="160"/>
        <v>40000</v>
      </c>
      <c r="F1328">
        <v>430</v>
      </c>
      <c r="G1328">
        <f t="shared" si="161"/>
        <v>430</v>
      </c>
      <c r="H1328" t="s">
        <v>8221</v>
      </c>
      <c r="I1328" t="s">
        <v>8224</v>
      </c>
      <c r="J1328" t="s">
        <v>8246</v>
      </c>
      <c r="K1328">
        <v>1410416097</v>
      </c>
      <c r="L1328">
        <v>1407824097</v>
      </c>
      <c r="M1328" t="b">
        <v>0</v>
      </c>
      <c r="N1328">
        <v>12</v>
      </c>
      <c r="O1328" t="b">
        <v>0</v>
      </c>
      <c r="P1328" t="s">
        <v>8270</v>
      </c>
      <c r="Q1328">
        <f t="shared" si="162"/>
        <v>1</v>
      </c>
      <c r="R1328">
        <f t="shared" si="167"/>
        <v>35.83</v>
      </c>
      <c r="S1328" t="str">
        <f t="shared" si="163"/>
        <v>film &amp; video</v>
      </c>
      <c r="T1328" t="str">
        <f t="shared" si="164"/>
        <v>animation</v>
      </c>
      <c r="U1328" s="7">
        <f t="shared" si="165"/>
        <v>41863.260381944441</v>
      </c>
      <c r="V1328" s="7">
        <f t="shared" si="166"/>
        <v>41893.260381944441</v>
      </c>
    </row>
    <row r="1329" spans="1:22" ht="44.25" x14ac:dyDescent="0.75">
      <c r="A1329">
        <v>3909</v>
      </c>
      <c r="B1329" s="2" t="s">
        <v>3906</v>
      </c>
      <c r="C1329" s="2" t="s">
        <v>8017</v>
      </c>
      <c r="D1329">
        <v>60000</v>
      </c>
      <c r="E1329">
        <f t="shared" si="160"/>
        <v>60000</v>
      </c>
      <c r="F1329">
        <v>135</v>
      </c>
      <c r="G1329">
        <f t="shared" si="161"/>
        <v>135</v>
      </c>
      <c r="H1329" t="s">
        <v>8221</v>
      </c>
      <c r="I1329" t="s">
        <v>8224</v>
      </c>
      <c r="J1329" t="s">
        <v>8246</v>
      </c>
      <c r="K1329">
        <v>1410424642</v>
      </c>
      <c r="L1329">
        <v>1407832642</v>
      </c>
      <c r="M1329" t="b">
        <v>0</v>
      </c>
      <c r="N1329">
        <v>4</v>
      </c>
      <c r="O1329" t="b">
        <v>0</v>
      </c>
      <c r="P1329" t="s">
        <v>8271</v>
      </c>
      <c r="Q1329">
        <f t="shared" si="162"/>
        <v>0</v>
      </c>
      <c r="R1329">
        <f t="shared" si="167"/>
        <v>33.75</v>
      </c>
      <c r="S1329" t="str">
        <f t="shared" si="163"/>
        <v>theater</v>
      </c>
      <c r="T1329" t="str">
        <f t="shared" si="164"/>
        <v>plays</v>
      </c>
      <c r="U1329" s="7">
        <f t="shared" si="165"/>
        <v>41863.359282407408</v>
      </c>
      <c r="V1329" s="7">
        <f t="shared" si="166"/>
        <v>41893.359282407408</v>
      </c>
    </row>
    <row r="1330" spans="1:22" ht="59" x14ac:dyDescent="0.75">
      <c r="A1330">
        <v>1963</v>
      </c>
      <c r="B1330" s="2" t="s">
        <v>1964</v>
      </c>
      <c r="C1330" s="2" t="s">
        <v>6073</v>
      </c>
      <c r="D1330">
        <v>19000</v>
      </c>
      <c r="E1330">
        <f t="shared" si="160"/>
        <v>24890</v>
      </c>
      <c r="F1330">
        <v>24108</v>
      </c>
      <c r="G1330">
        <f t="shared" si="161"/>
        <v>31581.48</v>
      </c>
      <c r="H1330" t="s">
        <v>8219</v>
      </c>
      <c r="I1330" t="s">
        <v>8225</v>
      </c>
      <c r="J1330" t="s">
        <v>8247</v>
      </c>
      <c r="K1330">
        <v>1410862734</v>
      </c>
      <c r="L1330">
        <v>1407838734</v>
      </c>
      <c r="M1330" t="b">
        <v>1</v>
      </c>
      <c r="N1330">
        <v>205</v>
      </c>
      <c r="O1330" t="b">
        <v>1</v>
      </c>
      <c r="P1330" t="s">
        <v>8295</v>
      </c>
      <c r="Q1330">
        <f t="shared" si="162"/>
        <v>127</v>
      </c>
      <c r="R1330">
        <f t="shared" si="167"/>
        <v>154.06</v>
      </c>
      <c r="S1330" t="str">
        <f t="shared" si="163"/>
        <v>technology</v>
      </c>
      <c r="T1330" t="str">
        <f t="shared" si="164"/>
        <v>hardware</v>
      </c>
      <c r="U1330" s="7">
        <f t="shared" si="165"/>
        <v>41863.429791666669</v>
      </c>
      <c r="V1330" s="7">
        <f t="shared" si="166"/>
        <v>41898.429791666669</v>
      </c>
    </row>
    <row r="1331" spans="1:22" ht="44.25" x14ac:dyDescent="0.75">
      <c r="A1331">
        <v>800</v>
      </c>
      <c r="B1331" s="2" t="s">
        <v>801</v>
      </c>
      <c r="C1331" s="2" t="s">
        <v>4910</v>
      </c>
      <c r="D1331">
        <v>1500</v>
      </c>
      <c r="E1331">
        <f t="shared" si="160"/>
        <v>1965</v>
      </c>
      <c r="F1331">
        <v>2282</v>
      </c>
      <c r="G1331">
        <f t="shared" si="161"/>
        <v>2989.42</v>
      </c>
      <c r="H1331" t="s">
        <v>8219</v>
      </c>
      <c r="I1331" t="s">
        <v>8225</v>
      </c>
      <c r="J1331" t="s">
        <v>8247</v>
      </c>
      <c r="K1331">
        <v>1410431054</v>
      </c>
      <c r="L1331">
        <v>1407839054</v>
      </c>
      <c r="M1331" t="b">
        <v>0</v>
      </c>
      <c r="N1331">
        <v>56</v>
      </c>
      <c r="O1331" t="b">
        <v>1</v>
      </c>
      <c r="P1331" t="s">
        <v>8276</v>
      </c>
      <c r="Q1331">
        <f t="shared" si="162"/>
        <v>152</v>
      </c>
      <c r="R1331">
        <f t="shared" si="167"/>
        <v>53.38</v>
      </c>
      <c r="S1331" t="str">
        <f t="shared" si="163"/>
        <v>music</v>
      </c>
      <c r="T1331" t="str">
        <f t="shared" si="164"/>
        <v>rock</v>
      </c>
      <c r="U1331" s="7">
        <f t="shared" si="165"/>
        <v>41863.433495370373</v>
      </c>
      <c r="V1331" s="7">
        <f t="shared" si="166"/>
        <v>41893.433495370373</v>
      </c>
    </row>
    <row r="1332" spans="1:22" ht="44.25" x14ac:dyDescent="0.75">
      <c r="A1332">
        <v>3917</v>
      </c>
      <c r="B1332" s="2" t="s">
        <v>3914</v>
      </c>
      <c r="C1332" s="2" t="s">
        <v>8025</v>
      </c>
      <c r="D1332">
        <v>3500</v>
      </c>
      <c r="E1332">
        <f t="shared" si="160"/>
        <v>4585</v>
      </c>
      <c r="F1332">
        <v>10</v>
      </c>
      <c r="G1332">
        <f t="shared" si="161"/>
        <v>13.100000000000001</v>
      </c>
      <c r="H1332" t="s">
        <v>8221</v>
      </c>
      <c r="I1332" t="s">
        <v>8225</v>
      </c>
      <c r="J1332" t="s">
        <v>8247</v>
      </c>
      <c r="K1332">
        <v>1410439161</v>
      </c>
      <c r="L1332">
        <v>1407847161</v>
      </c>
      <c r="M1332" t="b">
        <v>0</v>
      </c>
      <c r="N1332">
        <v>1</v>
      </c>
      <c r="O1332" t="b">
        <v>0</v>
      </c>
      <c r="P1332" t="s">
        <v>8271</v>
      </c>
      <c r="Q1332">
        <f t="shared" si="162"/>
        <v>0</v>
      </c>
      <c r="R1332">
        <f t="shared" si="167"/>
        <v>13.1</v>
      </c>
      <c r="S1332" t="str">
        <f t="shared" si="163"/>
        <v>theater</v>
      </c>
      <c r="T1332" t="str">
        <f t="shared" si="164"/>
        <v>plays</v>
      </c>
      <c r="U1332" s="7">
        <f t="shared" si="165"/>
        <v>41863.527326388888</v>
      </c>
      <c r="V1332" s="7">
        <f t="shared" si="166"/>
        <v>41893.527326388888</v>
      </c>
    </row>
    <row r="1333" spans="1:22" ht="44.25" x14ac:dyDescent="0.75">
      <c r="A1333">
        <v>2925</v>
      </c>
      <c r="B1333" s="2" t="s">
        <v>2925</v>
      </c>
      <c r="C1333" s="2" t="s">
        <v>7035</v>
      </c>
      <c r="D1333">
        <v>45000</v>
      </c>
      <c r="E1333">
        <f t="shared" si="160"/>
        <v>45000</v>
      </c>
      <c r="F1333">
        <v>46100.69</v>
      </c>
      <c r="G1333">
        <f t="shared" si="161"/>
        <v>46100.69</v>
      </c>
      <c r="H1333" t="s">
        <v>8219</v>
      </c>
      <c r="I1333" t="s">
        <v>8224</v>
      </c>
      <c r="J1333" t="s">
        <v>8246</v>
      </c>
      <c r="K1333">
        <v>1410444068</v>
      </c>
      <c r="L1333">
        <v>1407852068</v>
      </c>
      <c r="M1333" t="b">
        <v>0</v>
      </c>
      <c r="N1333">
        <v>199</v>
      </c>
      <c r="O1333" t="b">
        <v>1</v>
      </c>
      <c r="P1333" t="s">
        <v>8305</v>
      </c>
      <c r="Q1333">
        <f t="shared" si="162"/>
        <v>102</v>
      </c>
      <c r="R1333">
        <f t="shared" si="167"/>
        <v>231.66</v>
      </c>
      <c r="S1333" t="str">
        <f t="shared" si="163"/>
        <v>theater</v>
      </c>
      <c r="T1333" t="str">
        <f t="shared" si="164"/>
        <v>musical</v>
      </c>
      <c r="U1333" s="7">
        <f t="shared" si="165"/>
        <v>41863.584120370368</v>
      </c>
      <c r="V1333" s="7">
        <f t="shared" si="166"/>
        <v>41893.584120370368</v>
      </c>
    </row>
    <row r="1334" spans="1:22" ht="44.25" x14ac:dyDescent="0.75">
      <c r="A1334">
        <v>2754</v>
      </c>
      <c r="B1334" s="2" t="s">
        <v>2754</v>
      </c>
      <c r="C1334" s="2" t="s">
        <v>6864</v>
      </c>
      <c r="D1334">
        <v>10000</v>
      </c>
      <c r="E1334">
        <f t="shared" si="160"/>
        <v>10000</v>
      </c>
      <c r="F1334">
        <v>0</v>
      </c>
      <c r="G1334">
        <f t="shared" si="161"/>
        <v>0</v>
      </c>
      <c r="H1334" t="s">
        <v>8221</v>
      </c>
      <c r="I1334" t="s">
        <v>8224</v>
      </c>
      <c r="J1334" t="s">
        <v>8246</v>
      </c>
      <c r="K1334">
        <v>1410448551</v>
      </c>
      <c r="L1334">
        <v>1407856551</v>
      </c>
      <c r="M1334" t="b">
        <v>0</v>
      </c>
      <c r="N1334">
        <v>0</v>
      </c>
      <c r="O1334" t="b">
        <v>0</v>
      </c>
      <c r="P1334" t="s">
        <v>8304</v>
      </c>
      <c r="Q1334">
        <f t="shared" si="162"/>
        <v>0</v>
      </c>
      <c r="R1334" t="e">
        <f t="shared" si="167"/>
        <v>#DIV/0!</v>
      </c>
      <c r="S1334" t="str">
        <f t="shared" si="163"/>
        <v>publishing</v>
      </c>
      <c r="T1334" t="str">
        <f t="shared" si="164"/>
        <v>children's books</v>
      </c>
      <c r="U1334" s="7">
        <f t="shared" si="165"/>
        <v>41863.636006944449</v>
      </c>
      <c r="V1334" s="7">
        <f t="shared" si="166"/>
        <v>41893.636006944449</v>
      </c>
    </row>
    <row r="1335" spans="1:22" ht="44.25" x14ac:dyDescent="0.75">
      <c r="A1335">
        <v>1167</v>
      </c>
      <c r="B1335" s="2" t="s">
        <v>1168</v>
      </c>
      <c r="C1335" s="2" t="s">
        <v>5277</v>
      </c>
      <c r="D1335">
        <v>60000</v>
      </c>
      <c r="E1335">
        <f t="shared" si="160"/>
        <v>60000</v>
      </c>
      <c r="F1335">
        <v>979</v>
      </c>
      <c r="G1335">
        <f t="shared" si="161"/>
        <v>979</v>
      </c>
      <c r="H1335" t="s">
        <v>8221</v>
      </c>
      <c r="I1335" t="s">
        <v>8224</v>
      </c>
      <c r="J1335" t="s">
        <v>8246</v>
      </c>
      <c r="K1335">
        <v>1410543495</v>
      </c>
      <c r="L1335">
        <v>1407865095</v>
      </c>
      <c r="M1335" t="b">
        <v>0</v>
      </c>
      <c r="N1335">
        <v>16</v>
      </c>
      <c r="O1335" t="b">
        <v>0</v>
      </c>
      <c r="P1335" t="s">
        <v>8284</v>
      </c>
      <c r="Q1335">
        <f t="shared" si="162"/>
        <v>2</v>
      </c>
      <c r="R1335">
        <f t="shared" si="167"/>
        <v>61.19</v>
      </c>
      <c r="S1335" t="str">
        <f t="shared" si="163"/>
        <v>food</v>
      </c>
      <c r="T1335" t="str">
        <f t="shared" si="164"/>
        <v>food trucks</v>
      </c>
      <c r="U1335" s="7">
        <f t="shared" si="165"/>
        <v>41863.734895833331</v>
      </c>
      <c r="V1335" s="7">
        <f t="shared" si="166"/>
        <v>41894.734895833331</v>
      </c>
    </row>
    <row r="1336" spans="1:22" ht="44.25" x14ac:dyDescent="0.75">
      <c r="A1336">
        <v>2960</v>
      </c>
      <c r="B1336" s="2" t="s">
        <v>2960</v>
      </c>
      <c r="C1336" s="2" t="s">
        <v>7070</v>
      </c>
      <c r="D1336">
        <v>30000000</v>
      </c>
      <c r="E1336">
        <f t="shared" si="160"/>
        <v>30000000</v>
      </c>
      <c r="F1336">
        <v>0</v>
      </c>
      <c r="G1336">
        <f t="shared" si="161"/>
        <v>0</v>
      </c>
      <c r="H1336" t="s">
        <v>8220</v>
      </c>
      <c r="I1336" t="s">
        <v>8224</v>
      </c>
      <c r="J1336" t="s">
        <v>8246</v>
      </c>
      <c r="K1336">
        <v>1410459023</v>
      </c>
      <c r="L1336">
        <v>1407867023</v>
      </c>
      <c r="M1336" t="b">
        <v>0</v>
      </c>
      <c r="N1336">
        <v>0</v>
      </c>
      <c r="O1336" t="b">
        <v>0</v>
      </c>
      <c r="P1336" t="s">
        <v>8303</v>
      </c>
      <c r="Q1336">
        <f t="shared" si="162"/>
        <v>0</v>
      </c>
      <c r="R1336" t="e">
        <f t="shared" si="167"/>
        <v>#DIV/0!</v>
      </c>
      <c r="S1336" t="str">
        <f t="shared" si="163"/>
        <v>theater</v>
      </c>
      <c r="T1336" t="str">
        <f t="shared" si="164"/>
        <v>spaces</v>
      </c>
      <c r="U1336" s="7">
        <f t="shared" si="165"/>
        <v>41863.757210648146</v>
      </c>
      <c r="V1336" s="7">
        <f t="shared" si="166"/>
        <v>41893.757210648146</v>
      </c>
    </row>
    <row r="1337" spans="1:22" ht="44.25" x14ac:dyDescent="0.75">
      <c r="A1337">
        <v>1915</v>
      </c>
      <c r="B1337" s="2" t="s">
        <v>1916</v>
      </c>
      <c r="C1337" s="2" t="s">
        <v>6025</v>
      </c>
      <c r="D1337">
        <v>500</v>
      </c>
      <c r="E1337">
        <f t="shared" si="160"/>
        <v>500</v>
      </c>
      <c r="F1337">
        <v>8</v>
      </c>
      <c r="G1337">
        <f t="shared" si="161"/>
        <v>8</v>
      </c>
      <c r="H1337" t="s">
        <v>8221</v>
      </c>
      <c r="I1337" t="s">
        <v>8224</v>
      </c>
      <c r="J1337" t="s">
        <v>8246</v>
      </c>
      <c r="K1337">
        <v>1409620222</v>
      </c>
      <c r="L1337">
        <v>1407892222</v>
      </c>
      <c r="M1337" t="b">
        <v>0</v>
      </c>
      <c r="N1337">
        <v>4</v>
      </c>
      <c r="O1337" t="b">
        <v>0</v>
      </c>
      <c r="P1337" t="s">
        <v>8294</v>
      </c>
      <c r="Q1337">
        <f t="shared" si="162"/>
        <v>2</v>
      </c>
      <c r="R1337">
        <f t="shared" si="167"/>
        <v>2</v>
      </c>
      <c r="S1337" t="str">
        <f t="shared" si="163"/>
        <v>technology</v>
      </c>
      <c r="T1337" t="str">
        <f t="shared" si="164"/>
        <v>gadgets</v>
      </c>
      <c r="U1337" s="7">
        <f t="shared" si="165"/>
        <v>41864.04886574074</v>
      </c>
      <c r="V1337" s="7">
        <f t="shared" si="166"/>
        <v>41884.04886574074</v>
      </c>
    </row>
    <row r="1338" spans="1:22" ht="59" x14ac:dyDescent="0.75">
      <c r="A1338">
        <v>680</v>
      </c>
      <c r="B1338" s="2" t="s">
        <v>681</v>
      </c>
      <c r="C1338" s="2" t="s">
        <v>4790</v>
      </c>
      <c r="D1338">
        <v>75000</v>
      </c>
      <c r="E1338">
        <f t="shared" si="160"/>
        <v>75000</v>
      </c>
      <c r="F1338">
        <v>19434</v>
      </c>
      <c r="G1338">
        <f t="shared" si="161"/>
        <v>19434</v>
      </c>
      <c r="H1338" t="s">
        <v>8221</v>
      </c>
      <c r="I1338" t="s">
        <v>8224</v>
      </c>
      <c r="J1338" t="s">
        <v>8246</v>
      </c>
      <c r="K1338">
        <v>1410955331</v>
      </c>
      <c r="L1338">
        <v>1407931331</v>
      </c>
      <c r="M1338" t="b">
        <v>0</v>
      </c>
      <c r="N1338">
        <v>129</v>
      </c>
      <c r="O1338" t="b">
        <v>0</v>
      </c>
      <c r="P1338" t="s">
        <v>8273</v>
      </c>
      <c r="Q1338">
        <f t="shared" si="162"/>
        <v>26</v>
      </c>
      <c r="R1338">
        <f t="shared" si="167"/>
        <v>150.65</v>
      </c>
      <c r="S1338" t="str">
        <f t="shared" si="163"/>
        <v>technology</v>
      </c>
      <c r="T1338" t="str">
        <f t="shared" si="164"/>
        <v>wearables</v>
      </c>
      <c r="U1338" s="7">
        <f t="shared" si="165"/>
        <v>41864.501516203702</v>
      </c>
      <c r="V1338" s="7">
        <f t="shared" si="166"/>
        <v>41899.501516203702</v>
      </c>
    </row>
    <row r="1339" spans="1:22" ht="44.25" x14ac:dyDescent="0.75">
      <c r="A1339">
        <v>1857</v>
      </c>
      <c r="B1339" s="2" t="s">
        <v>1858</v>
      </c>
      <c r="C1339" s="2" t="s">
        <v>5967</v>
      </c>
      <c r="D1339">
        <v>3000</v>
      </c>
      <c r="E1339">
        <f t="shared" si="160"/>
        <v>3000</v>
      </c>
      <c r="F1339">
        <v>3000</v>
      </c>
      <c r="G1339">
        <f t="shared" si="161"/>
        <v>3000</v>
      </c>
      <c r="H1339" t="s">
        <v>8219</v>
      </c>
      <c r="I1339" t="s">
        <v>8224</v>
      </c>
      <c r="J1339" t="s">
        <v>8246</v>
      </c>
      <c r="K1339">
        <v>1410546413</v>
      </c>
      <c r="L1339">
        <v>1407954413</v>
      </c>
      <c r="M1339" t="b">
        <v>0</v>
      </c>
      <c r="N1339">
        <v>22</v>
      </c>
      <c r="O1339" t="b">
        <v>1</v>
      </c>
      <c r="P1339" t="s">
        <v>8276</v>
      </c>
      <c r="Q1339">
        <f t="shared" si="162"/>
        <v>100</v>
      </c>
      <c r="R1339">
        <f t="shared" si="167"/>
        <v>136.36000000000001</v>
      </c>
      <c r="S1339" t="str">
        <f t="shared" si="163"/>
        <v>music</v>
      </c>
      <c r="T1339" t="str">
        <f t="shared" si="164"/>
        <v>rock</v>
      </c>
      <c r="U1339" s="7">
        <f t="shared" si="165"/>
        <v>41864.76866898148</v>
      </c>
      <c r="V1339" s="7">
        <f t="shared" si="166"/>
        <v>41894.76866898148</v>
      </c>
    </row>
    <row r="1340" spans="1:22" ht="29.5" x14ac:dyDescent="0.75">
      <c r="A1340">
        <v>639</v>
      </c>
      <c r="B1340" s="2" t="s">
        <v>640</v>
      </c>
      <c r="C1340" s="2" t="s">
        <v>4749</v>
      </c>
      <c r="D1340">
        <v>1000000</v>
      </c>
      <c r="E1340">
        <f t="shared" si="160"/>
        <v>1000000</v>
      </c>
      <c r="F1340">
        <v>1</v>
      </c>
      <c r="G1340">
        <f t="shared" si="161"/>
        <v>1</v>
      </c>
      <c r="H1340" t="s">
        <v>8220</v>
      </c>
      <c r="I1340" t="s">
        <v>8224</v>
      </c>
      <c r="J1340" t="s">
        <v>8246</v>
      </c>
      <c r="K1340">
        <v>1413208795</v>
      </c>
      <c r="L1340">
        <v>1408024795</v>
      </c>
      <c r="M1340" t="b">
        <v>0</v>
      </c>
      <c r="N1340">
        <v>1</v>
      </c>
      <c r="O1340" t="b">
        <v>0</v>
      </c>
      <c r="P1340" t="s">
        <v>8272</v>
      </c>
      <c r="Q1340">
        <f t="shared" si="162"/>
        <v>0</v>
      </c>
      <c r="R1340">
        <f t="shared" si="167"/>
        <v>1</v>
      </c>
      <c r="S1340" t="str">
        <f t="shared" si="163"/>
        <v>technology</v>
      </c>
      <c r="T1340" t="str">
        <f t="shared" si="164"/>
        <v>web</v>
      </c>
      <c r="U1340" s="7">
        <f t="shared" si="165"/>
        <v>41865.583275462966</v>
      </c>
      <c r="V1340" s="7">
        <f t="shared" si="166"/>
        <v>41925.583275462966</v>
      </c>
    </row>
    <row r="1341" spans="1:22" x14ac:dyDescent="0.75">
      <c r="A1341">
        <v>3868</v>
      </c>
      <c r="B1341" s="2" t="s">
        <v>3865</v>
      </c>
      <c r="C1341" s="2" t="s">
        <v>7977</v>
      </c>
      <c r="D1341">
        <v>5000</v>
      </c>
      <c r="E1341">
        <f t="shared" si="160"/>
        <v>6550</v>
      </c>
      <c r="F1341">
        <v>10</v>
      </c>
      <c r="G1341">
        <f t="shared" si="161"/>
        <v>13.100000000000001</v>
      </c>
      <c r="H1341" t="s">
        <v>8220</v>
      </c>
      <c r="I1341" t="s">
        <v>8225</v>
      </c>
      <c r="J1341" t="s">
        <v>8247</v>
      </c>
      <c r="K1341">
        <v>1410191405</v>
      </c>
      <c r="L1341">
        <v>1408031405</v>
      </c>
      <c r="M1341" t="b">
        <v>0</v>
      </c>
      <c r="N1341">
        <v>1</v>
      </c>
      <c r="O1341" t="b">
        <v>0</v>
      </c>
      <c r="P1341" t="s">
        <v>8305</v>
      </c>
      <c r="Q1341">
        <f t="shared" si="162"/>
        <v>0</v>
      </c>
      <c r="R1341">
        <f t="shared" si="167"/>
        <v>13.1</v>
      </c>
      <c r="S1341" t="str">
        <f t="shared" si="163"/>
        <v>theater</v>
      </c>
      <c r="T1341" t="str">
        <f t="shared" si="164"/>
        <v>musical</v>
      </c>
      <c r="U1341" s="7">
        <f t="shared" si="165"/>
        <v>41865.659780092588</v>
      </c>
      <c r="V1341" s="7">
        <f t="shared" si="166"/>
        <v>41890.659780092588</v>
      </c>
    </row>
    <row r="1342" spans="1:22" ht="59" x14ac:dyDescent="0.75">
      <c r="A1342">
        <v>4052</v>
      </c>
      <c r="B1342" s="2" t="s">
        <v>4048</v>
      </c>
      <c r="C1342" s="2" t="s">
        <v>8156</v>
      </c>
      <c r="D1342">
        <v>3000</v>
      </c>
      <c r="E1342">
        <f t="shared" si="160"/>
        <v>3000</v>
      </c>
      <c r="F1342">
        <v>1126</v>
      </c>
      <c r="G1342">
        <f t="shared" si="161"/>
        <v>1126</v>
      </c>
      <c r="H1342" t="s">
        <v>8221</v>
      </c>
      <c r="I1342" t="s">
        <v>8224</v>
      </c>
      <c r="J1342" t="s">
        <v>8246</v>
      </c>
      <c r="K1342">
        <v>1413234316</v>
      </c>
      <c r="L1342">
        <v>1408050316</v>
      </c>
      <c r="M1342" t="b">
        <v>0</v>
      </c>
      <c r="N1342">
        <v>13</v>
      </c>
      <c r="O1342" t="b">
        <v>0</v>
      </c>
      <c r="P1342" t="s">
        <v>8271</v>
      </c>
      <c r="Q1342">
        <f t="shared" si="162"/>
        <v>38</v>
      </c>
      <c r="R1342">
        <f t="shared" si="167"/>
        <v>86.62</v>
      </c>
      <c r="S1342" t="str">
        <f t="shared" si="163"/>
        <v>theater</v>
      </c>
      <c r="T1342" t="str">
        <f t="shared" si="164"/>
        <v>plays</v>
      </c>
      <c r="U1342" s="7">
        <f t="shared" si="165"/>
        <v>41865.878657407404</v>
      </c>
      <c r="V1342" s="7">
        <f t="shared" si="166"/>
        <v>41925.878657407404</v>
      </c>
    </row>
    <row r="1343" spans="1:22" ht="59" x14ac:dyDescent="0.75">
      <c r="A1343">
        <v>3781</v>
      </c>
      <c r="B1343" s="2" t="s">
        <v>3778</v>
      </c>
      <c r="C1343" s="2" t="s">
        <v>7891</v>
      </c>
      <c r="D1343">
        <v>4500</v>
      </c>
      <c r="E1343">
        <f t="shared" si="160"/>
        <v>4500</v>
      </c>
      <c r="F1343">
        <v>4935</v>
      </c>
      <c r="G1343">
        <f t="shared" si="161"/>
        <v>4935</v>
      </c>
      <c r="H1343" t="s">
        <v>8219</v>
      </c>
      <c r="I1343" t="s">
        <v>8224</v>
      </c>
      <c r="J1343" t="s">
        <v>8246</v>
      </c>
      <c r="K1343">
        <v>1410210685</v>
      </c>
      <c r="L1343">
        <v>1408050685</v>
      </c>
      <c r="M1343" t="b">
        <v>0</v>
      </c>
      <c r="N1343">
        <v>52</v>
      </c>
      <c r="O1343" t="b">
        <v>1</v>
      </c>
      <c r="P1343" t="s">
        <v>8305</v>
      </c>
      <c r="Q1343">
        <f t="shared" si="162"/>
        <v>110</v>
      </c>
      <c r="R1343">
        <f t="shared" si="167"/>
        <v>94.9</v>
      </c>
      <c r="S1343" t="str">
        <f t="shared" si="163"/>
        <v>theater</v>
      </c>
      <c r="T1343" t="str">
        <f t="shared" si="164"/>
        <v>musical</v>
      </c>
      <c r="U1343" s="7">
        <f t="shared" si="165"/>
        <v>41865.882928240739</v>
      </c>
      <c r="V1343" s="7">
        <f t="shared" si="166"/>
        <v>41890.882928240739</v>
      </c>
    </row>
    <row r="1344" spans="1:22" ht="59" x14ac:dyDescent="0.75">
      <c r="A1344">
        <v>3361</v>
      </c>
      <c r="B1344" s="2" t="s">
        <v>3360</v>
      </c>
      <c r="C1344" s="2" t="s">
        <v>7471</v>
      </c>
      <c r="D1344">
        <v>5000</v>
      </c>
      <c r="E1344">
        <f t="shared" si="160"/>
        <v>5000</v>
      </c>
      <c r="F1344">
        <v>5673</v>
      </c>
      <c r="G1344">
        <f t="shared" si="161"/>
        <v>5673</v>
      </c>
      <c r="H1344" t="s">
        <v>8219</v>
      </c>
      <c r="I1344" t="s">
        <v>8224</v>
      </c>
      <c r="J1344" t="s">
        <v>8246</v>
      </c>
      <c r="K1344">
        <v>1409587140</v>
      </c>
      <c r="L1344">
        <v>1408062990</v>
      </c>
      <c r="M1344" t="b">
        <v>0</v>
      </c>
      <c r="N1344">
        <v>68</v>
      </c>
      <c r="O1344" t="b">
        <v>1</v>
      </c>
      <c r="P1344" t="s">
        <v>8271</v>
      </c>
      <c r="Q1344">
        <f t="shared" si="162"/>
        <v>113</v>
      </c>
      <c r="R1344">
        <f t="shared" si="167"/>
        <v>83.43</v>
      </c>
      <c r="S1344" t="str">
        <f t="shared" si="163"/>
        <v>theater</v>
      </c>
      <c r="T1344" t="str">
        <f t="shared" si="164"/>
        <v>plays</v>
      </c>
      <c r="U1344" s="7">
        <f t="shared" si="165"/>
        <v>41866.025347222225</v>
      </c>
      <c r="V1344" s="7">
        <f t="shared" si="166"/>
        <v>41883.665972222225</v>
      </c>
    </row>
    <row r="1345" spans="1:22" ht="44.25" x14ac:dyDescent="0.75">
      <c r="A1345">
        <v>4059</v>
      </c>
      <c r="B1345" s="2" t="s">
        <v>4055</v>
      </c>
      <c r="C1345" s="2" t="s">
        <v>8163</v>
      </c>
      <c r="D1345">
        <v>10000</v>
      </c>
      <c r="E1345">
        <f t="shared" si="160"/>
        <v>7300</v>
      </c>
      <c r="F1345">
        <v>250</v>
      </c>
      <c r="G1345">
        <f t="shared" si="161"/>
        <v>182.5</v>
      </c>
      <c r="H1345" t="s">
        <v>8221</v>
      </c>
      <c r="I1345" t="s">
        <v>8229</v>
      </c>
      <c r="J1345" t="s">
        <v>8251</v>
      </c>
      <c r="K1345">
        <v>1410836400</v>
      </c>
      <c r="L1345">
        <v>1408116152</v>
      </c>
      <c r="M1345" t="b">
        <v>0</v>
      </c>
      <c r="N1345">
        <v>7</v>
      </c>
      <c r="O1345" t="b">
        <v>0</v>
      </c>
      <c r="P1345" t="s">
        <v>8271</v>
      </c>
      <c r="Q1345">
        <f t="shared" si="162"/>
        <v>3</v>
      </c>
      <c r="R1345">
        <f t="shared" si="167"/>
        <v>26.07</v>
      </c>
      <c r="S1345" t="str">
        <f t="shared" si="163"/>
        <v>theater</v>
      </c>
      <c r="T1345" t="str">
        <f t="shared" si="164"/>
        <v>plays</v>
      </c>
      <c r="U1345" s="7">
        <f t="shared" si="165"/>
        <v>41866.640648148146</v>
      </c>
      <c r="V1345" s="7">
        <f t="shared" si="166"/>
        <v>41898.125</v>
      </c>
    </row>
    <row r="1346" spans="1:22" ht="44.25" x14ac:dyDescent="0.75">
      <c r="A1346">
        <v>3598</v>
      </c>
      <c r="B1346" s="2" t="s">
        <v>3597</v>
      </c>
      <c r="C1346" s="2" t="s">
        <v>7708</v>
      </c>
      <c r="D1346">
        <v>1000</v>
      </c>
      <c r="E1346">
        <f t="shared" ref="E1346:E1409" si="168">INDEX(convert,MATCH($J1346,money,0),2)*D1346</f>
        <v>1000</v>
      </c>
      <c r="F1346">
        <v>1101</v>
      </c>
      <c r="G1346">
        <f t="shared" ref="G1346:G1409" si="169">INDEX(convert,MATCH($J1346,money,0),2)*F1346</f>
        <v>1101</v>
      </c>
      <c r="H1346" t="s">
        <v>8219</v>
      </c>
      <c r="I1346" t="s">
        <v>8224</v>
      </c>
      <c r="J1346" t="s">
        <v>8246</v>
      </c>
      <c r="K1346">
        <v>1409720340</v>
      </c>
      <c r="L1346">
        <v>1408129822</v>
      </c>
      <c r="M1346" t="b">
        <v>0</v>
      </c>
      <c r="N1346">
        <v>27</v>
      </c>
      <c r="O1346" t="b">
        <v>1</v>
      </c>
      <c r="P1346" t="s">
        <v>8271</v>
      </c>
      <c r="Q1346">
        <f t="shared" ref="Q1346:Q1409" si="170">ROUND(F1346/D1346*100,0)</f>
        <v>110</v>
      </c>
      <c r="R1346">
        <f t="shared" si="167"/>
        <v>40.78</v>
      </c>
      <c r="S1346" t="str">
        <f t="shared" ref="S1346:S1409" si="171">LEFT($P1346,FIND("/",$P1346)-1)</f>
        <v>theater</v>
      </c>
      <c r="T1346" t="str">
        <f t="shared" ref="T1346:T1409" si="172">MID($P1346,FIND("/",$P1346)+1,30)</f>
        <v>plays</v>
      </c>
      <c r="U1346" s="7">
        <f t="shared" ref="U1346:U1409" si="173">DATE(1970,1,1)+(((L1346/60)/60)/24)</f>
        <v>41866.79886574074</v>
      </c>
      <c r="V1346" s="7">
        <f t="shared" ref="V1346:V1409" si="174">DATE(1970,1,1)+(((K1346/60)/60)/24)</f>
        <v>41885.207638888889</v>
      </c>
    </row>
    <row r="1347" spans="1:22" ht="44.25" x14ac:dyDescent="0.75">
      <c r="A1347">
        <v>698</v>
      </c>
      <c r="B1347" s="2" t="s">
        <v>699</v>
      </c>
      <c r="C1347" s="2" t="s">
        <v>4808</v>
      </c>
      <c r="D1347">
        <v>100000</v>
      </c>
      <c r="E1347">
        <f t="shared" si="168"/>
        <v>100000</v>
      </c>
      <c r="F1347">
        <v>15390</v>
      </c>
      <c r="G1347">
        <f t="shared" si="169"/>
        <v>15390</v>
      </c>
      <c r="H1347" t="s">
        <v>8221</v>
      </c>
      <c r="I1347" t="s">
        <v>8224</v>
      </c>
      <c r="J1347" t="s">
        <v>8246</v>
      </c>
      <c r="K1347">
        <v>1411005600</v>
      </c>
      <c r="L1347">
        <v>1408141245</v>
      </c>
      <c r="M1347" t="b">
        <v>0</v>
      </c>
      <c r="N1347">
        <v>29</v>
      </c>
      <c r="O1347" t="b">
        <v>0</v>
      </c>
      <c r="P1347" t="s">
        <v>8273</v>
      </c>
      <c r="Q1347">
        <f t="shared" si="170"/>
        <v>15</v>
      </c>
      <c r="R1347">
        <f t="shared" ref="R1347:R1410" si="175">ROUND(G1347/N1347,2)</f>
        <v>530.69000000000005</v>
      </c>
      <c r="S1347" t="str">
        <f t="shared" si="171"/>
        <v>technology</v>
      </c>
      <c r="T1347" t="str">
        <f t="shared" si="172"/>
        <v>wearables</v>
      </c>
      <c r="U1347" s="7">
        <f t="shared" si="173"/>
        <v>41866.931076388886</v>
      </c>
      <c r="V1347" s="7">
        <f t="shared" si="174"/>
        <v>41900.083333333336</v>
      </c>
    </row>
    <row r="1348" spans="1:22" ht="29.5" x14ac:dyDescent="0.75">
      <c r="A1348">
        <v>200</v>
      </c>
      <c r="B1348" s="2" t="s">
        <v>202</v>
      </c>
      <c r="C1348" s="2" t="s">
        <v>4310</v>
      </c>
      <c r="D1348">
        <v>6000</v>
      </c>
      <c r="E1348">
        <f t="shared" si="168"/>
        <v>6000</v>
      </c>
      <c r="F1348">
        <v>1571.55</v>
      </c>
      <c r="G1348">
        <f t="shared" si="169"/>
        <v>1571.55</v>
      </c>
      <c r="H1348" t="s">
        <v>8221</v>
      </c>
      <c r="I1348" t="s">
        <v>8224</v>
      </c>
      <c r="J1348" t="s">
        <v>8246</v>
      </c>
      <c r="K1348">
        <v>1410746403</v>
      </c>
      <c r="L1348">
        <v>1408154403</v>
      </c>
      <c r="M1348" t="b">
        <v>0</v>
      </c>
      <c r="N1348">
        <v>18</v>
      </c>
      <c r="O1348" t="b">
        <v>0</v>
      </c>
      <c r="P1348" t="s">
        <v>8268</v>
      </c>
      <c r="Q1348">
        <f t="shared" si="170"/>
        <v>26</v>
      </c>
      <c r="R1348">
        <f t="shared" si="175"/>
        <v>87.31</v>
      </c>
      <c r="S1348" t="str">
        <f t="shared" si="171"/>
        <v>film &amp; video</v>
      </c>
      <c r="T1348" t="str">
        <f t="shared" si="172"/>
        <v>drama</v>
      </c>
      <c r="U1348" s="7">
        <f t="shared" si="173"/>
        <v>41867.083368055559</v>
      </c>
      <c r="V1348" s="7">
        <f t="shared" si="174"/>
        <v>41897.083368055559</v>
      </c>
    </row>
    <row r="1349" spans="1:22" ht="59" x14ac:dyDescent="0.75">
      <c r="A1349">
        <v>3892</v>
      </c>
      <c r="B1349" s="2" t="s">
        <v>3889</v>
      </c>
      <c r="C1349" s="2" t="s">
        <v>8000</v>
      </c>
      <c r="D1349">
        <v>1000</v>
      </c>
      <c r="E1349">
        <f t="shared" si="168"/>
        <v>1000</v>
      </c>
      <c r="F1349">
        <v>0</v>
      </c>
      <c r="G1349">
        <f t="shared" si="169"/>
        <v>0</v>
      </c>
      <c r="H1349" t="s">
        <v>8221</v>
      </c>
      <c r="I1349" t="s">
        <v>8224</v>
      </c>
      <c r="J1349" t="s">
        <v>8246</v>
      </c>
      <c r="K1349">
        <v>1408863600</v>
      </c>
      <c r="L1349">
        <v>1408203557</v>
      </c>
      <c r="M1349" t="b">
        <v>0</v>
      </c>
      <c r="N1349">
        <v>0</v>
      </c>
      <c r="O1349" t="b">
        <v>0</v>
      </c>
      <c r="P1349" t="s">
        <v>8271</v>
      </c>
      <c r="Q1349">
        <f t="shared" si="170"/>
        <v>0</v>
      </c>
      <c r="R1349" t="e">
        <f t="shared" si="175"/>
        <v>#DIV/0!</v>
      </c>
      <c r="S1349" t="str">
        <f t="shared" si="171"/>
        <v>theater</v>
      </c>
      <c r="T1349" t="str">
        <f t="shared" si="172"/>
        <v>plays</v>
      </c>
      <c r="U1349" s="7">
        <f t="shared" si="173"/>
        <v>41867.652280092596</v>
      </c>
      <c r="V1349" s="7">
        <f t="shared" si="174"/>
        <v>41875.291666666664</v>
      </c>
    </row>
    <row r="1350" spans="1:22" ht="44.25" x14ac:dyDescent="0.75">
      <c r="A1350">
        <v>3186</v>
      </c>
      <c r="B1350" s="2" t="s">
        <v>3186</v>
      </c>
      <c r="C1350" s="2" t="s">
        <v>7296</v>
      </c>
      <c r="D1350">
        <v>3200</v>
      </c>
      <c r="E1350">
        <f t="shared" si="168"/>
        <v>4192</v>
      </c>
      <c r="F1350">
        <v>3270</v>
      </c>
      <c r="G1350">
        <f t="shared" si="169"/>
        <v>4283.7</v>
      </c>
      <c r="H1350" t="s">
        <v>8219</v>
      </c>
      <c r="I1350" t="s">
        <v>8225</v>
      </c>
      <c r="J1350" t="s">
        <v>8247</v>
      </c>
      <c r="K1350">
        <v>1410901200</v>
      </c>
      <c r="L1350">
        <v>1408313438</v>
      </c>
      <c r="M1350" t="b">
        <v>1</v>
      </c>
      <c r="N1350">
        <v>70</v>
      </c>
      <c r="O1350" t="b">
        <v>1</v>
      </c>
      <c r="P1350" t="s">
        <v>8271</v>
      </c>
      <c r="Q1350">
        <f t="shared" si="170"/>
        <v>102</v>
      </c>
      <c r="R1350">
        <f t="shared" si="175"/>
        <v>61.2</v>
      </c>
      <c r="S1350" t="str">
        <f t="shared" si="171"/>
        <v>theater</v>
      </c>
      <c r="T1350" t="str">
        <f t="shared" si="172"/>
        <v>plays</v>
      </c>
      <c r="U1350" s="7">
        <f t="shared" si="173"/>
        <v>41868.924050925925</v>
      </c>
      <c r="V1350" s="7">
        <f t="shared" si="174"/>
        <v>41898.875</v>
      </c>
    </row>
    <row r="1351" spans="1:22" ht="44.25" x14ac:dyDescent="0.75">
      <c r="A1351">
        <v>1719</v>
      </c>
      <c r="B1351" s="2" t="s">
        <v>1720</v>
      </c>
      <c r="C1351" s="2" t="s">
        <v>5829</v>
      </c>
      <c r="D1351">
        <v>4000</v>
      </c>
      <c r="E1351">
        <f t="shared" si="168"/>
        <v>4000</v>
      </c>
      <c r="F1351">
        <v>35</v>
      </c>
      <c r="G1351">
        <f t="shared" si="169"/>
        <v>35</v>
      </c>
      <c r="H1351" t="s">
        <v>8221</v>
      </c>
      <c r="I1351" t="s">
        <v>8224</v>
      </c>
      <c r="J1351" t="s">
        <v>8246</v>
      </c>
      <c r="K1351">
        <v>1410958191</v>
      </c>
      <c r="L1351">
        <v>1408366191</v>
      </c>
      <c r="M1351" t="b">
        <v>0</v>
      </c>
      <c r="N1351">
        <v>3</v>
      </c>
      <c r="O1351" t="b">
        <v>0</v>
      </c>
      <c r="P1351" t="s">
        <v>8293</v>
      </c>
      <c r="Q1351">
        <f t="shared" si="170"/>
        <v>1</v>
      </c>
      <c r="R1351">
        <f t="shared" si="175"/>
        <v>11.67</v>
      </c>
      <c r="S1351" t="str">
        <f t="shared" si="171"/>
        <v>music</v>
      </c>
      <c r="T1351" t="str">
        <f t="shared" si="172"/>
        <v>faith</v>
      </c>
      <c r="U1351" s="7">
        <f t="shared" si="173"/>
        <v>41869.534618055557</v>
      </c>
      <c r="V1351" s="7">
        <f t="shared" si="174"/>
        <v>41899.534618055557</v>
      </c>
    </row>
    <row r="1352" spans="1:22" ht="44.25" x14ac:dyDescent="0.75">
      <c r="A1352">
        <v>18</v>
      </c>
      <c r="B1352" s="2" t="s">
        <v>20</v>
      </c>
      <c r="C1352" s="2" t="s">
        <v>4129</v>
      </c>
      <c r="D1352">
        <v>30000</v>
      </c>
      <c r="E1352">
        <f t="shared" si="168"/>
        <v>30000</v>
      </c>
      <c r="F1352">
        <v>31896.33</v>
      </c>
      <c r="G1352">
        <f t="shared" si="169"/>
        <v>31896.33</v>
      </c>
      <c r="H1352" t="s">
        <v>8219</v>
      </c>
      <c r="I1352" t="s">
        <v>8224</v>
      </c>
      <c r="J1352" t="s">
        <v>8246</v>
      </c>
      <c r="K1352">
        <v>1410958856</v>
      </c>
      <c r="L1352">
        <v>1408366856</v>
      </c>
      <c r="M1352" t="b">
        <v>0</v>
      </c>
      <c r="N1352">
        <v>342</v>
      </c>
      <c r="O1352" t="b">
        <v>1</v>
      </c>
      <c r="P1352" t="s">
        <v>8265</v>
      </c>
      <c r="Q1352">
        <f t="shared" si="170"/>
        <v>106</v>
      </c>
      <c r="R1352">
        <f t="shared" si="175"/>
        <v>93.26</v>
      </c>
      <c r="S1352" t="str">
        <f t="shared" si="171"/>
        <v>film &amp; video</v>
      </c>
      <c r="T1352" t="str">
        <f t="shared" si="172"/>
        <v>television</v>
      </c>
      <c r="U1352" s="7">
        <f t="shared" si="173"/>
        <v>41869.542314814818</v>
      </c>
      <c r="V1352" s="7">
        <f t="shared" si="174"/>
        <v>41899.542314814818</v>
      </c>
    </row>
    <row r="1353" spans="1:22" ht="44.25" x14ac:dyDescent="0.75">
      <c r="A1353">
        <v>473</v>
      </c>
      <c r="B1353" s="2" t="s">
        <v>474</v>
      </c>
      <c r="C1353" s="2" t="s">
        <v>4583</v>
      </c>
      <c r="D1353">
        <v>30000</v>
      </c>
      <c r="E1353">
        <f t="shared" si="168"/>
        <v>30000</v>
      </c>
      <c r="F1353">
        <v>861</v>
      </c>
      <c r="G1353">
        <f t="shared" si="169"/>
        <v>861</v>
      </c>
      <c r="H1353" t="s">
        <v>8221</v>
      </c>
      <c r="I1353" t="s">
        <v>8224</v>
      </c>
      <c r="J1353" t="s">
        <v>8246</v>
      </c>
      <c r="K1353">
        <v>1410972319</v>
      </c>
      <c r="L1353">
        <v>1408380319</v>
      </c>
      <c r="M1353" t="b">
        <v>0</v>
      </c>
      <c r="N1353">
        <v>14</v>
      </c>
      <c r="O1353" t="b">
        <v>0</v>
      </c>
      <c r="P1353" t="s">
        <v>8270</v>
      </c>
      <c r="Q1353">
        <f t="shared" si="170"/>
        <v>3</v>
      </c>
      <c r="R1353">
        <f t="shared" si="175"/>
        <v>61.5</v>
      </c>
      <c r="S1353" t="str">
        <f t="shared" si="171"/>
        <v>film &amp; video</v>
      </c>
      <c r="T1353" t="str">
        <f t="shared" si="172"/>
        <v>animation</v>
      </c>
      <c r="U1353" s="7">
        <f t="shared" si="173"/>
        <v>41869.698136574072</v>
      </c>
      <c r="V1353" s="7">
        <f t="shared" si="174"/>
        <v>41899.698136574072</v>
      </c>
    </row>
    <row r="1354" spans="1:22" ht="44.25" x14ac:dyDescent="0.75">
      <c r="A1354">
        <v>2892</v>
      </c>
      <c r="B1354" s="2" t="s">
        <v>2892</v>
      </c>
      <c r="C1354" s="2" t="s">
        <v>7002</v>
      </c>
      <c r="D1354">
        <v>5500</v>
      </c>
      <c r="E1354">
        <f t="shared" si="168"/>
        <v>5500</v>
      </c>
      <c r="F1354">
        <v>500</v>
      </c>
      <c r="G1354">
        <f t="shared" si="169"/>
        <v>500</v>
      </c>
      <c r="H1354" t="s">
        <v>8221</v>
      </c>
      <c r="I1354" t="s">
        <v>8224</v>
      </c>
      <c r="J1354" t="s">
        <v>8246</v>
      </c>
      <c r="K1354">
        <v>1409000400</v>
      </c>
      <c r="L1354">
        <v>1408381704</v>
      </c>
      <c r="M1354" t="b">
        <v>0</v>
      </c>
      <c r="N1354">
        <v>17</v>
      </c>
      <c r="O1354" t="b">
        <v>0</v>
      </c>
      <c r="P1354" t="s">
        <v>8271</v>
      </c>
      <c r="Q1354">
        <f t="shared" si="170"/>
        <v>9</v>
      </c>
      <c r="R1354">
        <f t="shared" si="175"/>
        <v>29.41</v>
      </c>
      <c r="S1354" t="str">
        <f t="shared" si="171"/>
        <v>theater</v>
      </c>
      <c r="T1354" t="str">
        <f t="shared" si="172"/>
        <v>plays</v>
      </c>
      <c r="U1354" s="7">
        <f t="shared" si="173"/>
        <v>41869.714166666665</v>
      </c>
      <c r="V1354" s="7">
        <f t="shared" si="174"/>
        <v>41876.875</v>
      </c>
    </row>
    <row r="1355" spans="1:22" ht="44.25" x14ac:dyDescent="0.75">
      <c r="A1355">
        <v>3568</v>
      </c>
      <c r="B1355" s="2" t="s">
        <v>3567</v>
      </c>
      <c r="C1355" s="2" t="s">
        <v>7678</v>
      </c>
      <c r="D1355">
        <v>1000</v>
      </c>
      <c r="E1355">
        <f t="shared" si="168"/>
        <v>1000</v>
      </c>
      <c r="F1355">
        <v>1110</v>
      </c>
      <c r="G1355">
        <f t="shared" si="169"/>
        <v>1110</v>
      </c>
      <c r="H1355" t="s">
        <v>8219</v>
      </c>
      <c r="I1355" t="s">
        <v>8224</v>
      </c>
      <c r="J1355" t="s">
        <v>8246</v>
      </c>
      <c r="K1355">
        <v>1410975994</v>
      </c>
      <c r="L1355">
        <v>1408383994</v>
      </c>
      <c r="M1355" t="b">
        <v>0</v>
      </c>
      <c r="N1355">
        <v>19</v>
      </c>
      <c r="O1355" t="b">
        <v>1</v>
      </c>
      <c r="P1355" t="s">
        <v>8271</v>
      </c>
      <c r="Q1355">
        <f t="shared" si="170"/>
        <v>111</v>
      </c>
      <c r="R1355">
        <f t="shared" si="175"/>
        <v>58.42</v>
      </c>
      <c r="S1355" t="str">
        <f t="shared" si="171"/>
        <v>theater</v>
      </c>
      <c r="T1355" t="str">
        <f t="shared" si="172"/>
        <v>plays</v>
      </c>
      <c r="U1355" s="7">
        <f t="shared" si="173"/>
        <v>41869.740671296298</v>
      </c>
      <c r="V1355" s="7">
        <f t="shared" si="174"/>
        <v>41899.740671296298</v>
      </c>
    </row>
    <row r="1356" spans="1:22" ht="44.25" x14ac:dyDescent="0.75">
      <c r="A1356">
        <v>4038</v>
      </c>
      <c r="B1356" s="2" t="s">
        <v>4034</v>
      </c>
      <c r="C1356" s="2" t="s">
        <v>8142</v>
      </c>
      <c r="D1356">
        <v>2500</v>
      </c>
      <c r="E1356">
        <f t="shared" si="168"/>
        <v>2500</v>
      </c>
      <c r="F1356">
        <v>301</v>
      </c>
      <c r="G1356">
        <f t="shared" si="169"/>
        <v>301</v>
      </c>
      <c r="H1356" t="s">
        <v>8221</v>
      </c>
      <c r="I1356" t="s">
        <v>8224</v>
      </c>
      <c r="J1356" t="s">
        <v>8246</v>
      </c>
      <c r="K1356">
        <v>1413573010</v>
      </c>
      <c r="L1356">
        <v>1408389010</v>
      </c>
      <c r="M1356" t="b">
        <v>0</v>
      </c>
      <c r="N1356">
        <v>4</v>
      </c>
      <c r="O1356" t="b">
        <v>0</v>
      </c>
      <c r="P1356" t="s">
        <v>8271</v>
      </c>
      <c r="Q1356">
        <f t="shared" si="170"/>
        <v>12</v>
      </c>
      <c r="R1356">
        <f t="shared" si="175"/>
        <v>75.25</v>
      </c>
      <c r="S1356" t="str">
        <f t="shared" si="171"/>
        <v>theater</v>
      </c>
      <c r="T1356" t="str">
        <f t="shared" si="172"/>
        <v>plays</v>
      </c>
      <c r="U1356" s="7">
        <f t="shared" si="173"/>
        <v>41869.798726851855</v>
      </c>
      <c r="V1356" s="7">
        <f t="shared" si="174"/>
        <v>41929.798726851855</v>
      </c>
    </row>
    <row r="1357" spans="1:22" ht="44.25" x14ac:dyDescent="0.75">
      <c r="A1357">
        <v>4016</v>
      </c>
      <c r="B1357" s="2" t="s">
        <v>4012</v>
      </c>
      <c r="C1357" s="2" t="s">
        <v>8121</v>
      </c>
      <c r="D1357">
        <v>500</v>
      </c>
      <c r="E1357">
        <f t="shared" si="168"/>
        <v>655</v>
      </c>
      <c r="F1357">
        <v>70</v>
      </c>
      <c r="G1357">
        <f t="shared" si="169"/>
        <v>91.7</v>
      </c>
      <c r="H1357" t="s">
        <v>8221</v>
      </c>
      <c r="I1357" t="s">
        <v>8225</v>
      </c>
      <c r="J1357" t="s">
        <v>8247</v>
      </c>
      <c r="K1357">
        <v>1410987400</v>
      </c>
      <c r="L1357">
        <v>1408395400</v>
      </c>
      <c r="M1357" t="b">
        <v>0</v>
      </c>
      <c r="N1357">
        <v>7</v>
      </c>
      <c r="O1357" t="b">
        <v>0</v>
      </c>
      <c r="P1357" t="s">
        <v>8271</v>
      </c>
      <c r="Q1357">
        <f t="shared" si="170"/>
        <v>14</v>
      </c>
      <c r="R1357">
        <f t="shared" si="175"/>
        <v>13.1</v>
      </c>
      <c r="S1357" t="str">
        <f t="shared" si="171"/>
        <v>theater</v>
      </c>
      <c r="T1357" t="str">
        <f t="shared" si="172"/>
        <v>plays</v>
      </c>
      <c r="U1357" s="7">
        <f t="shared" si="173"/>
        <v>41869.872685185182</v>
      </c>
      <c r="V1357" s="7">
        <f t="shared" si="174"/>
        <v>41899.872685185182</v>
      </c>
    </row>
    <row r="1358" spans="1:22" ht="29.5" x14ac:dyDescent="0.75">
      <c r="A1358">
        <v>2113</v>
      </c>
      <c r="B1358" s="2" t="s">
        <v>2114</v>
      </c>
      <c r="C1358" s="2" t="s">
        <v>6223</v>
      </c>
      <c r="D1358">
        <v>7000</v>
      </c>
      <c r="E1358">
        <f t="shared" si="168"/>
        <v>7000</v>
      </c>
      <c r="F1358">
        <v>7340</v>
      </c>
      <c r="G1358">
        <f t="shared" si="169"/>
        <v>7340</v>
      </c>
      <c r="H1358" t="s">
        <v>8219</v>
      </c>
      <c r="I1358" t="s">
        <v>8224</v>
      </c>
      <c r="J1358" t="s">
        <v>8246</v>
      </c>
      <c r="K1358">
        <v>1411505176</v>
      </c>
      <c r="L1358">
        <v>1408481176</v>
      </c>
      <c r="M1358" t="b">
        <v>0</v>
      </c>
      <c r="N1358">
        <v>107</v>
      </c>
      <c r="O1358" t="b">
        <v>1</v>
      </c>
      <c r="P1358" t="s">
        <v>8279</v>
      </c>
      <c r="Q1358">
        <f t="shared" si="170"/>
        <v>105</v>
      </c>
      <c r="R1358">
        <f t="shared" si="175"/>
        <v>68.599999999999994</v>
      </c>
      <c r="S1358" t="str">
        <f t="shared" si="171"/>
        <v>music</v>
      </c>
      <c r="T1358" t="str">
        <f t="shared" si="172"/>
        <v>indie rock</v>
      </c>
      <c r="U1358" s="7">
        <f t="shared" si="173"/>
        <v>41870.86546296296</v>
      </c>
      <c r="V1358" s="7">
        <f t="shared" si="174"/>
        <v>41905.86546296296</v>
      </c>
    </row>
    <row r="1359" spans="1:22" ht="44.25" x14ac:dyDescent="0.75">
      <c r="A1359">
        <v>2700</v>
      </c>
      <c r="B1359" s="2" t="s">
        <v>2700</v>
      </c>
      <c r="C1359" s="2" t="s">
        <v>6810</v>
      </c>
      <c r="D1359">
        <v>9999</v>
      </c>
      <c r="E1359">
        <f t="shared" si="168"/>
        <v>9999</v>
      </c>
      <c r="F1359">
        <v>70</v>
      </c>
      <c r="G1359">
        <f t="shared" si="169"/>
        <v>70</v>
      </c>
      <c r="H1359" t="s">
        <v>8221</v>
      </c>
      <c r="I1359" t="s">
        <v>8224</v>
      </c>
      <c r="J1359" t="s">
        <v>8246</v>
      </c>
      <c r="K1359">
        <v>1411073972</v>
      </c>
      <c r="L1359">
        <v>1408481972</v>
      </c>
      <c r="M1359" t="b">
        <v>0</v>
      </c>
      <c r="N1359">
        <v>4</v>
      </c>
      <c r="O1359" t="b">
        <v>0</v>
      </c>
      <c r="P1359" t="s">
        <v>8284</v>
      </c>
      <c r="Q1359">
        <f t="shared" si="170"/>
        <v>1</v>
      </c>
      <c r="R1359">
        <f t="shared" si="175"/>
        <v>17.5</v>
      </c>
      <c r="S1359" t="str">
        <f t="shared" si="171"/>
        <v>food</v>
      </c>
      <c r="T1359" t="str">
        <f t="shared" si="172"/>
        <v>food trucks</v>
      </c>
      <c r="U1359" s="7">
        <f t="shared" si="173"/>
        <v>41870.87467592593</v>
      </c>
      <c r="V1359" s="7">
        <f t="shared" si="174"/>
        <v>41900.87467592593</v>
      </c>
    </row>
    <row r="1360" spans="1:22" ht="44.25" x14ac:dyDescent="0.75">
      <c r="A1360">
        <v>1557</v>
      </c>
      <c r="B1360" s="2" t="s">
        <v>1558</v>
      </c>
      <c r="C1360" s="2" t="s">
        <v>5667</v>
      </c>
      <c r="D1360">
        <v>2500</v>
      </c>
      <c r="E1360">
        <f t="shared" si="168"/>
        <v>2500</v>
      </c>
      <c r="F1360">
        <v>100</v>
      </c>
      <c r="G1360">
        <f t="shared" si="169"/>
        <v>100</v>
      </c>
      <c r="H1360" t="s">
        <v>8221</v>
      </c>
      <c r="I1360" t="s">
        <v>8224</v>
      </c>
      <c r="J1360" t="s">
        <v>8246</v>
      </c>
      <c r="K1360">
        <v>1411227633</v>
      </c>
      <c r="L1360">
        <v>1408549233</v>
      </c>
      <c r="M1360" t="b">
        <v>0</v>
      </c>
      <c r="N1360">
        <v>1</v>
      </c>
      <c r="O1360" t="b">
        <v>0</v>
      </c>
      <c r="P1360" t="s">
        <v>8289</v>
      </c>
      <c r="Q1360">
        <f t="shared" si="170"/>
        <v>4</v>
      </c>
      <c r="R1360">
        <f t="shared" si="175"/>
        <v>100</v>
      </c>
      <c r="S1360" t="str">
        <f t="shared" si="171"/>
        <v>photography</v>
      </c>
      <c r="T1360" t="str">
        <f t="shared" si="172"/>
        <v>nature</v>
      </c>
      <c r="U1360" s="7">
        <f t="shared" si="173"/>
        <v>41871.65315972222</v>
      </c>
      <c r="V1360" s="7">
        <f t="shared" si="174"/>
        <v>41902.65315972222</v>
      </c>
    </row>
    <row r="1361" spans="1:22" ht="29.5" x14ac:dyDescent="0.75">
      <c r="A1361">
        <v>3242</v>
      </c>
      <c r="B1361" s="2" t="s">
        <v>3242</v>
      </c>
      <c r="C1361" s="2" t="s">
        <v>7352</v>
      </c>
      <c r="D1361">
        <v>10000</v>
      </c>
      <c r="E1361">
        <f t="shared" si="168"/>
        <v>10000</v>
      </c>
      <c r="F1361">
        <v>12730.42</v>
      </c>
      <c r="G1361">
        <f t="shared" si="169"/>
        <v>12730.42</v>
      </c>
      <c r="H1361" t="s">
        <v>8219</v>
      </c>
      <c r="I1361" t="s">
        <v>8224</v>
      </c>
      <c r="J1361" t="s">
        <v>8246</v>
      </c>
      <c r="K1361">
        <v>1411150092</v>
      </c>
      <c r="L1361">
        <v>1408558092</v>
      </c>
      <c r="M1361" t="b">
        <v>1</v>
      </c>
      <c r="N1361">
        <v>183</v>
      </c>
      <c r="O1361" t="b">
        <v>1</v>
      </c>
      <c r="P1361" t="s">
        <v>8271</v>
      </c>
      <c r="Q1361">
        <f t="shared" si="170"/>
        <v>127</v>
      </c>
      <c r="R1361">
        <f t="shared" si="175"/>
        <v>69.569999999999993</v>
      </c>
      <c r="S1361" t="str">
        <f t="shared" si="171"/>
        <v>theater</v>
      </c>
      <c r="T1361" t="str">
        <f t="shared" si="172"/>
        <v>plays</v>
      </c>
      <c r="U1361" s="7">
        <f t="shared" si="173"/>
        <v>41871.755694444444</v>
      </c>
      <c r="V1361" s="7">
        <f t="shared" si="174"/>
        <v>41901.755694444444</v>
      </c>
    </row>
    <row r="1362" spans="1:22" ht="59" x14ac:dyDescent="0.75">
      <c r="A1362">
        <v>1959</v>
      </c>
      <c r="B1362" s="2" t="s">
        <v>1960</v>
      </c>
      <c r="C1362" s="2" t="s">
        <v>6069</v>
      </c>
      <c r="D1362">
        <v>10000</v>
      </c>
      <c r="E1362">
        <f t="shared" si="168"/>
        <v>10000</v>
      </c>
      <c r="F1362">
        <v>15673.44</v>
      </c>
      <c r="G1362">
        <f t="shared" si="169"/>
        <v>15673.44</v>
      </c>
      <c r="H1362" t="s">
        <v>8219</v>
      </c>
      <c r="I1362" t="s">
        <v>8224</v>
      </c>
      <c r="J1362" t="s">
        <v>8246</v>
      </c>
      <c r="K1362">
        <v>1412121600</v>
      </c>
      <c r="L1362">
        <v>1408565860</v>
      </c>
      <c r="M1362" t="b">
        <v>1</v>
      </c>
      <c r="N1362">
        <v>424</v>
      </c>
      <c r="O1362" t="b">
        <v>1</v>
      </c>
      <c r="P1362" t="s">
        <v>8295</v>
      </c>
      <c r="Q1362">
        <f t="shared" si="170"/>
        <v>157</v>
      </c>
      <c r="R1362">
        <f t="shared" si="175"/>
        <v>36.97</v>
      </c>
      <c r="S1362" t="str">
        <f t="shared" si="171"/>
        <v>technology</v>
      </c>
      <c r="T1362" t="str">
        <f t="shared" si="172"/>
        <v>hardware</v>
      </c>
      <c r="U1362" s="7">
        <f t="shared" si="173"/>
        <v>41871.845601851855</v>
      </c>
      <c r="V1362" s="7">
        <f t="shared" si="174"/>
        <v>41913</v>
      </c>
    </row>
    <row r="1363" spans="1:22" ht="44.25" x14ac:dyDescent="0.75">
      <c r="A1363">
        <v>1147</v>
      </c>
      <c r="B1363" s="2" t="s">
        <v>1148</v>
      </c>
      <c r="C1363" s="2" t="s">
        <v>5257</v>
      </c>
      <c r="D1363">
        <v>25000</v>
      </c>
      <c r="E1363">
        <f t="shared" si="168"/>
        <v>18250</v>
      </c>
      <c r="F1363">
        <v>0</v>
      </c>
      <c r="G1363">
        <f t="shared" si="169"/>
        <v>0</v>
      </c>
      <c r="H1363" t="s">
        <v>8221</v>
      </c>
      <c r="I1363" t="s">
        <v>8229</v>
      </c>
      <c r="J1363" t="s">
        <v>8251</v>
      </c>
      <c r="K1363">
        <v>1413760783</v>
      </c>
      <c r="L1363">
        <v>1408576783</v>
      </c>
      <c r="M1363" t="b">
        <v>0</v>
      </c>
      <c r="N1363">
        <v>0</v>
      </c>
      <c r="O1363" t="b">
        <v>0</v>
      </c>
      <c r="P1363" t="s">
        <v>8284</v>
      </c>
      <c r="Q1363">
        <f t="shared" si="170"/>
        <v>0</v>
      </c>
      <c r="R1363" t="e">
        <f t="shared" si="175"/>
        <v>#DIV/0!</v>
      </c>
      <c r="S1363" t="str">
        <f t="shared" si="171"/>
        <v>food</v>
      </c>
      <c r="T1363" t="str">
        <f t="shared" si="172"/>
        <v>food trucks</v>
      </c>
      <c r="U1363" s="7">
        <f t="shared" si="173"/>
        <v>41871.972025462965</v>
      </c>
      <c r="V1363" s="7">
        <f t="shared" si="174"/>
        <v>41931.972025462965</v>
      </c>
    </row>
    <row r="1364" spans="1:22" ht="59" x14ac:dyDescent="0.75">
      <c r="A1364">
        <v>2931</v>
      </c>
      <c r="B1364" s="2" t="s">
        <v>2931</v>
      </c>
      <c r="C1364" s="2" t="s">
        <v>7041</v>
      </c>
      <c r="D1364">
        <v>750</v>
      </c>
      <c r="E1364">
        <f t="shared" si="168"/>
        <v>547.5</v>
      </c>
      <c r="F1364">
        <v>795</v>
      </c>
      <c r="G1364">
        <f t="shared" si="169"/>
        <v>580.35</v>
      </c>
      <c r="H1364" t="s">
        <v>8219</v>
      </c>
      <c r="I1364" t="s">
        <v>8229</v>
      </c>
      <c r="J1364" t="s">
        <v>8251</v>
      </c>
      <c r="K1364">
        <v>1410761280</v>
      </c>
      <c r="L1364">
        <v>1408604363</v>
      </c>
      <c r="M1364" t="b">
        <v>0</v>
      </c>
      <c r="N1364">
        <v>9</v>
      </c>
      <c r="O1364" t="b">
        <v>1</v>
      </c>
      <c r="P1364" t="s">
        <v>8305</v>
      </c>
      <c r="Q1364">
        <f t="shared" si="170"/>
        <v>106</v>
      </c>
      <c r="R1364">
        <f t="shared" si="175"/>
        <v>64.48</v>
      </c>
      <c r="S1364" t="str">
        <f t="shared" si="171"/>
        <v>theater</v>
      </c>
      <c r="T1364" t="str">
        <f t="shared" si="172"/>
        <v>musical</v>
      </c>
      <c r="U1364" s="7">
        <f t="shared" si="173"/>
        <v>41872.291238425925</v>
      </c>
      <c r="V1364" s="7">
        <f t="shared" si="174"/>
        <v>41897.255555555559</v>
      </c>
    </row>
    <row r="1365" spans="1:22" ht="59" x14ac:dyDescent="0.75">
      <c r="A1365">
        <v>2731</v>
      </c>
      <c r="B1365" s="2" t="s">
        <v>2731</v>
      </c>
      <c r="C1365" s="2" t="s">
        <v>6841</v>
      </c>
      <c r="D1365">
        <v>30000</v>
      </c>
      <c r="E1365">
        <f t="shared" si="168"/>
        <v>30000</v>
      </c>
      <c r="F1365">
        <v>31291</v>
      </c>
      <c r="G1365">
        <f t="shared" si="169"/>
        <v>31291</v>
      </c>
      <c r="H1365" t="s">
        <v>8219</v>
      </c>
      <c r="I1365" t="s">
        <v>8224</v>
      </c>
      <c r="J1365" t="s">
        <v>8246</v>
      </c>
      <c r="K1365">
        <v>1413604800</v>
      </c>
      <c r="L1365">
        <v>1408624622</v>
      </c>
      <c r="M1365" t="b">
        <v>0</v>
      </c>
      <c r="N1365">
        <v>37</v>
      </c>
      <c r="O1365" t="b">
        <v>1</v>
      </c>
      <c r="P1365" t="s">
        <v>8295</v>
      </c>
      <c r="Q1365">
        <f t="shared" si="170"/>
        <v>104</v>
      </c>
      <c r="R1365">
        <f t="shared" si="175"/>
        <v>845.7</v>
      </c>
      <c r="S1365" t="str">
        <f t="shared" si="171"/>
        <v>technology</v>
      </c>
      <c r="T1365" t="str">
        <f t="shared" si="172"/>
        <v>hardware</v>
      </c>
      <c r="U1365" s="7">
        <f t="shared" si="173"/>
        <v>41872.525717592594</v>
      </c>
      <c r="V1365" s="7">
        <f t="shared" si="174"/>
        <v>41930.166666666664</v>
      </c>
    </row>
    <row r="1366" spans="1:22" ht="59" x14ac:dyDescent="0.75">
      <c r="A1366">
        <v>2951</v>
      </c>
      <c r="B1366" s="2" t="s">
        <v>2951</v>
      </c>
      <c r="C1366" s="2" t="s">
        <v>7061</v>
      </c>
      <c r="D1366">
        <v>50000</v>
      </c>
      <c r="E1366">
        <f t="shared" si="168"/>
        <v>50000</v>
      </c>
      <c r="F1366">
        <v>1096</v>
      </c>
      <c r="G1366">
        <f t="shared" si="169"/>
        <v>1096</v>
      </c>
      <c r="H1366" t="s">
        <v>8220</v>
      </c>
      <c r="I1366" t="s">
        <v>8224</v>
      </c>
      <c r="J1366" t="s">
        <v>8246</v>
      </c>
      <c r="K1366">
        <v>1412536573</v>
      </c>
      <c r="L1366">
        <v>1408648573</v>
      </c>
      <c r="M1366" t="b">
        <v>0</v>
      </c>
      <c r="N1366">
        <v>58</v>
      </c>
      <c r="O1366" t="b">
        <v>0</v>
      </c>
      <c r="P1366" t="s">
        <v>8303</v>
      </c>
      <c r="Q1366">
        <f t="shared" si="170"/>
        <v>2</v>
      </c>
      <c r="R1366">
        <f t="shared" si="175"/>
        <v>18.899999999999999</v>
      </c>
      <c r="S1366" t="str">
        <f t="shared" si="171"/>
        <v>theater</v>
      </c>
      <c r="T1366" t="str">
        <f t="shared" si="172"/>
        <v>spaces</v>
      </c>
      <c r="U1366" s="7">
        <f t="shared" si="173"/>
        <v>41872.802928240737</v>
      </c>
      <c r="V1366" s="7">
        <f t="shared" si="174"/>
        <v>41917.802928240737</v>
      </c>
    </row>
    <row r="1367" spans="1:22" ht="44.25" x14ac:dyDescent="0.75">
      <c r="A1367">
        <v>4005</v>
      </c>
      <c r="B1367" s="2" t="s">
        <v>4001</v>
      </c>
      <c r="C1367" s="2" t="s">
        <v>8110</v>
      </c>
      <c r="D1367">
        <v>3000</v>
      </c>
      <c r="E1367">
        <f t="shared" si="168"/>
        <v>3000</v>
      </c>
      <c r="F1367">
        <v>40</v>
      </c>
      <c r="G1367">
        <f t="shared" si="169"/>
        <v>40</v>
      </c>
      <c r="H1367" t="s">
        <v>8221</v>
      </c>
      <c r="I1367" t="s">
        <v>8224</v>
      </c>
      <c r="J1367" t="s">
        <v>8246</v>
      </c>
      <c r="K1367">
        <v>1413832985</v>
      </c>
      <c r="L1367">
        <v>1408648985</v>
      </c>
      <c r="M1367" t="b">
        <v>0</v>
      </c>
      <c r="N1367">
        <v>2</v>
      </c>
      <c r="O1367" t="b">
        <v>0</v>
      </c>
      <c r="P1367" t="s">
        <v>8271</v>
      </c>
      <c r="Q1367">
        <f t="shared" si="170"/>
        <v>1</v>
      </c>
      <c r="R1367">
        <f t="shared" si="175"/>
        <v>20</v>
      </c>
      <c r="S1367" t="str">
        <f t="shared" si="171"/>
        <v>theater</v>
      </c>
      <c r="T1367" t="str">
        <f t="shared" si="172"/>
        <v>plays</v>
      </c>
      <c r="U1367" s="7">
        <f t="shared" si="173"/>
        <v>41872.807696759257</v>
      </c>
      <c r="V1367" s="7">
        <f t="shared" si="174"/>
        <v>41932.807696759257</v>
      </c>
    </row>
    <row r="1368" spans="1:22" ht="44.25" x14ac:dyDescent="0.75">
      <c r="A1368">
        <v>2225</v>
      </c>
      <c r="B1368" s="2" t="s">
        <v>2226</v>
      </c>
      <c r="C1368" s="2" t="s">
        <v>6335</v>
      </c>
      <c r="D1368">
        <v>21000</v>
      </c>
      <c r="E1368">
        <f t="shared" si="168"/>
        <v>27510</v>
      </c>
      <c r="F1368">
        <v>198415.01</v>
      </c>
      <c r="G1368">
        <f t="shared" si="169"/>
        <v>259923.66310000003</v>
      </c>
      <c r="H1368" t="s">
        <v>8219</v>
      </c>
      <c r="I1368" t="s">
        <v>8225</v>
      </c>
      <c r="J1368" t="s">
        <v>8247</v>
      </c>
      <c r="K1368">
        <v>1411326015</v>
      </c>
      <c r="L1368">
        <v>1408734015</v>
      </c>
      <c r="M1368" t="b">
        <v>0</v>
      </c>
      <c r="N1368">
        <v>1204</v>
      </c>
      <c r="O1368" t="b">
        <v>1</v>
      </c>
      <c r="P1368" t="s">
        <v>8297</v>
      </c>
      <c r="Q1368">
        <f t="shared" si="170"/>
        <v>945</v>
      </c>
      <c r="R1368">
        <f t="shared" si="175"/>
        <v>215.88</v>
      </c>
      <c r="S1368" t="str">
        <f t="shared" si="171"/>
        <v>games</v>
      </c>
      <c r="T1368" t="str">
        <f t="shared" si="172"/>
        <v>tabletop games</v>
      </c>
      <c r="U1368" s="7">
        <f t="shared" si="173"/>
        <v>41873.79184027778</v>
      </c>
      <c r="V1368" s="7">
        <f t="shared" si="174"/>
        <v>41903.79184027778</v>
      </c>
    </row>
    <row r="1369" spans="1:22" ht="44.25" x14ac:dyDescent="0.75">
      <c r="A1369">
        <v>44</v>
      </c>
      <c r="B1369" s="2" t="s">
        <v>46</v>
      </c>
      <c r="C1369" s="2" t="s">
        <v>4155</v>
      </c>
      <c r="D1369">
        <v>2000</v>
      </c>
      <c r="E1369">
        <f t="shared" si="168"/>
        <v>2000</v>
      </c>
      <c r="F1369">
        <v>2000</v>
      </c>
      <c r="G1369">
        <f t="shared" si="169"/>
        <v>2000</v>
      </c>
      <c r="H1369" t="s">
        <v>8219</v>
      </c>
      <c r="I1369" t="s">
        <v>8224</v>
      </c>
      <c r="J1369" t="s">
        <v>8246</v>
      </c>
      <c r="K1369">
        <v>1412648537</v>
      </c>
      <c r="L1369">
        <v>1408760537</v>
      </c>
      <c r="M1369" t="b">
        <v>0</v>
      </c>
      <c r="N1369">
        <v>15</v>
      </c>
      <c r="O1369" t="b">
        <v>1</v>
      </c>
      <c r="P1369" t="s">
        <v>8265</v>
      </c>
      <c r="Q1369">
        <f t="shared" si="170"/>
        <v>100</v>
      </c>
      <c r="R1369">
        <f t="shared" si="175"/>
        <v>133.33000000000001</v>
      </c>
      <c r="S1369" t="str">
        <f t="shared" si="171"/>
        <v>film &amp; video</v>
      </c>
      <c r="T1369" t="str">
        <f t="shared" si="172"/>
        <v>television</v>
      </c>
      <c r="U1369" s="7">
        <f t="shared" si="173"/>
        <v>41874.098807870374</v>
      </c>
      <c r="V1369" s="7">
        <f t="shared" si="174"/>
        <v>41919.098807870374</v>
      </c>
    </row>
    <row r="1370" spans="1:22" ht="29.5" x14ac:dyDescent="0.75">
      <c r="A1370">
        <v>152</v>
      </c>
      <c r="B1370" s="2" t="s">
        <v>154</v>
      </c>
      <c r="C1370" s="2" t="s">
        <v>4262</v>
      </c>
      <c r="D1370">
        <v>380000</v>
      </c>
      <c r="E1370">
        <f t="shared" si="168"/>
        <v>380000</v>
      </c>
      <c r="F1370">
        <v>30</v>
      </c>
      <c r="G1370">
        <f t="shared" si="169"/>
        <v>30</v>
      </c>
      <c r="H1370" t="s">
        <v>8220</v>
      </c>
      <c r="I1370" t="s">
        <v>8224</v>
      </c>
      <c r="J1370" t="s">
        <v>8246</v>
      </c>
      <c r="K1370">
        <v>1411437100</v>
      </c>
      <c r="L1370">
        <v>1408845100</v>
      </c>
      <c r="M1370" t="b">
        <v>0</v>
      </c>
      <c r="N1370">
        <v>2</v>
      </c>
      <c r="O1370" t="b">
        <v>0</v>
      </c>
      <c r="P1370" t="s">
        <v>8267</v>
      </c>
      <c r="Q1370">
        <f t="shared" si="170"/>
        <v>0</v>
      </c>
      <c r="R1370">
        <f t="shared" si="175"/>
        <v>15</v>
      </c>
      <c r="S1370" t="str">
        <f t="shared" si="171"/>
        <v>film &amp; video</v>
      </c>
      <c r="T1370" t="str">
        <f t="shared" si="172"/>
        <v>science fiction</v>
      </c>
      <c r="U1370" s="7">
        <f t="shared" si="173"/>
        <v>41875.077546296299</v>
      </c>
      <c r="V1370" s="7">
        <f t="shared" si="174"/>
        <v>41905.077546296299</v>
      </c>
    </row>
    <row r="1371" spans="1:22" ht="59" x14ac:dyDescent="0.75">
      <c r="A1371">
        <v>2821</v>
      </c>
      <c r="B1371" s="2" t="s">
        <v>2821</v>
      </c>
      <c r="C1371" s="2" t="s">
        <v>6931</v>
      </c>
      <c r="D1371">
        <v>1000</v>
      </c>
      <c r="E1371">
        <f t="shared" si="168"/>
        <v>1310</v>
      </c>
      <c r="F1371">
        <v>1000</v>
      </c>
      <c r="G1371">
        <f t="shared" si="169"/>
        <v>1310</v>
      </c>
      <c r="H1371" t="s">
        <v>8219</v>
      </c>
      <c r="I1371" t="s">
        <v>8225</v>
      </c>
      <c r="J1371" t="s">
        <v>8247</v>
      </c>
      <c r="K1371">
        <v>1411510135</v>
      </c>
      <c r="L1371">
        <v>1408918135</v>
      </c>
      <c r="M1371" t="b">
        <v>0</v>
      </c>
      <c r="N1371">
        <v>35</v>
      </c>
      <c r="O1371" t="b">
        <v>1</v>
      </c>
      <c r="P1371" t="s">
        <v>8271</v>
      </c>
      <c r="Q1371">
        <f t="shared" si="170"/>
        <v>100</v>
      </c>
      <c r="R1371">
        <f t="shared" si="175"/>
        <v>37.43</v>
      </c>
      <c r="S1371" t="str">
        <f t="shared" si="171"/>
        <v>theater</v>
      </c>
      <c r="T1371" t="str">
        <f t="shared" si="172"/>
        <v>plays</v>
      </c>
      <c r="U1371" s="7">
        <f t="shared" si="173"/>
        <v>41875.922858796301</v>
      </c>
      <c r="V1371" s="7">
        <f t="shared" si="174"/>
        <v>41905.922858796301</v>
      </c>
    </row>
    <row r="1372" spans="1:22" ht="44.25" x14ac:dyDescent="0.75">
      <c r="A1372">
        <v>1619</v>
      </c>
      <c r="B1372" s="2" t="s">
        <v>1620</v>
      </c>
      <c r="C1372" s="2" t="s">
        <v>5729</v>
      </c>
      <c r="D1372">
        <v>1500</v>
      </c>
      <c r="E1372">
        <f t="shared" si="168"/>
        <v>1500</v>
      </c>
      <c r="F1372">
        <v>2000</v>
      </c>
      <c r="G1372">
        <f t="shared" si="169"/>
        <v>2000</v>
      </c>
      <c r="H1372" t="s">
        <v>8219</v>
      </c>
      <c r="I1372" t="s">
        <v>8224</v>
      </c>
      <c r="J1372" t="s">
        <v>8246</v>
      </c>
      <c r="K1372">
        <v>1410755286</v>
      </c>
      <c r="L1372">
        <v>1408940886</v>
      </c>
      <c r="M1372" t="b">
        <v>0</v>
      </c>
      <c r="N1372">
        <v>23</v>
      </c>
      <c r="O1372" t="b">
        <v>1</v>
      </c>
      <c r="P1372" t="s">
        <v>8276</v>
      </c>
      <c r="Q1372">
        <f t="shared" si="170"/>
        <v>133</v>
      </c>
      <c r="R1372">
        <f t="shared" si="175"/>
        <v>86.96</v>
      </c>
      <c r="S1372" t="str">
        <f t="shared" si="171"/>
        <v>music</v>
      </c>
      <c r="T1372" t="str">
        <f t="shared" si="172"/>
        <v>rock</v>
      </c>
      <c r="U1372" s="7">
        <f t="shared" si="173"/>
        <v>41876.18618055556</v>
      </c>
      <c r="V1372" s="7">
        <f t="shared" si="174"/>
        <v>41897.18618055556</v>
      </c>
    </row>
    <row r="1373" spans="1:22" ht="44.25" x14ac:dyDescent="0.75">
      <c r="A1373">
        <v>1811</v>
      </c>
      <c r="B1373" s="2" t="s">
        <v>1812</v>
      </c>
      <c r="C1373" s="2" t="s">
        <v>5921</v>
      </c>
      <c r="D1373">
        <v>54000</v>
      </c>
      <c r="E1373">
        <f t="shared" si="168"/>
        <v>54000</v>
      </c>
      <c r="F1373">
        <v>40</v>
      </c>
      <c r="G1373">
        <f t="shared" si="169"/>
        <v>40</v>
      </c>
      <c r="H1373" t="s">
        <v>8221</v>
      </c>
      <c r="I1373" t="s">
        <v>8224</v>
      </c>
      <c r="J1373" t="s">
        <v>8246</v>
      </c>
      <c r="K1373">
        <v>1414123200</v>
      </c>
      <c r="L1373">
        <v>1408962270</v>
      </c>
      <c r="M1373" t="b">
        <v>0</v>
      </c>
      <c r="N1373">
        <v>26</v>
      </c>
      <c r="O1373" t="b">
        <v>0</v>
      </c>
      <c r="P1373" t="s">
        <v>8285</v>
      </c>
      <c r="Q1373">
        <f t="shared" si="170"/>
        <v>0</v>
      </c>
      <c r="R1373">
        <f t="shared" si="175"/>
        <v>1.54</v>
      </c>
      <c r="S1373" t="str">
        <f t="shared" si="171"/>
        <v>photography</v>
      </c>
      <c r="T1373" t="str">
        <f t="shared" si="172"/>
        <v>photobooks</v>
      </c>
      <c r="U1373" s="7">
        <f t="shared" si="173"/>
        <v>41876.433680555558</v>
      </c>
      <c r="V1373" s="7">
        <f t="shared" si="174"/>
        <v>41936.166666666664</v>
      </c>
    </row>
    <row r="1374" spans="1:22" ht="59" x14ac:dyDescent="0.75">
      <c r="A1374">
        <v>1162</v>
      </c>
      <c r="B1374" s="2" t="s">
        <v>1163</v>
      </c>
      <c r="C1374" s="2" t="s">
        <v>5272</v>
      </c>
      <c r="D1374">
        <v>60000</v>
      </c>
      <c r="E1374">
        <f t="shared" si="168"/>
        <v>60000</v>
      </c>
      <c r="F1374">
        <v>35</v>
      </c>
      <c r="G1374">
        <f t="shared" si="169"/>
        <v>35</v>
      </c>
      <c r="H1374" t="s">
        <v>8221</v>
      </c>
      <c r="I1374" t="s">
        <v>8224</v>
      </c>
      <c r="J1374" t="s">
        <v>8246</v>
      </c>
      <c r="K1374">
        <v>1411662264</v>
      </c>
      <c r="L1374">
        <v>1408983864</v>
      </c>
      <c r="M1374" t="b">
        <v>0</v>
      </c>
      <c r="N1374">
        <v>2</v>
      </c>
      <c r="O1374" t="b">
        <v>0</v>
      </c>
      <c r="P1374" t="s">
        <v>8284</v>
      </c>
      <c r="Q1374">
        <f t="shared" si="170"/>
        <v>0</v>
      </c>
      <c r="R1374">
        <f t="shared" si="175"/>
        <v>17.5</v>
      </c>
      <c r="S1374" t="str">
        <f t="shared" si="171"/>
        <v>food</v>
      </c>
      <c r="T1374" t="str">
        <f t="shared" si="172"/>
        <v>food trucks</v>
      </c>
      <c r="U1374" s="7">
        <f t="shared" si="173"/>
        <v>41876.683611111112</v>
      </c>
      <c r="V1374" s="7">
        <f t="shared" si="174"/>
        <v>41907.683611111112</v>
      </c>
    </row>
    <row r="1375" spans="1:22" ht="44.25" x14ac:dyDescent="0.75">
      <c r="A1375">
        <v>3105</v>
      </c>
      <c r="B1375" s="2" t="s">
        <v>3105</v>
      </c>
      <c r="C1375" s="2" t="s">
        <v>7215</v>
      </c>
      <c r="D1375">
        <v>5845</v>
      </c>
      <c r="E1375">
        <f t="shared" si="168"/>
        <v>5845</v>
      </c>
      <c r="F1375">
        <v>2476</v>
      </c>
      <c r="G1375">
        <f t="shared" si="169"/>
        <v>2476</v>
      </c>
      <c r="H1375" t="s">
        <v>8221</v>
      </c>
      <c r="I1375" t="s">
        <v>8224</v>
      </c>
      <c r="J1375" t="s">
        <v>8246</v>
      </c>
      <c r="K1375">
        <v>1413694800</v>
      </c>
      <c r="L1375">
        <v>1408986916</v>
      </c>
      <c r="M1375" t="b">
        <v>0</v>
      </c>
      <c r="N1375">
        <v>31</v>
      </c>
      <c r="O1375" t="b">
        <v>0</v>
      </c>
      <c r="P1375" t="s">
        <v>8303</v>
      </c>
      <c r="Q1375">
        <f t="shared" si="170"/>
        <v>42</v>
      </c>
      <c r="R1375">
        <f t="shared" si="175"/>
        <v>79.87</v>
      </c>
      <c r="S1375" t="str">
        <f t="shared" si="171"/>
        <v>theater</v>
      </c>
      <c r="T1375" t="str">
        <f t="shared" si="172"/>
        <v>spaces</v>
      </c>
      <c r="U1375" s="7">
        <f t="shared" si="173"/>
        <v>41876.718935185185</v>
      </c>
      <c r="V1375" s="7">
        <f t="shared" si="174"/>
        <v>41931.208333333336</v>
      </c>
    </row>
    <row r="1376" spans="1:22" ht="44.25" x14ac:dyDescent="0.75">
      <c r="A1376">
        <v>3676</v>
      </c>
      <c r="B1376" s="2" t="s">
        <v>3673</v>
      </c>
      <c r="C1376" s="2" t="s">
        <v>7786</v>
      </c>
      <c r="D1376">
        <v>800</v>
      </c>
      <c r="E1376">
        <f t="shared" si="168"/>
        <v>800</v>
      </c>
      <c r="F1376">
        <v>1030</v>
      </c>
      <c r="G1376">
        <f t="shared" si="169"/>
        <v>1030</v>
      </c>
      <c r="H1376" t="s">
        <v>8219</v>
      </c>
      <c r="I1376" t="s">
        <v>8224</v>
      </c>
      <c r="J1376" t="s">
        <v>8246</v>
      </c>
      <c r="K1376">
        <v>1410550484</v>
      </c>
      <c r="L1376">
        <v>1408995284</v>
      </c>
      <c r="M1376" t="b">
        <v>0</v>
      </c>
      <c r="N1376">
        <v>16</v>
      </c>
      <c r="O1376" t="b">
        <v>1</v>
      </c>
      <c r="P1376" t="s">
        <v>8271</v>
      </c>
      <c r="Q1376">
        <f t="shared" si="170"/>
        <v>129</v>
      </c>
      <c r="R1376">
        <f t="shared" si="175"/>
        <v>64.38</v>
      </c>
      <c r="S1376" t="str">
        <f t="shared" si="171"/>
        <v>theater</v>
      </c>
      <c r="T1376" t="str">
        <f t="shared" si="172"/>
        <v>plays</v>
      </c>
      <c r="U1376" s="7">
        <f t="shared" si="173"/>
        <v>41876.815787037034</v>
      </c>
      <c r="V1376" s="7">
        <f t="shared" si="174"/>
        <v>41894.815787037034</v>
      </c>
    </row>
    <row r="1377" spans="1:22" ht="29.5" x14ac:dyDescent="0.75">
      <c r="A1377">
        <v>3622</v>
      </c>
      <c r="B1377" s="2" t="s">
        <v>3620</v>
      </c>
      <c r="C1377" s="2" t="s">
        <v>7732</v>
      </c>
      <c r="D1377">
        <v>1000</v>
      </c>
      <c r="E1377">
        <f t="shared" si="168"/>
        <v>1000</v>
      </c>
      <c r="F1377">
        <v>1000.99</v>
      </c>
      <c r="G1377">
        <f t="shared" si="169"/>
        <v>1000.99</v>
      </c>
      <c r="H1377" t="s">
        <v>8219</v>
      </c>
      <c r="I1377" t="s">
        <v>8224</v>
      </c>
      <c r="J1377" t="s">
        <v>8246</v>
      </c>
      <c r="K1377">
        <v>1411874580</v>
      </c>
      <c r="L1377">
        <v>1409030371</v>
      </c>
      <c r="M1377" t="b">
        <v>0</v>
      </c>
      <c r="N1377">
        <v>21</v>
      </c>
      <c r="O1377" t="b">
        <v>1</v>
      </c>
      <c r="P1377" t="s">
        <v>8271</v>
      </c>
      <c r="Q1377">
        <f t="shared" si="170"/>
        <v>100</v>
      </c>
      <c r="R1377">
        <f t="shared" si="175"/>
        <v>47.67</v>
      </c>
      <c r="S1377" t="str">
        <f t="shared" si="171"/>
        <v>theater</v>
      </c>
      <c r="T1377" t="str">
        <f t="shared" si="172"/>
        <v>plays</v>
      </c>
      <c r="U1377" s="7">
        <f t="shared" si="173"/>
        <v>41877.221886574072</v>
      </c>
      <c r="V1377" s="7">
        <f t="shared" si="174"/>
        <v>41910.140972222223</v>
      </c>
    </row>
    <row r="1378" spans="1:22" ht="44.25" x14ac:dyDescent="0.75">
      <c r="A1378">
        <v>1806</v>
      </c>
      <c r="B1378" s="2" t="s">
        <v>1807</v>
      </c>
      <c r="C1378" s="2" t="s">
        <v>5916</v>
      </c>
      <c r="D1378">
        <v>20000</v>
      </c>
      <c r="E1378">
        <f t="shared" si="168"/>
        <v>26200</v>
      </c>
      <c r="F1378">
        <v>591</v>
      </c>
      <c r="G1378">
        <f t="shared" si="169"/>
        <v>774.21</v>
      </c>
      <c r="H1378" t="s">
        <v>8221</v>
      </c>
      <c r="I1378" t="s">
        <v>8225</v>
      </c>
      <c r="J1378" t="s">
        <v>8247</v>
      </c>
      <c r="K1378">
        <v>1412090349</v>
      </c>
      <c r="L1378">
        <v>1409066349</v>
      </c>
      <c r="M1378" t="b">
        <v>1</v>
      </c>
      <c r="N1378">
        <v>8</v>
      </c>
      <c r="O1378" t="b">
        <v>0</v>
      </c>
      <c r="P1378" t="s">
        <v>8285</v>
      </c>
      <c r="Q1378">
        <f t="shared" si="170"/>
        <v>3</v>
      </c>
      <c r="R1378">
        <f t="shared" si="175"/>
        <v>96.78</v>
      </c>
      <c r="S1378" t="str">
        <f t="shared" si="171"/>
        <v>photography</v>
      </c>
      <c r="T1378" t="str">
        <f t="shared" si="172"/>
        <v>photobooks</v>
      </c>
      <c r="U1378" s="7">
        <f t="shared" si="173"/>
        <v>41877.638298611113</v>
      </c>
      <c r="V1378" s="7">
        <f t="shared" si="174"/>
        <v>41912.638298611113</v>
      </c>
    </row>
    <row r="1379" spans="1:22" ht="29.5" x14ac:dyDescent="0.75">
      <c r="A1379">
        <v>2921</v>
      </c>
      <c r="B1379" s="2" t="s">
        <v>2921</v>
      </c>
      <c r="C1379" s="2" t="s">
        <v>7031</v>
      </c>
      <c r="D1379">
        <v>100</v>
      </c>
      <c r="E1379">
        <f t="shared" si="168"/>
        <v>100</v>
      </c>
      <c r="F1379">
        <v>129</v>
      </c>
      <c r="G1379">
        <f t="shared" si="169"/>
        <v>129</v>
      </c>
      <c r="H1379" t="s">
        <v>8219</v>
      </c>
      <c r="I1379" t="s">
        <v>8224</v>
      </c>
      <c r="J1379" t="s">
        <v>8246</v>
      </c>
      <c r="K1379">
        <v>1411679804</v>
      </c>
      <c r="L1379">
        <v>1409087804</v>
      </c>
      <c r="M1379" t="b">
        <v>0</v>
      </c>
      <c r="N1379">
        <v>3</v>
      </c>
      <c r="O1379" t="b">
        <v>1</v>
      </c>
      <c r="P1379" t="s">
        <v>8305</v>
      </c>
      <c r="Q1379">
        <f t="shared" si="170"/>
        <v>129</v>
      </c>
      <c r="R1379">
        <f t="shared" si="175"/>
        <v>43</v>
      </c>
      <c r="S1379" t="str">
        <f t="shared" si="171"/>
        <v>theater</v>
      </c>
      <c r="T1379" t="str">
        <f t="shared" si="172"/>
        <v>musical</v>
      </c>
      <c r="U1379" s="7">
        <f t="shared" si="173"/>
        <v>41877.886620370373</v>
      </c>
      <c r="V1379" s="7">
        <f t="shared" si="174"/>
        <v>41907.886620370373</v>
      </c>
    </row>
    <row r="1380" spans="1:22" ht="59" x14ac:dyDescent="0.75">
      <c r="A1380">
        <v>1583</v>
      </c>
      <c r="B1380" s="2" t="s">
        <v>1584</v>
      </c>
      <c r="C1380" s="2" t="s">
        <v>5693</v>
      </c>
      <c r="D1380">
        <v>20000</v>
      </c>
      <c r="E1380">
        <f t="shared" si="168"/>
        <v>26200</v>
      </c>
      <c r="F1380">
        <v>15</v>
      </c>
      <c r="G1380">
        <f t="shared" si="169"/>
        <v>19.650000000000002</v>
      </c>
      <c r="H1380" t="s">
        <v>8221</v>
      </c>
      <c r="I1380" t="s">
        <v>8225</v>
      </c>
      <c r="J1380" t="s">
        <v>8247</v>
      </c>
      <c r="K1380">
        <v>1411681391</v>
      </c>
      <c r="L1380">
        <v>1409089391</v>
      </c>
      <c r="M1380" t="b">
        <v>0</v>
      </c>
      <c r="N1380">
        <v>1</v>
      </c>
      <c r="O1380" t="b">
        <v>0</v>
      </c>
      <c r="P1380" t="s">
        <v>8291</v>
      </c>
      <c r="Q1380">
        <f t="shared" si="170"/>
        <v>0</v>
      </c>
      <c r="R1380">
        <f t="shared" si="175"/>
        <v>19.649999999999999</v>
      </c>
      <c r="S1380" t="str">
        <f t="shared" si="171"/>
        <v>photography</v>
      </c>
      <c r="T1380" t="str">
        <f t="shared" si="172"/>
        <v>places</v>
      </c>
      <c r="U1380" s="7">
        <f t="shared" si="173"/>
        <v>41877.904988425929</v>
      </c>
      <c r="V1380" s="7">
        <f t="shared" si="174"/>
        <v>41907.904988425929</v>
      </c>
    </row>
    <row r="1381" spans="1:22" ht="44.25" x14ac:dyDescent="0.75">
      <c r="A1381">
        <v>649</v>
      </c>
      <c r="B1381" s="2" t="s">
        <v>650</v>
      </c>
      <c r="C1381" s="2" t="s">
        <v>4759</v>
      </c>
      <c r="D1381">
        <v>2500</v>
      </c>
      <c r="E1381">
        <f t="shared" si="168"/>
        <v>2500</v>
      </c>
      <c r="F1381">
        <v>3499</v>
      </c>
      <c r="G1381">
        <f t="shared" si="169"/>
        <v>3499</v>
      </c>
      <c r="H1381" t="s">
        <v>8219</v>
      </c>
      <c r="I1381" t="s">
        <v>8224</v>
      </c>
      <c r="J1381" t="s">
        <v>8246</v>
      </c>
      <c r="K1381">
        <v>1410904413</v>
      </c>
      <c r="L1381">
        <v>1409090013</v>
      </c>
      <c r="M1381" t="b">
        <v>0</v>
      </c>
      <c r="N1381">
        <v>82</v>
      </c>
      <c r="O1381" t="b">
        <v>1</v>
      </c>
      <c r="P1381" t="s">
        <v>8273</v>
      </c>
      <c r="Q1381">
        <f t="shared" si="170"/>
        <v>140</v>
      </c>
      <c r="R1381">
        <f t="shared" si="175"/>
        <v>42.67</v>
      </c>
      <c r="S1381" t="str">
        <f t="shared" si="171"/>
        <v>technology</v>
      </c>
      <c r="T1381" t="str">
        <f t="shared" si="172"/>
        <v>wearables</v>
      </c>
      <c r="U1381" s="7">
        <f t="shared" si="173"/>
        <v>41877.912187499998</v>
      </c>
      <c r="V1381" s="7">
        <f t="shared" si="174"/>
        <v>41898.912187499998</v>
      </c>
    </row>
    <row r="1382" spans="1:22" ht="59" x14ac:dyDescent="0.75">
      <c r="A1382">
        <v>2694</v>
      </c>
      <c r="B1382" s="2" t="s">
        <v>2694</v>
      </c>
      <c r="C1382" s="2" t="s">
        <v>6804</v>
      </c>
      <c r="D1382">
        <v>30000</v>
      </c>
      <c r="E1382">
        <f t="shared" si="168"/>
        <v>30000</v>
      </c>
      <c r="F1382">
        <v>1</v>
      </c>
      <c r="G1382">
        <f t="shared" si="169"/>
        <v>1</v>
      </c>
      <c r="H1382" t="s">
        <v>8221</v>
      </c>
      <c r="I1382" t="s">
        <v>8224</v>
      </c>
      <c r="J1382" t="s">
        <v>8246</v>
      </c>
      <c r="K1382">
        <v>1411701739</v>
      </c>
      <c r="L1382">
        <v>1409109739</v>
      </c>
      <c r="M1382" t="b">
        <v>0</v>
      </c>
      <c r="N1382">
        <v>1</v>
      </c>
      <c r="O1382" t="b">
        <v>0</v>
      </c>
      <c r="P1382" t="s">
        <v>8284</v>
      </c>
      <c r="Q1382">
        <f t="shared" si="170"/>
        <v>0</v>
      </c>
      <c r="R1382">
        <f t="shared" si="175"/>
        <v>1</v>
      </c>
      <c r="S1382" t="str">
        <f t="shared" si="171"/>
        <v>food</v>
      </c>
      <c r="T1382" t="str">
        <f t="shared" si="172"/>
        <v>food trucks</v>
      </c>
      <c r="U1382" s="7">
        <f t="shared" si="173"/>
        <v>41878.140497685185</v>
      </c>
      <c r="V1382" s="7">
        <f t="shared" si="174"/>
        <v>41908.140497685185</v>
      </c>
    </row>
    <row r="1383" spans="1:22" ht="44.25" x14ac:dyDescent="0.75">
      <c r="A1383">
        <v>922</v>
      </c>
      <c r="B1383" s="2" t="s">
        <v>923</v>
      </c>
      <c r="C1383" s="2" t="s">
        <v>5032</v>
      </c>
      <c r="D1383">
        <v>27000</v>
      </c>
      <c r="E1383">
        <f t="shared" si="168"/>
        <v>27000</v>
      </c>
      <c r="F1383">
        <v>5680</v>
      </c>
      <c r="G1383">
        <f t="shared" si="169"/>
        <v>5680</v>
      </c>
      <c r="H1383" t="s">
        <v>8221</v>
      </c>
      <c r="I1383" t="s">
        <v>8224</v>
      </c>
      <c r="J1383" t="s">
        <v>8246</v>
      </c>
      <c r="K1383">
        <v>1412167393</v>
      </c>
      <c r="L1383">
        <v>1409143393</v>
      </c>
      <c r="M1383" t="b">
        <v>0</v>
      </c>
      <c r="N1383">
        <v>30</v>
      </c>
      <c r="O1383" t="b">
        <v>0</v>
      </c>
      <c r="P1383" t="s">
        <v>8278</v>
      </c>
      <c r="Q1383">
        <f t="shared" si="170"/>
        <v>21</v>
      </c>
      <c r="R1383">
        <f t="shared" si="175"/>
        <v>189.33</v>
      </c>
      <c r="S1383" t="str">
        <f t="shared" si="171"/>
        <v>music</v>
      </c>
      <c r="T1383" t="str">
        <f t="shared" si="172"/>
        <v>jazz</v>
      </c>
      <c r="U1383" s="7">
        <f t="shared" si="173"/>
        <v>41878.530011574076</v>
      </c>
      <c r="V1383" s="7">
        <f t="shared" si="174"/>
        <v>41913.530011574076</v>
      </c>
    </row>
    <row r="1384" spans="1:22" ht="44.25" x14ac:dyDescent="0.75">
      <c r="A1384">
        <v>21</v>
      </c>
      <c r="B1384" s="2" t="s">
        <v>23</v>
      </c>
      <c r="C1384" s="2" t="s">
        <v>4132</v>
      </c>
      <c r="D1384">
        <v>18500</v>
      </c>
      <c r="E1384">
        <f t="shared" si="168"/>
        <v>18500</v>
      </c>
      <c r="F1384">
        <v>20190</v>
      </c>
      <c r="G1384">
        <f t="shared" si="169"/>
        <v>20190</v>
      </c>
      <c r="H1384" t="s">
        <v>8219</v>
      </c>
      <c r="I1384" t="s">
        <v>8224</v>
      </c>
      <c r="J1384" t="s">
        <v>8246</v>
      </c>
      <c r="K1384">
        <v>1411743789</v>
      </c>
      <c r="L1384">
        <v>1409151789</v>
      </c>
      <c r="M1384" t="b">
        <v>0</v>
      </c>
      <c r="N1384">
        <v>101</v>
      </c>
      <c r="O1384" t="b">
        <v>1</v>
      </c>
      <c r="P1384" t="s">
        <v>8265</v>
      </c>
      <c r="Q1384">
        <f t="shared" si="170"/>
        <v>109</v>
      </c>
      <c r="R1384">
        <f t="shared" si="175"/>
        <v>199.9</v>
      </c>
      <c r="S1384" t="str">
        <f t="shared" si="171"/>
        <v>film &amp; video</v>
      </c>
      <c r="T1384" t="str">
        <f t="shared" si="172"/>
        <v>television</v>
      </c>
      <c r="U1384" s="7">
        <f t="shared" si="173"/>
        <v>41878.627187500002</v>
      </c>
      <c r="V1384" s="7">
        <f t="shared" si="174"/>
        <v>41908.627187500002</v>
      </c>
    </row>
    <row r="1385" spans="1:22" ht="44.25" x14ac:dyDescent="0.75">
      <c r="A1385">
        <v>3173</v>
      </c>
      <c r="B1385" s="2" t="s">
        <v>3173</v>
      </c>
      <c r="C1385" s="2" t="s">
        <v>7283</v>
      </c>
      <c r="D1385">
        <v>10000</v>
      </c>
      <c r="E1385">
        <f t="shared" si="168"/>
        <v>10000</v>
      </c>
      <c r="F1385">
        <v>10300</v>
      </c>
      <c r="G1385">
        <f t="shared" si="169"/>
        <v>10300</v>
      </c>
      <c r="H1385" t="s">
        <v>8219</v>
      </c>
      <c r="I1385" t="s">
        <v>8224</v>
      </c>
      <c r="J1385" t="s">
        <v>8246</v>
      </c>
      <c r="K1385">
        <v>1411765492</v>
      </c>
      <c r="L1385">
        <v>1409173492</v>
      </c>
      <c r="M1385" t="b">
        <v>1</v>
      </c>
      <c r="N1385">
        <v>74</v>
      </c>
      <c r="O1385" t="b">
        <v>1</v>
      </c>
      <c r="P1385" t="s">
        <v>8271</v>
      </c>
      <c r="Q1385">
        <f t="shared" si="170"/>
        <v>103</v>
      </c>
      <c r="R1385">
        <f t="shared" si="175"/>
        <v>139.19</v>
      </c>
      <c r="S1385" t="str">
        <f t="shared" si="171"/>
        <v>theater</v>
      </c>
      <c r="T1385" t="str">
        <f t="shared" si="172"/>
        <v>plays</v>
      </c>
      <c r="U1385" s="7">
        <f t="shared" si="173"/>
        <v>41878.878379629627</v>
      </c>
      <c r="V1385" s="7">
        <f t="shared" si="174"/>
        <v>41908.878379629627</v>
      </c>
    </row>
    <row r="1386" spans="1:22" ht="44.25" x14ac:dyDescent="0.75">
      <c r="A1386">
        <v>4021</v>
      </c>
      <c r="B1386" s="2" t="s">
        <v>4017</v>
      </c>
      <c r="C1386" s="2" t="s">
        <v>8126</v>
      </c>
      <c r="D1386">
        <v>15000</v>
      </c>
      <c r="E1386">
        <f t="shared" si="168"/>
        <v>15000</v>
      </c>
      <c r="F1386">
        <v>125</v>
      </c>
      <c r="G1386">
        <f t="shared" si="169"/>
        <v>125</v>
      </c>
      <c r="H1386" t="s">
        <v>8221</v>
      </c>
      <c r="I1386" t="s">
        <v>8224</v>
      </c>
      <c r="J1386" t="s">
        <v>8246</v>
      </c>
      <c r="K1386">
        <v>1414360358</v>
      </c>
      <c r="L1386">
        <v>1409176358</v>
      </c>
      <c r="M1386" t="b">
        <v>0</v>
      </c>
      <c r="N1386">
        <v>2</v>
      </c>
      <c r="O1386" t="b">
        <v>0</v>
      </c>
      <c r="P1386" t="s">
        <v>8271</v>
      </c>
      <c r="Q1386">
        <f t="shared" si="170"/>
        <v>1</v>
      </c>
      <c r="R1386">
        <f t="shared" si="175"/>
        <v>62.5</v>
      </c>
      <c r="S1386" t="str">
        <f t="shared" si="171"/>
        <v>theater</v>
      </c>
      <c r="T1386" t="str">
        <f t="shared" si="172"/>
        <v>plays</v>
      </c>
      <c r="U1386" s="7">
        <f t="shared" si="173"/>
        <v>41878.911550925928</v>
      </c>
      <c r="V1386" s="7">
        <f t="shared" si="174"/>
        <v>41938.911550925928</v>
      </c>
    </row>
    <row r="1387" spans="1:22" ht="59" x14ac:dyDescent="0.75">
      <c r="A1387">
        <v>3672</v>
      </c>
      <c r="B1387" s="2" t="s">
        <v>3669</v>
      </c>
      <c r="C1387" s="2" t="s">
        <v>7782</v>
      </c>
      <c r="D1387">
        <v>3000</v>
      </c>
      <c r="E1387">
        <f t="shared" si="168"/>
        <v>3930</v>
      </c>
      <c r="F1387">
        <v>3046</v>
      </c>
      <c r="G1387">
        <f t="shared" si="169"/>
        <v>3990.26</v>
      </c>
      <c r="H1387" t="s">
        <v>8219</v>
      </c>
      <c r="I1387" t="s">
        <v>8225</v>
      </c>
      <c r="J1387" t="s">
        <v>8247</v>
      </c>
      <c r="K1387">
        <v>1411771384</v>
      </c>
      <c r="L1387">
        <v>1409179384</v>
      </c>
      <c r="M1387" t="b">
        <v>0</v>
      </c>
      <c r="N1387">
        <v>57</v>
      </c>
      <c r="O1387" t="b">
        <v>1</v>
      </c>
      <c r="P1387" t="s">
        <v>8271</v>
      </c>
      <c r="Q1387">
        <f t="shared" si="170"/>
        <v>102</v>
      </c>
      <c r="R1387">
        <f t="shared" si="175"/>
        <v>70</v>
      </c>
      <c r="S1387" t="str">
        <f t="shared" si="171"/>
        <v>theater</v>
      </c>
      <c r="T1387" t="str">
        <f t="shared" si="172"/>
        <v>plays</v>
      </c>
      <c r="U1387" s="7">
        <f t="shared" si="173"/>
        <v>41878.946574074071</v>
      </c>
      <c r="V1387" s="7">
        <f t="shared" si="174"/>
        <v>41908.946574074071</v>
      </c>
    </row>
    <row r="1388" spans="1:22" ht="59" x14ac:dyDescent="0.75">
      <c r="A1388">
        <v>4002</v>
      </c>
      <c r="B1388" s="2" t="s">
        <v>3998</v>
      </c>
      <c r="C1388" s="2" t="s">
        <v>8108</v>
      </c>
      <c r="D1388">
        <v>1250</v>
      </c>
      <c r="E1388">
        <f t="shared" si="168"/>
        <v>1250</v>
      </c>
      <c r="F1388">
        <v>23</v>
      </c>
      <c r="G1388">
        <f t="shared" si="169"/>
        <v>23</v>
      </c>
      <c r="H1388" t="s">
        <v>8221</v>
      </c>
      <c r="I1388" t="s">
        <v>8224</v>
      </c>
      <c r="J1388" t="s">
        <v>8246</v>
      </c>
      <c r="K1388">
        <v>1411779761</v>
      </c>
      <c r="L1388">
        <v>1409187761</v>
      </c>
      <c r="M1388" t="b">
        <v>0</v>
      </c>
      <c r="N1388">
        <v>4</v>
      </c>
      <c r="O1388" t="b">
        <v>0</v>
      </c>
      <c r="P1388" t="s">
        <v>8271</v>
      </c>
      <c r="Q1388">
        <f t="shared" si="170"/>
        <v>2</v>
      </c>
      <c r="R1388">
        <f t="shared" si="175"/>
        <v>5.75</v>
      </c>
      <c r="S1388" t="str">
        <f t="shared" si="171"/>
        <v>theater</v>
      </c>
      <c r="T1388" t="str">
        <f t="shared" si="172"/>
        <v>plays</v>
      </c>
      <c r="U1388" s="7">
        <f t="shared" si="173"/>
        <v>41879.043530092589</v>
      </c>
      <c r="V1388" s="7">
        <f t="shared" si="174"/>
        <v>41909.043530092589</v>
      </c>
    </row>
    <row r="1389" spans="1:22" ht="44.25" x14ac:dyDescent="0.75">
      <c r="A1389">
        <v>1933</v>
      </c>
      <c r="B1389" s="2" t="s">
        <v>1934</v>
      </c>
      <c r="C1389" s="2" t="s">
        <v>6043</v>
      </c>
      <c r="D1389">
        <v>6000</v>
      </c>
      <c r="E1389">
        <f t="shared" si="168"/>
        <v>6000</v>
      </c>
      <c r="F1389">
        <v>10346</v>
      </c>
      <c r="G1389">
        <f t="shared" si="169"/>
        <v>10346</v>
      </c>
      <c r="H1389" t="s">
        <v>8219</v>
      </c>
      <c r="I1389" t="s">
        <v>8224</v>
      </c>
      <c r="J1389" t="s">
        <v>8246</v>
      </c>
      <c r="K1389">
        <v>1411787307</v>
      </c>
      <c r="L1389">
        <v>1409195307</v>
      </c>
      <c r="M1389" t="b">
        <v>0</v>
      </c>
      <c r="N1389">
        <v>110</v>
      </c>
      <c r="O1389" t="b">
        <v>1</v>
      </c>
      <c r="P1389" t="s">
        <v>8279</v>
      </c>
      <c r="Q1389">
        <f t="shared" si="170"/>
        <v>172</v>
      </c>
      <c r="R1389">
        <f t="shared" si="175"/>
        <v>94.05</v>
      </c>
      <c r="S1389" t="str">
        <f t="shared" si="171"/>
        <v>music</v>
      </c>
      <c r="T1389" t="str">
        <f t="shared" si="172"/>
        <v>indie rock</v>
      </c>
      <c r="U1389" s="7">
        <f t="shared" si="173"/>
        <v>41879.130868055552</v>
      </c>
      <c r="V1389" s="7">
        <f t="shared" si="174"/>
        <v>41909.130868055552</v>
      </c>
    </row>
    <row r="1390" spans="1:22" ht="44.25" x14ac:dyDescent="0.75">
      <c r="A1390">
        <v>2182</v>
      </c>
      <c r="B1390" s="2" t="s">
        <v>2183</v>
      </c>
      <c r="C1390" s="2" t="s">
        <v>6292</v>
      </c>
      <c r="D1390">
        <v>3000</v>
      </c>
      <c r="E1390">
        <f t="shared" si="168"/>
        <v>2190</v>
      </c>
      <c r="F1390">
        <v>15725</v>
      </c>
      <c r="G1390">
        <f t="shared" si="169"/>
        <v>11479.25</v>
      </c>
      <c r="H1390" t="s">
        <v>8219</v>
      </c>
      <c r="I1390" t="s">
        <v>8229</v>
      </c>
      <c r="J1390" t="s">
        <v>8251</v>
      </c>
      <c r="K1390">
        <v>1412285825</v>
      </c>
      <c r="L1390">
        <v>1409261825</v>
      </c>
      <c r="M1390" t="b">
        <v>0</v>
      </c>
      <c r="N1390">
        <v>356</v>
      </c>
      <c r="O1390" t="b">
        <v>1</v>
      </c>
      <c r="P1390" t="s">
        <v>8297</v>
      </c>
      <c r="Q1390">
        <f t="shared" si="170"/>
        <v>524</v>
      </c>
      <c r="R1390">
        <f t="shared" si="175"/>
        <v>32.25</v>
      </c>
      <c r="S1390" t="str">
        <f t="shared" si="171"/>
        <v>games</v>
      </c>
      <c r="T1390" t="str">
        <f t="shared" si="172"/>
        <v>tabletop games</v>
      </c>
      <c r="U1390" s="7">
        <f t="shared" si="173"/>
        <v>41879.900752314818</v>
      </c>
      <c r="V1390" s="7">
        <f t="shared" si="174"/>
        <v>41914.900752314818</v>
      </c>
    </row>
    <row r="1391" spans="1:22" ht="44.25" x14ac:dyDescent="0.75">
      <c r="A1391">
        <v>3706</v>
      </c>
      <c r="B1391" s="2" t="s">
        <v>3703</v>
      </c>
      <c r="C1391" s="2" t="s">
        <v>7816</v>
      </c>
      <c r="D1391">
        <v>1500</v>
      </c>
      <c r="E1391">
        <f t="shared" si="168"/>
        <v>1500</v>
      </c>
      <c r="F1391">
        <v>1820</v>
      </c>
      <c r="G1391">
        <f t="shared" si="169"/>
        <v>1820</v>
      </c>
      <c r="H1391" t="s">
        <v>8219</v>
      </c>
      <c r="I1391" t="s">
        <v>8224</v>
      </c>
      <c r="J1391" t="s">
        <v>8246</v>
      </c>
      <c r="K1391">
        <v>1410558949</v>
      </c>
      <c r="L1391">
        <v>1409262949</v>
      </c>
      <c r="M1391" t="b">
        <v>0</v>
      </c>
      <c r="N1391">
        <v>13</v>
      </c>
      <c r="O1391" t="b">
        <v>1</v>
      </c>
      <c r="P1391" t="s">
        <v>8271</v>
      </c>
      <c r="Q1391">
        <f t="shared" si="170"/>
        <v>121</v>
      </c>
      <c r="R1391">
        <f t="shared" si="175"/>
        <v>140</v>
      </c>
      <c r="S1391" t="str">
        <f t="shared" si="171"/>
        <v>theater</v>
      </c>
      <c r="T1391" t="str">
        <f t="shared" si="172"/>
        <v>plays</v>
      </c>
      <c r="U1391" s="7">
        <f t="shared" si="173"/>
        <v>41879.913761574076</v>
      </c>
      <c r="V1391" s="7">
        <f t="shared" si="174"/>
        <v>41894.913761574076</v>
      </c>
    </row>
    <row r="1392" spans="1:22" ht="44.25" x14ac:dyDescent="0.75">
      <c r="A1392">
        <v>3412</v>
      </c>
      <c r="B1392" s="2" t="s">
        <v>3411</v>
      </c>
      <c r="C1392" s="2" t="s">
        <v>7522</v>
      </c>
      <c r="D1392">
        <v>3000</v>
      </c>
      <c r="E1392">
        <f t="shared" si="168"/>
        <v>3930</v>
      </c>
      <c r="F1392">
        <v>3000</v>
      </c>
      <c r="G1392">
        <f t="shared" si="169"/>
        <v>3930</v>
      </c>
      <c r="H1392" t="s">
        <v>8219</v>
      </c>
      <c r="I1392" t="s">
        <v>8225</v>
      </c>
      <c r="J1392" t="s">
        <v>8247</v>
      </c>
      <c r="K1392">
        <v>1411858862</v>
      </c>
      <c r="L1392">
        <v>1409266862</v>
      </c>
      <c r="M1392" t="b">
        <v>0</v>
      </c>
      <c r="N1392">
        <v>26</v>
      </c>
      <c r="O1392" t="b">
        <v>1</v>
      </c>
      <c r="P1392" t="s">
        <v>8271</v>
      </c>
      <c r="Q1392">
        <f t="shared" si="170"/>
        <v>100</v>
      </c>
      <c r="R1392">
        <f t="shared" si="175"/>
        <v>151.15</v>
      </c>
      <c r="S1392" t="str">
        <f t="shared" si="171"/>
        <v>theater</v>
      </c>
      <c r="T1392" t="str">
        <f t="shared" si="172"/>
        <v>plays</v>
      </c>
      <c r="U1392" s="7">
        <f t="shared" si="173"/>
        <v>41879.959050925929</v>
      </c>
      <c r="V1392" s="7">
        <f t="shared" si="174"/>
        <v>41909.959050925929</v>
      </c>
    </row>
    <row r="1393" spans="1:22" ht="59" x14ac:dyDescent="0.75">
      <c r="A1393">
        <v>2974</v>
      </c>
      <c r="B1393" s="2" t="s">
        <v>2974</v>
      </c>
      <c r="C1393" s="2" t="s">
        <v>7084</v>
      </c>
      <c r="D1393">
        <v>5000</v>
      </c>
      <c r="E1393">
        <f t="shared" si="168"/>
        <v>5000</v>
      </c>
      <c r="F1393">
        <v>5100</v>
      </c>
      <c r="G1393">
        <f t="shared" si="169"/>
        <v>5100</v>
      </c>
      <c r="H1393" t="s">
        <v>8219</v>
      </c>
      <c r="I1393" t="s">
        <v>8224</v>
      </c>
      <c r="J1393" t="s">
        <v>8246</v>
      </c>
      <c r="K1393">
        <v>1411695300</v>
      </c>
      <c r="L1393">
        <v>1409275671</v>
      </c>
      <c r="M1393" t="b">
        <v>0</v>
      </c>
      <c r="N1393">
        <v>87</v>
      </c>
      <c r="O1393" t="b">
        <v>1</v>
      </c>
      <c r="P1393" t="s">
        <v>8271</v>
      </c>
      <c r="Q1393">
        <f t="shared" si="170"/>
        <v>102</v>
      </c>
      <c r="R1393">
        <f t="shared" si="175"/>
        <v>58.62</v>
      </c>
      <c r="S1393" t="str">
        <f t="shared" si="171"/>
        <v>theater</v>
      </c>
      <c r="T1393" t="str">
        <f t="shared" si="172"/>
        <v>plays</v>
      </c>
      <c r="U1393" s="7">
        <f t="shared" si="173"/>
        <v>41880.061006944445</v>
      </c>
      <c r="V1393" s="7">
        <f t="shared" si="174"/>
        <v>41908.065972222219</v>
      </c>
    </row>
    <row r="1394" spans="1:22" ht="29.5" x14ac:dyDescent="0.75">
      <c r="A1394">
        <v>1807</v>
      </c>
      <c r="B1394" s="2" t="s">
        <v>1808</v>
      </c>
      <c r="C1394" s="2" t="s">
        <v>5917</v>
      </c>
      <c r="D1394">
        <v>5000</v>
      </c>
      <c r="E1394">
        <f t="shared" si="168"/>
        <v>5000</v>
      </c>
      <c r="F1394">
        <v>553</v>
      </c>
      <c r="G1394">
        <f t="shared" si="169"/>
        <v>553</v>
      </c>
      <c r="H1394" t="s">
        <v>8221</v>
      </c>
      <c r="I1394" t="s">
        <v>8224</v>
      </c>
      <c r="J1394" t="s">
        <v>8246</v>
      </c>
      <c r="K1394">
        <v>1411868313</v>
      </c>
      <c r="L1394">
        <v>1409276313</v>
      </c>
      <c r="M1394" t="b">
        <v>1</v>
      </c>
      <c r="N1394">
        <v>8</v>
      </c>
      <c r="O1394" t="b">
        <v>0</v>
      </c>
      <c r="P1394" t="s">
        <v>8285</v>
      </c>
      <c r="Q1394">
        <f t="shared" si="170"/>
        <v>11</v>
      </c>
      <c r="R1394">
        <f t="shared" si="175"/>
        <v>69.13</v>
      </c>
      <c r="S1394" t="str">
        <f t="shared" si="171"/>
        <v>photography</v>
      </c>
      <c r="T1394" t="str">
        <f t="shared" si="172"/>
        <v>photobooks</v>
      </c>
      <c r="U1394" s="7">
        <f t="shared" si="173"/>
        <v>41880.068437499998</v>
      </c>
      <c r="V1394" s="7">
        <f t="shared" si="174"/>
        <v>41910.068437499998</v>
      </c>
    </row>
    <row r="1395" spans="1:22" ht="59" x14ac:dyDescent="0.75">
      <c r="A1395">
        <v>3631</v>
      </c>
      <c r="B1395" s="2" t="s">
        <v>3629</v>
      </c>
      <c r="C1395" s="2" t="s">
        <v>7741</v>
      </c>
      <c r="D1395">
        <v>17100</v>
      </c>
      <c r="E1395">
        <f t="shared" si="168"/>
        <v>17100</v>
      </c>
      <c r="F1395">
        <v>8725</v>
      </c>
      <c r="G1395">
        <f t="shared" si="169"/>
        <v>8725</v>
      </c>
      <c r="H1395" t="s">
        <v>8221</v>
      </c>
      <c r="I1395" t="s">
        <v>8224</v>
      </c>
      <c r="J1395" t="s">
        <v>8246</v>
      </c>
      <c r="K1395">
        <v>1411444740</v>
      </c>
      <c r="L1395">
        <v>1409335497</v>
      </c>
      <c r="M1395" t="b">
        <v>0</v>
      </c>
      <c r="N1395">
        <v>59</v>
      </c>
      <c r="O1395" t="b">
        <v>0</v>
      </c>
      <c r="P1395" t="s">
        <v>8305</v>
      </c>
      <c r="Q1395">
        <f t="shared" si="170"/>
        <v>51</v>
      </c>
      <c r="R1395">
        <f t="shared" si="175"/>
        <v>147.88</v>
      </c>
      <c r="S1395" t="str">
        <f t="shared" si="171"/>
        <v>theater</v>
      </c>
      <c r="T1395" t="str">
        <f t="shared" si="172"/>
        <v>musical</v>
      </c>
      <c r="U1395" s="7">
        <f t="shared" si="173"/>
        <v>41880.753437499996</v>
      </c>
      <c r="V1395" s="7">
        <f t="shared" si="174"/>
        <v>41905.165972222225</v>
      </c>
    </row>
    <row r="1396" spans="1:22" ht="44.25" x14ac:dyDescent="0.75">
      <c r="A1396">
        <v>3524</v>
      </c>
      <c r="B1396" s="2" t="s">
        <v>3523</v>
      </c>
      <c r="C1396" s="2" t="s">
        <v>7634</v>
      </c>
      <c r="D1396">
        <v>10000</v>
      </c>
      <c r="E1396">
        <f t="shared" si="168"/>
        <v>10000</v>
      </c>
      <c r="F1396">
        <v>10156</v>
      </c>
      <c r="G1396">
        <f t="shared" si="169"/>
        <v>10156</v>
      </c>
      <c r="H1396" t="s">
        <v>8219</v>
      </c>
      <c r="I1396" t="s">
        <v>8224</v>
      </c>
      <c r="J1396" t="s">
        <v>8246</v>
      </c>
      <c r="K1396">
        <v>1410580800</v>
      </c>
      <c r="L1396">
        <v>1409336373</v>
      </c>
      <c r="M1396" t="b">
        <v>0</v>
      </c>
      <c r="N1396">
        <v>74</v>
      </c>
      <c r="O1396" t="b">
        <v>1</v>
      </c>
      <c r="P1396" t="s">
        <v>8271</v>
      </c>
      <c r="Q1396">
        <f t="shared" si="170"/>
        <v>102</v>
      </c>
      <c r="R1396">
        <f t="shared" si="175"/>
        <v>137.24</v>
      </c>
      <c r="S1396" t="str">
        <f t="shared" si="171"/>
        <v>theater</v>
      </c>
      <c r="T1396" t="str">
        <f t="shared" si="172"/>
        <v>plays</v>
      </c>
      <c r="U1396" s="7">
        <f t="shared" si="173"/>
        <v>41880.76357638889</v>
      </c>
      <c r="V1396" s="7">
        <f t="shared" si="174"/>
        <v>41895.166666666664</v>
      </c>
    </row>
    <row r="1397" spans="1:22" ht="44.25" x14ac:dyDescent="0.75">
      <c r="A1397">
        <v>3959</v>
      </c>
      <c r="B1397" s="2" t="s">
        <v>3956</v>
      </c>
      <c r="C1397" s="2" t="s">
        <v>8066</v>
      </c>
      <c r="D1397">
        <v>1200</v>
      </c>
      <c r="E1397">
        <f t="shared" si="168"/>
        <v>1200</v>
      </c>
      <c r="F1397">
        <v>292</v>
      </c>
      <c r="G1397">
        <f t="shared" si="169"/>
        <v>292</v>
      </c>
      <c r="H1397" t="s">
        <v>8221</v>
      </c>
      <c r="I1397" t="s">
        <v>8224</v>
      </c>
      <c r="J1397" t="s">
        <v>8246</v>
      </c>
      <c r="K1397">
        <v>1411930556</v>
      </c>
      <c r="L1397">
        <v>1409338556</v>
      </c>
      <c r="M1397" t="b">
        <v>0</v>
      </c>
      <c r="N1397">
        <v>12</v>
      </c>
      <c r="O1397" t="b">
        <v>0</v>
      </c>
      <c r="P1397" t="s">
        <v>8271</v>
      </c>
      <c r="Q1397">
        <f t="shared" si="170"/>
        <v>24</v>
      </c>
      <c r="R1397">
        <f t="shared" si="175"/>
        <v>24.33</v>
      </c>
      <c r="S1397" t="str">
        <f t="shared" si="171"/>
        <v>theater</v>
      </c>
      <c r="T1397" t="str">
        <f t="shared" si="172"/>
        <v>plays</v>
      </c>
      <c r="U1397" s="7">
        <f t="shared" si="173"/>
        <v>41880.788842592592</v>
      </c>
      <c r="V1397" s="7">
        <f t="shared" si="174"/>
        <v>41910.788842592592</v>
      </c>
    </row>
    <row r="1398" spans="1:22" ht="29.5" x14ac:dyDescent="0.75">
      <c r="A1398">
        <v>2641</v>
      </c>
      <c r="B1398" s="2" t="s">
        <v>2641</v>
      </c>
      <c r="C1398" s="2" t="s">
        <v>6751</v>
      </c>
      <c r="D1398">
        <v>1500</v>
      </c>
      <c r="E1398">
        <f t="shared" si="168"/>
        <v>1500</v>
      </c>
      <c r="F1398">
        <v>15</v>
      </c>
      <c r="G1398">
        <f t="shared" si="169"/>
        <v>15</v>
      </c>
      <c r="H1398" t="s">
        <v>8221</v>
      </c>
      <c r="I1398" t="s">
        <v>8224</v>
      </c>
      <c r="J1398" t="s">
        <v>8246</v>
      </c>
      <c r="K1398">
        <v>1410811740</v>
      </c>
      <c r="L1398">
        <v>1409341863</v>
      </c>
      <c r="M1398" t="b">
        <v>0</v>
      </c>
      <c r="N1398">
        <v>1</v>
      </c>
      <c r="O1398" t="b">
        <v>0</v>
      </c>
      <c r="P1398" t="s">
        <v>8301</v>
      </c>
      <c r="Q1398">
        <f t="shared" si="170"/>
        <v>1</v>
      </c>
      <c r="R1398">
        <f t="shared" si="175"/>
        <v>15</v>
      </c>
      <c r="S1398" t="str">
        <f t="shared" si="171"/>
        <v>technology</v>
      </c>
      <c r="T1398" t="str">
        <f t="shared" si="172"/>
        <v>space exploration</v>
      </c>
      <c r="U1398" s="7">
        <f t="shared" si="173"/>
        <v>41880.827118055553</v>
      </c>
      <c r="V1398" s="7">
        <f t="shared" si="174"/>
        <v>41897.839583333334</v>
      </c>
    </row>
    <row r="1399" spans="1:22" ht="59" x14ac:dyDescent="0.75">
      <c r="A1399">
        <v>3521</v>
      </c>
      <c r="B1399" s="2" t="s">
        <v>3520</v>
      </c>
      <c r="C1399" s="2" t="s">
        <v>7631</v>
      </c>
      <c r="D1399">
        <v>350</v>
      </c>
      <c r="E1399">
        <f t="shared" si="168"/>
        <v>350</v>
      </c>
      <c r="F1399">
        <v>593</v>
      </c>
      <c r="G1399">
        <f t="shared" si="169"/>
        <v>593</v>
      </c>
      <c r="H1399" t="s">
        <v>8219</v>
      </c>
      <c r="I1399" t="s">
        <v>8224</v>
      </c>
      <c r="J1399" t="s">
        <v>8246</v>
      </c>
      <c r="K1399">
        <v>1411980020</v>
      </c>
      <c r="L1399">
        <v>1409388020</v>
      </c>
      <c r="M1399" t="b">
        <v>0</v>
      </c>
      <c r="N1399">
        <v>13</v>
      </c>
      <c r="O1399" t="b">
        <v>1</v>
      </c>
      <c r="P1399" t="s">
        <v>8271</v>
      </c>
      <c r="Q1399">
        <f t="shared" si="170"/>
        <v>169</v>
      </c>
      <c r="R1399">
        <f t="shared" si="175"/>
        <v>45.62</v>
      </c>
      <c r="S1399" t="str">
        <f t="shared" si="171"/>
        <v>theater</v>
      </c>
      <c r="T1399" t="str">
        <f t="shared" si="172"/>
        <v>plays</v>
      </c>
      <c r="U1399" s="7">
        <f t="shared" si="173"/>
        <v>41881.361342592594</v>
      </c>
      <c r="V1399" s="7">
        <f t="shared" si="174"/>
        <v>41911.361342592594</v>
      </c>
    </row>
    <row r="1400" spans="1:22" ht="44.25" x14ac:dyDescent="0.75">
      <c r="A1400">
        <v>2804</v>
      </c>
      <c r="B1400" s="2" t="s">
        <v>2804</v>
      </c>
      <c r="C1400" s="2" t="s">
        <v>6914</v>
      </c>
      <c r="D1400">
        <v>1000</v>
      </c>
      <c r="E1400">
        <f t="shared" si="168"/>
        <v>1310</v>
      </c>
      <c r="F1400">
        <v>1150</v>
      </c>
      <c r="G1400">
        <f t="shared" si="169"/>
        <v>1506.5</v>
      </c>
      <c r="H1400" t="s">
        <v>8219</v>
      </c>
      <c r="I1400" t="s">
        <v>8225</v>
      </c>
      <c r="J1400" t="s">
        <v>8247</v>
      </c>
      <c r="K1400">
        <v>1411987990</v>
      </c>
      <c r="L1400">
        <v>1409395990</v>
      </c>
      <c r="M1400" t="b">
        <v>0</v>
      </c>
      <c r="N1400">
        <v>23</v>
      </c>
      <c r="O1400" t="b">
        <v>1</v>
      </c>
      <c r="P1400" t="s">
        <v>8271</v>
      </c>
      <c r="Q1400">
        <f t="shared" si="170"/>
        <v>115</v>
      </c>
      <c r="R1400">
        <f t="shared" si="175"/>
        <v>65.5</v>
      </c>
      <c r="S1400" t="str">
        <f t="shared" si="171"/>
        <v>theater</v>
      </c>
      <c r="T1400" t="str">
        <f t="shared" si="172"/>
        <v>plays</v>
      </c>
      <c r="U1400" s="7">
        <f t="shared" si="173"/>
        <v>41881.453587962962</v>
      </c>
      <c r="V1400" s="7">
        <f t="shared" si="174"/>
        <v>41911.453587962962</v>
      </c>
    </row>
    <row r="1401" spans="1:22" ht="29.5" x14ac:dyDescent="0.75">
      <c r="A1401">
        <v>3700</v>
      </c>
      <c r="B1401" s="2" t="s">
        <v>3697</v>
      </c>
      <c r="C1401" s="2" t="s">
        <v>7810</v>
      </c>
      <c r="D1401">
        <v>500</v>
      </c>
      <c r="E1401">
        <f t="shared" si="168"/>
        <v>500</v>
      </c>
      <c r="F1401">
        <v>606</v>
      </c>
      <c r="G1401">
        <f t="shared" si="169"/>
        <v>606</v>
      </c>
      <c r="H1401" t="s">
        <v>8219</v>
      </c>
      <c r="I1401" t="s">
        <v>8224</v>
      </c>
      <c r="J1401" t="s">
        <v>8246</v>
      </c>
      <c r="K1401">
        <v>1412092800</v>
      </c>
      <c r="L1401">
        <v>1409493800</v>
      </c>
      <c r="M1401" t="b">
        <v>0</v>
      </c>
      <c r="N1401">
        <v>18</v>
      </c>
      <c r="O1401" t="b">
        <v>1</v>
      </c>
      <c r="P1401" t="s">
        <v>8271</v>
      </c>
      <c r="Q1401">
        <f t="shared" si="170"/>
        <v>121</v>
      </c>
      <c r="R1401">
        <f t="shared" si="175"/>
        <v>33.67</v>
      </c>
      <c r="S1401" t="str">
        <f t="shared" si="171"/>
        <v>theater</v>
      </c>
      <c r="T1401" t="str">
        <f t="shared" si="172"/>
        <v>plays</v>
      </c>
      <c r="U1401" s="7">
        <f t="shared" si="173"/>
        <v>41882.585648148146</v>
      </c>
      <c r="V1401" s="7">
        <f t="shared" si="174"/>
        <v>41912.666666666664</v>
      </c>
    </row>
    <row r="1402" spans="1:22" ht="44.25" x14ac:dyDescent="0.75">
      <c r="A1402">
        <v>798</v>
      </c>
      <c r="B1402" s="2" t="s">
        <v>799</v>
      </c>
      <c r="C1402" s="2" t="s">
        <v>4908</v>
      </c>
      <c r="D1402">
        <v>3500</v>
      </c>
      <c r="E1402">
        <f t="shared" si="168"/>
        <v>3500</v>
      </c>
      <c r="F1402">
        <v>4021</v>
      </c>
      <c r="G1402">
        <f t="shared" si="169"/>
        <v>4021</v>
      </c>
      <c r="H1402" t="s">
        <v>8219</v>
      </c>
      <c r="I1402" t="s">
        <v>8224</v>
      </c>
      <c r="J1402" t="s">
        <v>8246</v>
      </c>
      <c r="K1402">
        <v>1412086187</v>
      </c>
      <c r="L1402">
        <v>1409494187</v>
      </c>
      <c r="M1402" t="b">
        <v>0</v>
      </c>
      <c r="N1402">
        <v>87</v>
      </c>
      <c r="O1402" t="b">
        <v>1</v>
      </c>
      <c r="P1402" t="s">
        <v>8276</v>
      </c>
      <c r="Q1402">
        <f t="shared" si="170"/>
        <v>115</v>
      </c>
      <c r="R1402">
        <f t="shared" si="175"/>
        <v>46.22</v>
      </c>
      <c r="S1402" t="str">
        <f t="shared" si="171"/>
        <v>music</v>
      </c>
      <c r="T1402" t="str">
        <f t="shared" si="172"/>
        <v>rock</v>
      </c>
      <c r="U1402" s="7">
        <f t="shared" si="173"/>
        <v>41882.590127314819</v>
      </c>
      <c r="V1402" s="7">
        <f t="shared" si="174"/>
        <v>41912.590127314819</v>
      </c>
    </row>
    <row r="1403" spans="1:22" ht="59" x14ac:dyDescent="0.75">
      <c r="A1403">
        <v>129</v>
      </c>
      <c r="B1403" s="2" t="s">
        <v>131</v>
      </c>
      <c r="C1403" s="2" t="s">
        <v>4240</v>
      </c>
      <c r="D1403">
        <v>20000</v>
      </c>
      <c r="E1403">
        <f t="shared" si="168"/>
        <v>20000</v>
      </c>
      <c r="F1403">
        <v>0</v>
      </c>
      <c r="G1403">
        <f t="shared" si="169"/>
        <v>0</v>
      </c>
      <c r="H1403" t="s">
        <v>8220</v>
      </c>
      <c r="I1403" t="s">
        <v>8224</v>
      </c>
      <c r="J1403" t="s">
        <v>8246</v>
      </c>
      <c r="K1403">
        <v>1414708183</v>
      </c>
      <c r="L1403">
        <v>1409524183</v>
      </c>
      <c r="M1403" t="b">
        <v>0</v>
      </c>
      <c r="N1403">
        <v>0</v>
      </c>
      <c r="O1403" t="b">
        <v>0</v>
      </c>
      <c r="P1403" t="s">
        <v>8267</v>
      </c>
      <c r="Q1403">
        <f t="shared" si="170"/>
        <v>0</v>
      </c>
      <c r="R1403" t="e">
        <f t="shared" si="175"/>
        <v>#DIV/0!</v>
      </c>
      <c r="S1403" t="str">
        <f t="shared" si="171"/>
        <v>film &amp; video</v>
      </c>
      <c r="T1403" t="str">
        <f t="shared" si="172"/>
        <v>science fiction</v>
      </c>
      <c r="U1403" s="7">
        <f t="shared" si="173"/>
        <v>41882.937303240738</v>
      </c>
      <c r="V1403" s="7">
        <f t="shared" si="174"/>
        <v>41942.937303240738</v>
      </c>
    </row>
    <row r="1404" spans="1:22" ht="44.25" x14ac:dyDescent="0.75">
      <c r="A1404">
        <v>4107</v>
      </c>
      <c r="B1404" s="2" t="s">
        <v>4103</v>
      </c>
      <c r="C1404" s="2" t="s">
        <v>8210</v>
      </c>
      <c r="D1404">
        <v>2000</v>
      </c>
      <c r="E1404">
        <f t="shared" si="168"/>
        <v>2000</v>
      </c>
      <c r="F1404">
        <v>41</v>
      </c>
      <c r="G1404">
        <f t="shared" si="169"/>
        <v>41</v>
      </c>
      <c r="H1404" t="s">
        <v>8221</v>
      </c>
      <c r="I1404" t="s">
        <v>8224</v>
      </c>
      <c r="J1404" t="s">
        <v>8246</v>
      </c>
      <c r="K1404">
        <v>1411596001</v>
      </c>
      <c r="L1404">
        <v>1409608801</v>
      </c>
      <c r="M1404" t="b">
        <v>0</v>
      </c>
      <c r="N1404">
        <v>4</v>
      </c>
      <c r="O1404" t="b">
        <v>0</v>
      </c>
      <c r="P1404" t="s">
        <v>8271</v>
      </c>
      <c r="Q1404">
        <f t="shared" si="170"/>
        <v>2</v>
      </c>
      <c r="R1404">
        <f t="shared" si="175"/>
        <v>10.25</v>
      </c>
      <c r="S1404" t="str">
        <f t="shared" si="171"/>
        <v>theater</v>
      </c>
      <c r="T1404" t="str">
        <f t="shared" si="172"/>
        <v>plays</v>
      </c>
      <c r="U1404" s="7">
        <f t="shared" si="173"/>
        <v>41883.916678240741</v>
      </c>
      <c r="V1404" s="7">
        <f t="shared" si="174"/>
        <v>41906.916678240741</v>
      </c>
    </row>
    <row r="1405" spans="1:22" ht="44.25" x14ac:dyDescent="0.75">
      <c r="A1405">
        <v>3426</v>
      </c>
      <c r="B1405" s="2" t="s">
        <v>3425</v>
      </c>
      <c r="C1405" s="2" t="s">
        <v>7536</v>
      </c>
      <c r="D1405">
        <v>3750</v>
      </c>
      <c r="E1405">
        <f t="shared" si="168"/>
        <v>3750</v>
      </c>
      <c r="F1405">
        <v>4055</v>
      </c>
      <c r="G1405">
        <f t="shared" si="169"/>
        <v>4055</v>
      </c>
      <c r="H1405" t="s">
        <v>8219</v>
      </c>
      <c r="I1405" t="s">
        <v>8224</v>
      </c>
      <c r="J1405" t="s">
        <v>8246</v>
      </c>
      <c r="K1405">
        <v>1411264800</v>
      </c>
      <c r="L1405">
        <v>1409620903</v>
      </c>
      <c r="M1405" t="b">
        <v>0</v>
      </c>
      <c r="N1405">
        <v>87</v>
      </c>
      <c r="O1405" t="b">
        <v>1</v>
      </c>
      <c r="P1405" t="s">
        <v>8271</v>
      </c>
      <c r="Q1405">
        <f t="shared" si="170"/>
        <v>108</v>
      </c>
      <c r="R1405">
        <f t="shared" si="175"/>
        <v>46.61</v>
      </c>
      <c r="S1405" t="str">
        <f t="shared" si="171"/>
        <v>theater</v>
      </c>
      <c r="T1405" t="str">
        <f t="shared" si="172"/>
        <v>plays</v>
      </c>
      <c r="U1405" s="7">
        <f t="shared" si="173"/>
        <v>41884.056747685187</v>
      </c>
      <c r="V1405" s="7">
        <f t="shared" si="174"/>
        <v>41903.083333333336</v>
      </c>
    </row>
    <row r="1406" spans="1:22" ht="59" x14ac:dyDescent="0.75">
      <c r="A1406">
        <v>3532</v>
      </c>
      <c r="B1406" s="2" t="s">
        <v>3531</v>
      </c>
      <c r="C1406" s="2" t="s">
        <v>7642</v>
      </c>
      <c r="D1406">
        <v>960</v>
      </c>
      <c r="E1406">
        <f t="shared" si="168"/>
        <v>960</v>
      </c>
      <c r="F1406">
        <v>1142</v>
      </c>
      <c r="G1406">
        <f t="shared" si="169"/>
        <v>1142</v>
      </c>
      <c r="H1406" t="s">
        <v>8219</v>
      </c>
      <c r="I1406" t="s">
        <v>8224</v>
      </c>
      <c r="J1406" t="s">
        <v>8246</v>
      </c>
      <c r="K1406">
        <v>1411012740</v>
      </c>
      <c r="L1406">
        <v>1409667827</v>
      </c>
      <c r="M1406" t="b">
        <v>0</v>
      </c>
      <c r="N1406">
        <v>27</v>
      </c>
      <c r="O1406" t="b">
        <v>1</v>
      </c>
      <c r="P1406" t="s">
        <v>8271</v>
      </c>
      <c r="Q1406">
        <f t="shared" si="170"/>
        <v>119</v>
      </c>
      <c r="R1406">
        <f t="shared" si="175"/>
        <v>42.3</v>
      </c>
      <c r="S1406" t="str">
        <f t="shared" si="171"/>
        <v>theater</v>
      </c>
      <c r="T1406" t="str">
        <f t="shared" si="172"/>
        <v>plays</v>
      </c>
      <c r="U1406" s="7">
        <f t="shared" si="173"/>
        <v>41884.599849537037</v>
      </c>
      <c r="V1406" s="7">
        <f t="shared" si="174"/>
        <v>41900.165972222225</v>
      </c>
    </row>
    <row r="1407" spans="1:22" ht="44.25" x14ac:dyDescent="0.75">
      <c r="A1407">
        <v>3425</v>
      </c>
      <c r="B1407" s="2" t="s">
        <v>3424</v>
      </c>
      <c r="C1407" s="2" t="s">
        <v>7535</v>
      </c>
      <c r="D1407">
        <v>30000</v>
      </c>
      <c r="E1407">
        <f t="shared" si="168"/>
        <v>30000</v>
      </c>
      <c r="F1407">
        <v>30891.1</v>
      </c>
      <c r="G1407">
        <f t="shared" si="169"/>
        <v>30891.1</v>
      </c>
      <c r="H1407" t="s">
        <v>8219</v>
      </c>
      <c r="I1407" t="s">
        <v>8224</v>
      </c>
      <c r="J1407" t="s">
        <v>8246</v>
      </c>
      <c r="K1407">
        <v>1412434136</v>
      </c>
      <c r="L1407">
        <v>1409669336</v>
      </c>
      <c r="M1407" t="b">
        <v>0</v>
      </c>
      <c r="N1407">
        <v>104</v>
      </c>
      <c r="O1407" t="b">
        <v>1</v>
      </c>
      <c r="P1407" t="s">
        <v>8271</v>
      </c>
      <c r="Q1407">
        <f t="shared" si="170"/>
        <v>103</v>
      </c>
      <c r="R1407">
        <f t="shared" si="175"/>
        <v>297.02999999999997</v>
      </c>
      <c r="S1407" t="str">
        <f t="shared" si="171"/>
        <v>theater</v>
      </c>
      <c r="T1407" t="str">
        <f t="shared" si="172"/>
        <v>plays</v>
      </c>
      <c r="U1407" s="7">
        <f t="shared" si="173"/>
        <v>41884.617314814815</v>
      </c>
      <c r="V1407" s="7">
        <f t="shared" si="174"/>
        <v>41916.617314814815</v>
      </c>
    </row>
    <row r="1408" spans="1:22" ht="29.5" x14ac:dyDescent="0.75">
      <c r="A1408">
        <v>1738</v>
      </c>
      <c r="B1408" s="2" t="s">
        <v>1739</v>
      </c>
      <c r="C1408" s="2" t="s">
        <v>5848</v>
      </c>
      <c r="D1408">
        <v>5000</v>
      </c>
      <c r="E1408">
        <f t="shared" si="168"/>
        <v>5000</v>
      </c>
      <c r="F1408">
        <v>20</v>
      </c>
      <c r="G1408">
        <f t="shared" si="169"/>
        <v>20</v>
      </c>
      <c r="H1408" t="s">
        <v>8221</v>
      </c>
      <c r="I1408" t="s">
        <v>8224</v>
      </c>
      <c r="J1408" t="s">
        <v>8246</v>
      </c>
      <c r="K1408">
        <v>1412283542</v>
      </c>
      <c r="L1408">
        <v>1409691542</v>
      </c>
      <c r="M1408" t="b">
        <v>0</v>
      </c>
      <c r="N1408">
        <v>1</v>
      </c>
      <c r="O1408" t="b">
        <v>0</v>
      </c>
      <c r="P1408" t="s">
        <v>8293</v>
      </c>
      <c r="Q1408">
        <f t="shared" si="170"/>
        <v>0</v>
      </c>
      <c r="R1408">
        <f t="shared" si="175"/>
        <v>20</v>
      </c>
      <c r="S1408" t="str">
        <f t="shared" si="171"/>
        <v>music</v>
      </c>
      <c r="T1408" t="str">
        <f t="shared" si="172"/>
        <v>faith</v>
      </c>
      <c r="U1408" s="7">
        <f t="shared" si="173"/>
        <v>41884.874328703707</v>
      </c>
      <c r="V1408" s="7">
        <f t="shared" si="174"/>
        <v>41914.874328703707</v>
      </c>
    </row>
    <row r="1409" spans="1:22" ht="44.25" x14ac:dyDescent="0.75">
      <c r="A1409">
        <v>3846</v>
      </c>
      <c r="B1409" s="2" t="s">
        <v>3843</v>
      </c>
      <c r="C1409" s="2" t="s">
        <v>7955</v>
      </c>
      <c r="D1409">
        <v>7000</v>
      </c>
      <c r="E1409">
        <f t="shared" si="168"/>
        <v>7000</v>
      </c>
      <c r="F1409">
        <v>189</v>
      </c>
      <c r="G1409">
        <f t="shared" si="169"/>
        <v>189</v>
      </c>
      <c r="H1409" t="s">
        <v>8221</v>
      </c>
      <c r="I1409" t="s">
        <v>8224</v>
      </c>
      <c r="J1409" t="s">
        <v>8246</v>
      </c>
      <c r="K1409">
        <v>1412405940</v>
      </c>
      <c r="L1409">
        <v>1409721542</v>
      </c>
      <c r="M1409" t="b">
        <v>1</v>
      </c>
      <c r="N1409">
        <v>8</v>
      </c>
      <c r="O1409" t="b">
        <v>0</v>
      </c>
      <c r="P1409" t="s">
        <v>8271</v>
      </c>
      <c r="Q1409">
        <f t="shared" si="170"/>
        <v>3</v>
      </c>
      <c r="R1409">
        <f t="shared" si="175"/>
        <v>23.63</v>
      </c>
      <c r="S1409" t="str">
        <f t="shared" si="171"/>
        <v>theater</v>
      </c>
      <c r="T1409" t="str">
        <f t="shared" si="172"/>
        <v>plays</v>
      </c>
      <c r="U1409" s="7">
        <f t="shared" si="173"/>
        <v>41885.221550925926</v>
      </c>
      <c r="V1409" s="7">
        <f t="shared" si="174"/>
        <v>41916.290972222225</v>
      </c>
    </row>
    <row r="1410" spans="1:22" ht="44.25" x14ac:dyDescent="0.75">
      <c r="A1410">
        <v>2994</v>
      </c>
      <c r="B1410" s="2" t="s">
        <v>2994</v>
      </c>
      <c r="C1410" s="2" t="s">
        <v>7104</v>
      </c>
      <c r="D1410">
        <v>300</v>
      </c>
      <c r="E1410">
        <f t="shared" ref="E1410:E1473" si="176">INDEX(convert,MATCH($J1410,money,0),2)*D1410</f>
        <v>393</v>
      </c>
      <c r="F1410">
        <v>1373.24</v>
      </c>
      <c r="G1410">
        <f t="shared" ref="G1410:G1473" si="177">INDEX(convert,MATCH($J1410,money,0),2)*F1410</f>
        <v>1798.9444000000001</v>
      </c>
      <c r="H1410" t="s">
        <v>8219</v>
      </c>
      <c r="I1410" t="s">
        <v>8225</v>
      </c>
      <c r="J1410" t="s">
        <v>8247</v>
      </c>
      <c r="K1410">
        <v>1412335772</v>
      </c>
      <c r="L1410">
        <v>1409743772</v>
      </c>
      <c r="M1410" t="b">
        <v>0</v>
      </c>
      <c r="N1410">
        <v>59</v>
      </c>
      <c r="O1410" t="b">
        <v>1</v>
      </c>
      <c r="P1410" t="s">
        <v>8303</v>
      </c>
      <c r="Q1410">
        <f t="shared" ref="Q1410:Q1473" si="178">ROUND(F1410/D1410*100,0)</f>
        <v>458</v>
      </c>
      <c r="R1410">
        <f t="shared" si="175"/>
        <v>30.49</v>
      </c>
      <c r="S1410" t="str">
        <f t="shared" ref="S1410:S1473" si="179">LEFT($P1410,FIND("/",$P1410)-1)</f>
        <v>theater</v>
      </c>
      <c r="T1410" t="str">
        <f t="shared" ref="T1410:T1473" si="180">MID($P1410,FIND("/",$P1410)+1,30)</f>
        <v>spaces</v>
      </c>
      <c r="U1410" s="7">
        <f t="shared" ref="U1410:U1473" si="181">DATE(1970,1,1)+(((L1410/60)/60)/24)</f>
        <v>41885.478842592594</v>
      </c>
      <c r="V1410" s="7">
        <f t="shared" ref="V1410:V1473" si="182">DATE(1970,1,1)+(((K1410/60)/60)/24)</f>
        <v>41915.478842592594</v>
      </c>
    </row>
    <row r="1411" spans="1:22" ht="44.25" x14ac:dyDescent="0.75">
      <c r="A1411">
        <v>1096</v>
      </c>
      <c r="B1411" s="2" t="s">
        <v>1097</v>
      </c>
      <c r="C1411" s="2" t="s">
        <v>5206</v>
      </c>
      <c r="D1411">
        <v>12000</v>
      </c>
      <c r="E1411">
        <f t="shared" si="176"/>
        <v>12000</v>
      </c>
      <c r="F1411">
        <v>2152</v>
      </c>
      <c r="G1411">
        <f t="shared" si="177"/>
        <v>2152</v>
      </c>
      <c r="H1411" t="s">
        <v>8221</v>
      </c>
      <c r="I1411" t="s">
        <v>8224</v>
      </c>
      <c r="J1411" t="s">
        <v>8246</v>
      </c>
      <c r="K1411">
        <v>1412393400</v>
      </c>
      <c r="L1411">
        <v>1409747154</v>
      </c>
      <c r="M1411" t="b">
        <v>0</v>
      </c>
      <c r="N1411">
        <v>29</v>
      </c>
      <c r="O1411" t="b">
        <v>0</v>
      </c>
      <c r="P1411" t="s">
        <v>8282</v>
      </c>
      <c r="Q1411">
        <f t="shared" si="178"/>
        <v>18</v>
      </c>
      <c r="R1411">
        <f t="shared" ref="R1411:R1474" si="183">ROUND(G1411/N1411,2)</f>
        <v>74.209999999999994</v>
      </c>
      <c r="S1411" t="str">
        <f t="shared" si="179"/>
        <v>games</v>
      </c>
      <c r="T1411" t="str">
        <f t="shared" si="180"/>
        <v>video games</v>
      </c>
      <c r="U1411" s="7">
        <f t="shared" si="181"/>
        <v>41885.51798611111</v>
      </c>
      <c r="V1411" s="7">
        <f t="shared" si="182"/>
        <v>41916.145833333336</v>
      </c>
    </row>
    <row r="1412" spans="1:22" ht="44.25" x14ac:dyDescent="0.75">
      <c r="A1412">
        <v>3111</v>
      </c>
      <c r="B1412" s="2" t="s">
        <v>3111</v>
      </c>
      <c r="C1412" s="2" t="s">
        <v>7221</v>
      </c>
      <c r="D1412">
        <v>20000</v>
      </c>
      <c r="E1412">
        <f t="shared" si="176"/>
        <v>20000</v>
      </c>
      <c r="F1412">
        <v>5328</v>
      </c>
      <c r="G1412">
        <f t="shared" si="177"/>
        <v>5328</v>
      </c>
      <c r="H1412" t="s">
        <v>8221</v>
      </c>
      <c r="I1412" t="s">
        <v>8224</v>
      </c>
      <c r="J1412" t="s">
        <v>8246</v>
      </c>
      <c r="K1412">
        <v>1412432220</v>
      </c>
      <c r="L1412">
        <v>1409753820</v>
      </c>
      <c r="M1412" t="b">
        <v>0</v>
      </c>
      <c r="N1412">
        <v>76</v>
      </c>
      <c r="O1412" t="b">
        <v>0</v>
      </c>
      <c r="P1412" t="s">
        <v>8303</v>
      </c>
      <c r="Q1412">
        <f t="shared" si="178"/>
        <v>27</v>
      </c>
      <c r="R1412">
        <f t="shared" si="183"/>
        <v>70.11</v>
      </c>
      <c r="S1412" t="str">
        <f t="shared" si="179"/>
        <v>theater</v>
      </c>
      <c r="T1412" t="str">
        <f t="shared" si="180"/>
        <v>spaces</v>
      </c>
      <c r="U1412" s="7">
        <f t="shared" si="181"/>
        <v>41885.595138888886</v>
      </c>
      <c r="V1412" s="7">
        <f t="shared" si="182"/>
        <v>41916.595138888886</v>
      </c>
    </row>
    <row r="1413" spans="1:22" ht="44.25" x14ac:dyDescent="0.75">
      <c r="A1413">
        <v>3777</v>
      </c>
      <c r="B1413" s="2" t="s">
        <v>3774</v>
      </c>
      <c r="C1413" s="2" t="s">
        <v>7887</v>
      </c>
      <c r="D1413">
        <v>2000</v>
      </c>
      <c r="E1413">
        <f t="shared" si="176"/>
        <v>2000</v>
      </c>
      <c r="F1413">
        <v>2864</v>
      </c>
      <c r="G1413">
        <f t="shared" si="177"/>
        <v>2864</v>
      </c>
      <c r="H1413" t="s">
        <v>8219</v>
      </c>
      <c r="I1413" t="s">
        <v>8224</v>
      </c>
      <c r="J1413" t="s">
        <v>8246</v>
      </c>
      <c r="K1413">
        <v>1411790400</v>
      </c>
      <c r="L1413">
        <v>1409884821</v>
      </c>
      <c r="M1413" t="b">
        <v>0</v>
      </c>
      <c r="N1413">
        <v>59</v>
      </c>
      <c r="O1413" t="b">
        <v>1</v>
      </c>
      <c r="P1413" t="s">
        <v>8305</v>
      </c>
      <c r="Q1413">
        <f t="shared" si="178"/>
        <v>143</v>
      </c>
      <c r="R1413">
        <f t="shared" si="183"/>
        <v>48.54</v>
      </c>
      <c r="S1413" t="str">
        <f t="shared" si="179"/>
        <v>theater</v>
      </c>
      <c r="T1413" t="str">
        <f t="shared" si="180"/>
        <v>musical</v>
      </c>
      <c r="U1413" s="7">
        <f t="shared" si="181"/>
        <v>41887.111354166671</v>
      </c>
      <c r="V1413" s="7">
        <f t="shared" si="182"/>
        <v>41909.166666666664</v>
      </c>
    </row>
    <row r="1414" spans="1:22" ht="29.5" x14ac:dyDescent="0.75">
      <c r="A1414">
        <v>3648</v>
      </c>
      <c r="B1414" s="2" t="s">
        <v>3646</v>
      </c>
      <c r="C1414" s="2" t="s">
        <v>7758</v>
      </c>
      <c r="D1414">
        <v>40000</v>
      </c>
      <c r="E1414">
        <f t="shared" si="176"/>
        <v>40000</v>
      </c>
      <c r="F1414">
        <v>40153</v>
      </c>
      <c r="G1414">
        <f t="shared" si="177"/>
        <v>40153</v>
      </c>
      <c r="H1414" t="s">
        <v>8219</v>
      </c>
      <c r="I1414" t="s">
        <v>8224</v>
      </c>
      <c r="J1414" t="s">
        <v>8246</v>
      </c>
      <c r="K1414">
        <v>1412492445</v>
      </c>
      <c r="L1414">
        <v>1409900445</v>
      </c>
      <c r="M1414" t="b">
        <v>0</v>
      </c>
      <c r="N1414">
        <v>73</v>
      </c>
      <c r="O1414" t="b">
        <v>1</v>
      </c>
      <c r="P1414" t="s">
        <v>8271</v>
      </c>
      <c r="Q1414">
        <f t="shared" si="178"/>
        <v>100</v>
      </c>
      <c r="R1414">
        <f t="shared" si="183"/>
        <v>550.04</v>
      </c>
      <c r="S1414" t="str">
        <f t="shared" si="179"/>
        <v>theater</v>
      </c>
      <c r="T1414" t="str">
        <f t="shared" si="180"/>
        <v>plays</v>
      </c>
      <c r="U1414" s="7">
        <f t="shared" si="181"/>
        <v>41887.292187500003</v>
      </c>
      <c r="V1414" s="7">
        <f t="shared" si="182"/>
        <v>41917.292187500003</v>
      </c>
    </row>
    <row r="1415" spans="1:22" ht="44.25" x14ac:dyDescent="0.75">
      <c r="A1415">
        <v>198</v>
      </c>
      <c r="B1415" s="2" t="s">
        <v>200</v>
      </c>
      <c r="C1415" s="2" t="s">
        <v>4308</v>
      </c>
      <c r="D1415">
        <v>25000</v>
      </c>
      <c r="E1415">
        <f t="shared" si="176"/>
        <v>25000</v>
      </c>
      <c r="F1415">
        <v>279</v>
      </c>
      <c r="G1415">
        <f t="shared" si="177"/>
        <v>279</v>
      </c>
      <c r="H1415" t="s">
        <v>8221</v>
      </c>
      <c r="I1415" t="s">
        <v>8224</v>
      </c>
      <c r="J1415" t="s">
        <v>8246</v>
      </c>
      <c r="K1415">
        <v>1412500322</v>
      </c>
      <c r="L1415">
        <v>1409908322</v>
      </c>
      <c r="M1415" t="b">
        <v>0</v>
      </c>
      <c r="N1415">
        <v>6</v>
      </c>
      <c r="O1415" t="b">
        <v>0</v>
      </c>
      <c r="P1415" t="s">
        <v>8268</v>
      </c>
      <c r="Q1415">
        <f t="shared" si="178"/>
        <v>1</v>
      </c>
      <c r="R1415">
        <f t="shared" si="183"/>
        <v>46.5</v>
      </c>
      <c r="S1415" t="str">
        <f t="shared" si="179"/>
        <v>film &amp; video</v>
      </c>
      <c r="T1415" t="str">
        <f t="shared" si="180"/>
        <v>drama</v>
      </c>
      <c r="U1415" s="7">
        <f t="shared" si="181"/>
        <v>41887.383356481485</v>
      </c>
      <c r="V1415" s="7">
        <f t="shared" si="182"/>
        <v>41917.383356481485</v>
      </c>
    </row>
    <row r="1416" spans="1:22" ht="44.25" x14ac:dyDescent="0.75">
      <c r="A1416">
        <v>41</v>
      </c>
      <c r="B1416" s="2" t="s">
        <v>43</v>
      </c>
      <c r="C1416" s="2" t="s">
        <v>4152</v>
      </c>
      <c r="D1416">
        <v>2000</v>
      </c>
      <c r="E1416">
        <f t="shared" si="176"/>
        <v>2000</v>
      </c>
      <c r="F1416">
        <v>2000</v>
      </c>
      <c r="G1416">
        <f t="shared" si="177"/>
        <v>2000</v>
      </c>
      <c r="H1416" t="s">
        <v>8219</v>
      </c>
      <c r="I1416" t="s">
        <v>8224</v>
      </c>
      <c r="J1416" t="s">
        <v>8246</v>
      </c>
      <c r="K1416">
        <v>1412516354</v>
      </c>
      <c r="L1416">
        <v>1409924354</v>
      </c>
      <c r="M1416" t="b">
        <v>0</v>
      </c>
      <c r="N1416">
        <v>19</v>
      </c>
      <c r="O1416" t="b">
        <v>1</v>
      </c>
      <c r="P1416" t="s">
        <v>8265</v>
      </c>
      <c r="Q1416">
        <f t="shared" si="178"/>
        <v>100</v>
      </c>
      <c r="R1416">
        <f t="shared" si="183"/>
        <v>105.26</v>
      </c>
      <c r="S1416" t="str">
        <f t="shared" si="179"/>
        <v>film &amp; video</v>
      </c>
      <c r="T1416" t="str">
        <f t="shared" si="180"/>
        <v>television</v>
      </c>
      <c r="U1416" s="7">
        <f t="shared" si="181"/>
        <v>41887.568912037037</v>
      </c>
      <c r="V1416" s="7">
        <f t="shared" si="182"/>
        <v>41917.568912037037</v>
      </c>
    </row>
    <row r="1417" spans="1:22" ht="44.25" x14ac:dyDescent="0.75">
      <c r="A1417">
        <v>889</v>
      </c>
      <c r="B1417" s="2" t="s">
        <v>890</v>
      </c>
      <c r="C1417" s="2" t="s">
        <v>4999</v>
      </c>
      <c r="D1417">
        <v>25000</v>
      </c>
      <c r="E1417">
        <f t="shared" si="176"/>
        <v>25000</v>
      </c>
      <c r="F1417">
        <v>2360.3200000000002</v>
      </c>
      <c r="G1417">
        <f t="shared" si="177"/>
        <v>2360.3200000000002</v>
      </c>
      <c r="H1417" t="s">
        <v>8221</v>
      </c>
      <c r="I1417" t="s">
        <v>8224</v>
      </c>
      <c r="J1417" t="s">
        <v>8246</v>
      </c>
      <c r="K1417">
        <v>1412534943</v>
      </c>
      <c r="L1417">
        <v>1409942943</v>
      </c>
      <c r="M1417" t="b">
        <v>0</v>
      </c>
      <c r="N1417">
        <v>32</v>
      </c>
      <c r="O1417" t="b">
        <v>0</v>
      </c>
      <c r="P1417" t="s">
        <v>8279</v>
      </c>
      <c r="Q1417">
        <f t="shared" si="178"/>
        <v>9</v>
      </c>
      <c r="R1417">
        <f t="shared" si="183"/>
        <v>73.760000000000005</v>
      </c>
      <c r="S1417" t="str">
        <f t="shared" si="179"/>
        <v>music</v>
      </c>
      <c r="T1417" t="str">
        <f t="shared" si="180"/>
        <v>indie rock</v>
      </c>
      <c r="U1417" s="7">
        <f t="shared" si="181"/>
        <v>41887.784062500003</v>
      </c>
      <c r="V1417" s="7">
        <f t="shared" si="182"/>
        <v>41917.784062500003</v>
      </c>
    </row>
    <row r="1418" spans="1:22" ht="59" x14ac:dyDescent="0.75">
      <c r="A1418">
        <v>1713</v>
      </c>
      <c r="B1418" s="2" t="s">
        <v>1714</v>
      </c>
      <c r="C1418" s="2" t="s">
        <v>5823</v>
      </c>
      <c r="D1418">
        <v>3000</v>
      </c>
      <c r="E1418">
        <f t="shared" si="176"/>
        <v>3000</v>
      </c>
      <c r="F1418">
        <v>50</v>
      </c>
      <c r="G1418">
        <f t="shared" si="177"/>
        <v>50</v>
      </c>
      <c r="H1418" t="s">
        <v>8221</v>
      </c>
      <c r="I1418" t="s">
        <v>8224</v>
      </c>
      <c r="J1418" t="s">
        <v>8246</v>
      </c>
      <c r="K1418">
        <v>1412536412</v>
      </c>
      <c r="L1418">
        <v>1409944412</v>
      </c>
      <c r="M1418" t="b">
        <v>0</v>
      </c>
      <c r="N1418">
        <v>1</v>
      </c>
      <c r="O1418" t="b">
        <v>0</v>
      </c>
      <c r="P1418" t="s">
        <v>8293</v>
      </c>
      <c r="Q1418">
        <f t="shared" si="178"/>
        <v>2</v>
      </c>
      <c r="R1418">
        <f t="shared" si="183"/>
        <v>50</v>
      </c>
      <c r="S1418" t="str">
        <f t="shared" si="179"/>
        <v>music</v>
      </c>
      <c r="T1418" t="str">
        <f t="shared" si="180"/>
        <v>faith</v>
      </c>
      <c r="U1418" s="7">
        <f t="shared" si="181"/>
        <v>41887.801064814819</v>
      </c>
      <c r="V1418" s="7">
        <f t="shared" si="182"/>
        <v>41917.801064814819</v>
      </c>
    </row>
    <row r="1419" spans="1:22" ht="59" x14ac:dyDescent="0.75">
      <c r="A1419">
        <v>2592</v>
      </c>
      <c r="B1419" s="2" t="s">
        <v>2592</v>
      </c>
      <c r="C1419" s="2" t="s">
        <v>6702</v>
      </c>
      <c r="D1419">
        <v>30000</v>
      </c>
      <c r="E1419">
        <f t="shared" si="176"/>
        <v>30000</v>
      </c>
      <c r="F1419">
        <v>50</v>
      </c>
      <c r="G1419">
        <f t="shared" si="177"/>
        <v>50</v>
      </c>
      <c r="H1419" t="s">
        <v>8221</v>
      </c>
      <c r="I1419" t="s">
        <v>8224</v>
      </c>
      <c r="J1419" t="s">
        <v>8246</v>
      </c>
      <c r="K1419">
        <v>1412536421</v>
      </c>
      <c r="L1419">
        <v>1409944421</v>
      </c>
      <c r="M1419" t="b">
        <v>0</v>
      </c>
      <c r="N1419">
        <v>1</v>
      </c>
      <c r="O1419" t="b">
        <v>0</v>
      </c>
      <c r="P1419" t="s">
        <v>8284</v>
      </c>
      <c r="Q1419">
        <f t="shared" si="178"/>
        <v>0</v>
      </c>
      <c r="R1419">
        <f t="shared" si="183"/>
        <v>50</v>
      </c>
      <c r="S1419" t="str">
        <f t="shared" si="179"/>
        <v>food</v>
      </c>
      <c r="T1419" t="str">
        <f t="shared" si="180"/>
        <v>food trucks</v>
      </c>
      <c r="U1419" s="7">
        <f t="shared" si="181"/>
        <v>41887.801168981481</v>
      </c>
      <c r="V1419" s="7">
        <f t="shared" si="182"/>
        <v>41917.801168981481</v>
      </c>
    </row>
    <row r="1420" spans="1:22" ht="59" x14ac:dyDescent="0.75">
      <c r="A1420">
        <v>3005</v>
      </c>
      <c r="B1420" s="2" t="s">
        <v>3005</v>
      </c>
      <c r="C1420" s="2" t="s">
        <v>7115</v>
      </c>
      <c r="D1420">
        <v>10600</v>
      </c>
      <c r="E1420">
        <f t="shared" si="176"/>
        <v>10600</v>
      </c>
      <c r="F1420">
        <v>12772.6</v>
      </c>
      <c r="G1420">
        <f t="shared" si="177"/>
        <v>12772.6</v>
      </c>
      <c r="H1420" t="s">
        <v>8219</v>
      </c>
      <c r="I1420" t="s">
        <v>8224</v>
      </c>
      <c r="J1420" t="s">
        <v>8246</v>
      </c>
      <c r="K1420">
        <v>1412611905</v>
      </c>
      <c r="L1420">
        <v>1410019905</v>
      </c>
      <c r="M1420" t="b">
        <v>0</v>
      </c>
      <c r="N1420">
        <v>118</v>
      </c>
      <c r="O1420" t="b">
        <v>1</v>
      </c>
      <c r="P1420" t="s">
        <v>8303</v>
      </c>
      <c r="Q1420">
        <f t="shared" si="178"/>
        <v>120</v>
      </c>
      <c r="R1420">
        <f t="shared" si="183"/>
        <v>108.24</v>
      </c>
      <c r="S1420" t="str">
        <f t="shared" si="179"/>
        <v>theater</v>
      </c>
      <c r="T1420" t="str">
        <f t="shared" si="180"/>
        <v>spaces</v>
      </c>
      <c r="U1420" s="7">
        <f t="shared" si="181"/>
        <v>41888.674826388888</v>
      </c>
      <c r="V1420" s="7">
        <f t="shared" si="182"/>
        <v>41918.674826388888</v>
      </c>
    </row>
    <row r="1421" spans="1:22" ht="44.25" x14ac:dyDescent="0.75">
      <c r="A1421">
        <v>1399</v>
      </c>
      <c r="B1421" s="2" t="s">
        <v>1400</v>
      </c>
      <c r="C1421" s="2" t="s">
        <v>5509</v>
      </c>
      <c r="D1421">
        <v>9000</v>
      </c>
      <c r="E1421">
        <f t="shared" si="176"/>
        <v>9000</v>
      </c>
      <c r="F1421">
        <v>11353</v>
      </c>
      <c r="G1421">
        <f t="shared" si="177"/>
        <v>11353</v>
      </c>
      <c r="H1421" t="s">
        <v>8219</v>
      </c>
      <c r="I1421" t="s">
        <v>8224</v>
      </c>
      <c r="J1421" t="s">
        <v>8246</v>
      </c>
      <c r="K1421">
        <v>1412640373</v>
      </c>
      <c r="L1421">
        <v>1410048373</v>
      </c>
      <c r="M1421" t="b">
        <v>0</v>
      </c>
      <c r="N1421">
        <v>184</v>
      </c>
      <c r="O1421" t="b">
        <v>1</v>
      </c>
      <c r="P1421" t="s">
        <v>8276</v>
      </c>
      <c r="Q1421">
        <f t="shared" si="178"/>
        <v>126</v>
      </c>
      <c r="R1421">
        <f t="shared" si="183"/>
        <v>61.7</v>
      </c>
      <c r="S1421" t="str">
        <f t="shared" si="179"/>
        <v>music</v>
      </c>
      <c r="T1421" t="str">
        <f t="shared" si="180"/>
        <v>rock</v>
      </c>
      <c r="U1421" s="7">
        <f t="shared" si="181"/>
        <v>41889.004317129627</v>
      </c>
      <c r="V1421" s="7">
        <f t="shared" si="182"/>
        <v>41919.004317129627</v>
      </c>
    </row>
    <row r="1422" spans="1:22" ht="59" x14ac:dyDescent="0.75">
      <c r="A1422">
        <v>3255</v>
      </c>
      <c r="B1422" s="2" t="s">
        <v>3255</v>
      </c>
      <c r="C1422" s="2" t="s">
        <v>7365</v>
      </c>
      <c r="D1422">
        <v>300</v>
      </c>
      <c r="E1422">
        <f t="shared" si="176"/>
        <v>393</v>
      </c>
      <c r="F1422">
        <v>525</v>
      </c>
      <c r="G1422">
        <f t="shared" si="177"/>
        <v>687.75</v>
      </c>
      <c r="H1422" t="s">
        <v>8219</v>
      </c>
      <c r="I1422" t="s">
        <v>8225</v>
      </c>
      <c r="J1422" t="s">
        <v>8247</v>
      </c>
      <c r="K1422">
        <v>1412706375</v>
      </c>
      <c r="L1422">
        <v>1410114375</v>
      </c>
      <c r="M1422" t="b">
        <v>1</v>
      </c>
      <c r="N1422">
        <v>18</v>
      </c>
      <c r="O1422" t="b">
        <v>1</v>
      </c>
      <c r="P1422" t="s">
        <v>8271</v>
      </c>
      <c r="Q1422">
        <f t="shared" si="178"/>
        <v>175</v>
      </c>
      <c r="R1422">
        <f t="shared" si="183"/>
        <v>38.21</v>
      </c>
      <c r="S1422" t="str">
        <f t="shared" si="179"/>
        <v>theater</v>
      </c>
      <c r="T1422" t="str">
        <f t="shared" si="180"/>
        <v>plays</v>
      </c>
      <c r="U1422" s="7">
        <f t="shared" si="181"/>
        <v>41889.768229166664</v>
      </c>
      <c r="V1422" s="7">
        <f t="shared" si="182"/>
        <v>41919.768229166664</v>
      </c>
    </row>
    <row r="1423" spans="1:22" ht="44.25" x14ac:dyDescent="0.75">
      <c r="A1423">
        <v>4094</v>
      </c>
      <c r="B1423" s="2" t="s">
        <v>4090</v>
      </c>
      <c r="C1423" s="2" t="s">
        <v>8197</v>
      </c>
      <c r="D1423">
        <v>2000</v>
      </c>
      <c r="E1423">
        <f t="shared" si="176"/>
        <v>2000</v>
      </c>
      <c r="F1423">
        <v>730</v>
      </c>
      <c r="G1423">
        <f t="shared" si="177"/>
        <v>730</v>
      </c>
      <c r="H1423" t="s">
        <v>8221</v>
      </c>
      <c r="I1423" t="s">
        <v>8224</v>
      </c>
      <c r="J1423" t="s">
        <v>8246</v>
      </c>
      <c r="K1423">
        <v>1413953940</v>
      </c>
      <c r="L1423">
        <v>1410141900</v>
      </c>
      <c r="M1423" t="b">
        <v>0</v>
      </c>
      <c r="N1423">
        <v>8</v>
      </c>
      <c r="O1423" t="b">
        <v>0</v>
      </c>
      <c r="P1423" t="s">
        <v>8271</v>
      </c>
      <c r="Q1423">
        <f t="shared" si="178"/>
        <v>37</v>
      </c>
      <c r="R1423">
        <f t="shared" si="183"/>
        <v>91.25</v>
      </c>
      <c r="S1423" t="str">
        <f t="shared" si="179"/>
        <v>theater</v>
      </c>
      <c r="T1423" t="str">
        <f t="shared" si="180"/>
        <v>plays</v>
      </c>
      <c r="U1423" s="7">
        <f t="shared" si="181"/>
        <v>41890.086805555555</v>
      </c>
      <c r="V1423" s="7">
        <f t="shared" si="182"/>
        <v>41934.207638888889</v>
      </c>
    </row>
    <row r="1424" spans="1:22" x14ac:dyDescent="0.75">
      <c r="A1424">
        <v>4004</v>
      </c>
      <c r="B1424" s="2" t="s">
        <v>4000</v>
      </c>
      <c r="C1424" s="2" t="s">
        <v>8109</v>
      </c>
      <c r="D1424">
        <v>500</v>
      </c>
      <c r="E1424">
        <f t="shared" si="176"/>
        <v>500</v>
      </c>
      <c r="F1424">
        <v>1</v>
      </c>
      <c r="G1424">
        <f t="shared" si="177"/>
        <v>1</v>
      </c>
      <c r="H1424" t="s">
        <v>8221</v>
      </c>
      <c r="I1424" t="s">
        <v>8224</v>
      </c>
      <c r="J1424" t="s">
        <v>8246</v>
      </c>
      <c r="K1424">
        <v>1412740457</v>
      </c>
      <c r="L1424">
        <v>1410148457</v>
      </c>
      <c r="M1424" t="b">
        <v>0</v>
      </c>
      <c r="N1424">
        <v>1</v>
      </c>
      <c r="O1424" t="b">
        <v>0</v>
      </c>
      <c r="P1424" t="s">
        <v>8271</v>
      </c>
      <c r="Q1424">
        <f t="shared" si="178"/>
        <v>0</v>
      </c>
      <c r="R1424">
        <f t="shared" si="183"/>
        <v>1</v>
      </c>
      <c r="S1424" t="str">
        <f t="shared" si="179"/>
        <v>theater</v>
      </c>
      <c r="T1424" t="str">
        <f t="shared" si="180"/>
        <v>plays</v>
      </c>
      <c r="U1424" s="7">
        <f t="shared" si="181"/>
        <v>41890.16269675926</v>
      </c>
      <c r="V1424" s="7">
        <f t="shared" si="182"/>
        <v>41920.16269675926</v>
      </c>
    </row>
    <row r="1425" spans="1:22" ht="44.25" x14ac:dyDescent="0.75">
      <c r="A1425">
        <v>352</v>
      </c>
      <c r="B1425" s="2" t="s">
        <v>353</v>
      </c>
      <c r="C1425" s="2" t="s">
        <v>4462</v>
      </c>
      <c r="D1425">
        <v>10000</v>
      </c>
      <c r="E1425">
        <f t="shared" si="176"/>
        <v>10000</v>
      </c>
      <c r="F1425">
        <v>11656</v>
      </c>
      <c r="G1425">
        <f t="shared" si="177"/>
        <v>11656</v>
      </c>
      <c r="H1425" t="s">
        <v>8219</v>
      </c>
      <c r="I1425" t="s">
        <v>8224</v>
      </c>
      <c r="J1425" t="s">
        <v>8246</v>
      </c>
      <c r="K1425">
        <v>1412740868</v>
      </c>
      <c r="L1425">
        <v>1410148868</v>
      </c>
      <c r="M1425" t="b">
        <v>1</v>
      </c>
      <c r="N1425">
        <v>286</v>
      </c>
      <c r="O1425" t="b">
        <v>1</v>
      </c>
      <c r="P1425" t="s">
        <v>8269</v>
      </c>
      <c r="Q1425">
        <f t="shared" si="178"/>
        <v>117</v>
      </c>
      <c r="R1425">
        <f t="shared" si="183"/>
        <v>40.76</v>
      </c>
      <c r="S1425" t="str">
        <f t="shared" si="179"/>
        <v>film &amp; video</v>
      </c>
      <c r="T1425" t="str">
        <f t="shared" si="180"/>
        <v>documentary</v>
      </c>
      <c r="U1425" s="7">
        <f t="shared" si="181"/>
        <v>41890.167453703703</v>
      </c>
      <c r="V1425" s="7">
        <f t="shared" si="182"/>
        <v>41920.167453703703</v>
      </c>
    </row>
    <row r="1426" spans="1:22" ht="29.5" x14ac:dyDescent="0.75">
      <c r="A1426">
        <v>1913</v>
      </c>
      <c r="B1426" s="2" t="s">
        <v>1914</v>
      </c>
      <c r="C1426" s="2" t="s">
        <v>6023</v>
      </c>
      <c r="D1426">
        <v>48000</v>
      </c>
      <c r="E1426">
        <f t="shared" si="176"/>
        <v>62880</v>
      </c>
      <c r="F1426">
        <v>637</v>
      </c>
      <c r="G1426">
        <f t="shared" si="177"/>
        <v>834.47</v>
      </c>
      <c r="H1426" t="s">
        <v>8221</v>
      </c>
      <c r="I1426" t="s">
        <v>8225</v>
      </c>
      <c r="J1426" t="s">
        <v>8247</v>
      </c>
      <c r="K1426">
        <v>1412770578</v>
      </c>
      <c r="L1426">
        <v>1410178578</v>
      </c>
      <c r="M1426" t="b">
        <v>0</v>
      </c>
      <c r="N1426">
        <v>26</v>
      </c>
      <c r="O1426" t="b">
        <v>0</v>
      </c>
      <c r="P1426" t="s">
        <v>8294</v>
      </c>
      <c r="Q1426">
        <f t="shared" si="178"/>
        <v>1</v>
      </c>
      <c r="R1426">
        <f t="shared" si="183"/>
        <v>32.1</v>
      </c>
      <c r="S1426" t="str">
        <f t="shared" si="179"/>
        <v>technology</v>
      </c>
      <c r="T1426" t="str">
        <f t="shared" si="180"/>
        <v>gadgets</v>
      </c>
      <c r="U1426" s="7">
        <f t="shared" si="181"/>
        <v>41890.511319444442</v>
      </c>
      <c r="V1426" s="7">
        <f t="shared" si="182"/>
        <v>41920.511319444442</v>
      </c>
    </row>
    <row r="1427" spans="1:22" ht="29.5" x14ac:dyDescent="0.75">
      <c r="A1427">
        <v>3148</v>
      </c>
      <c r="B1427" s="2" t="s">
        <v>3148</v>
      </c>
      <c r="C1427" s="2" t="s">
        <v>7258</v>
      </c>
      <c r="D1427">
        <v>1800</v>
      </c>
      <c r="E1427">
        <f t="shared" si="176"/>
        <v>1800</v>
      </c>
      <c r="F1427">
        <v>2361</v>
      </c>
      <c r="G1427">
        <f t="shared" si="177"/>
        <v>2361</v>
      </c>
      <c r="H1427" t="s">
        <v>8219</v>
      </c>
      <c r="I1427" t="s">
        <v>8224</v>
      </c>
      <c r="J1427" t="s">
        <v>8246</v>
      </c>
      <c r="K1427">
        <v>1412136000</v>
      </c>
      <c r="L1427">
        <v>1410278284</v>
      </c>
      <c r="M1427" t="b">
        <v>1</v>
      </c>
      <c r="N1427">
        <v>57</v>
      </c>
      <c r="O1427" t="b">
        <v>1</v>
      </c>
      <c r="P1427" t="s">
        <v>8271</v>
      </c>
      <c r="Q1427">
        <f t="shared" si="178"/>
        <v>131</v>
      </c>
      <c r="R1427">
        <f t="shared" si="183"/>
        <v>41.42</v>
      </c>
      <c r="S1427" t="str">
        <f t="shared" si="179"/>
        <v>theater</v>
      </c>
      <c r="T1427" t="str">
        <f t="shared" si="180"/>
        <v>plays</v>
      </c>
      <c r="U1427" s="7">
        <f t="shared" si="181"/>
        <v>41891.665324074071</v>
      </c>
      <c r="V1427" s="7">
        <f t="shared" si="182"/>
        <v>41913.166666666664</v>
      </c>
    </row>
    <row r="1428" spans="1:22" ht="29.5" x14ac:dyDescent="0.75">
      <c r="A1428">
        <v>648</v>
      </c>
      <c r="B1428" s="2" t="s">
        <v>649</v>
      </c>
      <c r="C1428" s="2" t="s">
        <v>4758</v>
      </c>
      <c r="D1428">
        <v>35000</v>
      </c>
      <c r="E1428">
        <f t="shared" si="176"/>
        <v>35000</v>
      </c>
      <c r="F1428">
        <v>44388</v>
      </c>
      <c r="G1428">
        <f t="shared" si="177"/>
        <v>44388</v>
      </c>
      <c r="H1428" t="s">
        <v>8219</v>
      </c>
      <c r="I1428" t="s">
        <v>8224</v>
      </c>
      <c r="J1428" t="s">
        <v>8246</v>
      </c>
      <c r="K1428">
        <v>1413304708</v>
      </c>
      <c r="L1428">
        <v>1410280708</v>
      </c>
      <c r="M1428" t="b">
        <v>0</v>
      </c>
      <c r="N1428">
        <v>27</v>
      </c>
      <c r="O1428" t="b">
        <v>1</v>
      </c>
      <c r="P1428" t="s">
        <v>8273</v>
      </c>
      <c r="Q1428">
        <f t="shared" si="178"/>
        <v>127</v>
      </c>
      <c r="R1428">
        <f t="shared" si="183"/>
        <v>1644</v>
      </c>
      <c r="S1428" t="str">
        <f t="shared" si="179"/>
        <v>technology</v>
      </c>
      <c r="T1428" t="str">
        <f t="shared" si="180"/>
        <v>wearables</v>
      </c>
      <c r="U1428" s="7">
        <f t="shared" si="181"/>
        <v>41891.693379629629</v>
      </c>
      <c r="V1428" s="7">
        <f t="shared" si="182"/>
        <v>41926.693379629629</v>
      </c>
    </row>
    <row r="1429" spans="1:22" ht="44.25" x14ac:dyDescent="0.75">
      <c r="A1429">
        <v>1770</v>
      </c>
      <c r="B1429" s="2" t="s">
        <v>1771</v>
      </c>
      <c r="C1429" s="2" t="s">
        <v>5880</v>
      </c>
      <c r="D1429">
        <v>24500</v>
      </c>
      <c r="E1429">
        <f t="shared" si="176"/>
        <v>24500</v>
      </c>
      <c r="F1429">
        <v>13846</v>
      </c>
      <c r="G1429">
        <f t="shared" si="177"/>
        <v>13846</v>
      </c>
      <c r="H1429" t="s">
        <v>8221</v>
      </c>
      <c r="I1429" t="s">
        <v>8224</v>
      </c>
      <c r="J1429" t="s">
        <v>8246</v>
      </c>
      <c r="K1429">
        <v>1413312194</v>
      </c>
      <c r="L1429">
        <v>1410288194</v>
      </c>
      <c r="M1429" t="b">
        <v>1</v>
      </c>
      <c r="N1429">
        <v>92</v>
      </c>
      <c r="O1429" t="b">
        <v>0</v>
      </c>
      <c r="P1429" t="s">
        <v>8285</v>
      </c>
      <c r="Q1429">
        <f t="shared" si="178"/>
        <v>57</v>
      </c>
      <c r="R1429">
        <f t="shared" si="183"/>
        <v>150.5</v>
      </c>
      <c r="S1429" t="str">
        <f t="shared" si="179"/>
        <v>photography</v>
      </c>
      <c r="T1429" t="str">
        <f t="shared" si="180"/>
        <v>photobooks</v>
      </c>
      <c r="U1429" s="7">
        <f t="shared" si="181"/>
        <v>41891.780023148152</v>
      </c>
      <c r="V1429" s="7">
        <f t="shared" si="182"/>
        <v>41926.780023148152</v>
      </c>
    </row>
    <row r="1430" spans="1:22" ht="29.5" x14ac:dyDescent="0.75">
      <c r="A1430">
        <v>3692</v>
      </c>
      <c r="B1430" s="2" t="s">
        <v>3689</v>
      </c>
      <c r="C1430" s="2" t="s">
        <v>7802</v>
      </c>
      <c r="D1430">
        <v>1000</v>
      </c>
      <c r="E1430">
        <f t="shared" si="176"/>
        <v>1000</v>
      </c>
      <c r="F1430">
        <v>1260</v>
      </c>
      <c r="G1430">
        <f t="shared" si="177"/>
        <v>1260</v>
      </c>
      <c r="H1430" t="s">
        <v>8219</v>
      </c>
      <c r="I1430" t="s">
        <v>8224</v>
      </c>
      <c r="J1430" t="s">
        <v>8246</v>
      </c>
      <c r="K1430">
        <v>1411084800</v>
      </c>
      <c r="L1430">
        <v>1410304179</v>
      </c>
      <c r="M1430" t="b">
        <v>0</v>
      </c>
      <c r="N1430">
        <v>17</v>
      </c>
      <c r="O1430" t="b">
        <v>1</v>
      </c>
      <c r="P1430" t="s">
        <v>8271</v>
      </c>
      <c r="Q1430">
        <f t="shared" si="178"/>
        <v>126</v>
      </c>
      <c r="R1430">
        <f t="shared" si="183"/>
        <v>74.12</v>
      </c>
      <c r="S1430" t="str">
        <f t="shared" si="179"/>
        <v>theater</v>
      </c>
      <c r="T1430" t="str">
        <f t="shared" si="180"/>
        <v>plays</v>
      </c>
      <c r="U1430" s="7">
        <f t="shared" si="181"/>
        <v>41891.96503472222</v>
      </c>
      <c r="V1430" s="7">
        <f t="shared" si="182"/>
        <v>41901</v>
      </c>
    </row>
    <row r="1431" spans="1:22" ht="44.25" x14ac:dyDescent="0.75">
      <c r="A1431">
        <v>1775</v>
      </c>
      <c r="B1431" s="2" t="s">
        <v>1776</v>
      </c>
      <c r="C1431" s="2" t="s">
        <v>5885</v>
      </c>
      <c r="D1431">
        <v>32500</v>
      </c>
      <c r="E1431">
        <f t="shared" si="176"/>
        <v>32500</v>
      </c>
      <c r="F1431">
        <v>21158</v>
      </c>
      <c r="G1431">
        <f t="shared" si="177"/>
        <v>21158</v>
      </c>
      <c r="H1431" t="s">
        <v>8221</v>
      </c>
      <c r="I1431" t="s">
        <v>8224</v>
      </c>
      <c r="J1431" t="s">
        <v>8246</v>
      </c>
      <c r="K1431">
        <v>1414193160</v>
      </c>
      <c r="L1431">
        <v>1410305160</v>
      </c>
      <c r="M1431" t="b">
        <v>1</v>
      </c>
      <c r="N1431">
        <v>124</v>
      </c>
      <c r="O1431" t="b">
        <v>0</v>
      </c>
      <c r="P1431" t="s">
        <v>8285</v>
      </c>
      <c r="Q1431">
        <f t="shared" si="178"/>
        <v>65</v>
      </c>
      <c r="R1431">
        <f t="shared" si="183"/>
        <v>170.63</v>
      </c>
      <c r="S1431" t="str">
        <f t="shared" si="179"/>
        <v>photography</v>
      </c>
      <c r="T1431" t="str">
        <f t="shared" si="180"/>
        <v>photobooks</v>
      </c>
      <c r="U1431" s="7">
        <f t="shared" si="181"/>
        <v>41891.976388888892</v>
      </c>
      <c r="V1431" s="7">
        <f t="shared" si="182"/>
        <v>41936.976388888892</v>
      </c>
    </row>
    <row r="1432" spans="1:22" ht="44.25" x14ac:dyDescent="0.75">
      <c r="A1432">
        <v>1552</v>
      </c>
      <c r="B1432" s="2" t="s">
        <v>1553</v>
      </c>
      <c r="C1432" s="2" t="s">
        <v>5662</v>
      </c>
      <c r="D1432">
        <v>4300</v>
      </c>
      <c r="E1432">
        <f t="shared" si="176"/>
        <v>4300</v>
      </c>
      <c r="F1432">
        <v>2115</v>
      </c>
      <c r="G1432">
        <f t="shared" si="177"/>
        <v>2115</v>
      </c>
      <c r="H1432" t="s">
        <v>8221</v>
      </c>
      <c r="I1432" t="s">
        <v>8224</v>
      </c>
      <c r="J1432" t="s">
        <v>8246</v>
      </c>
      <c r="K1432">
        <v>1412135940</v>
      </c>
      <c r="L1432">
        <v>1410366708</v>
      </c>
      <c r="M1432" t="b">
        <v>0</v>
      </c>
      <c r="N1432">
        <v>16</v>
      </c>
      <c r="O1432" t="b">
        <v>0</v>
      </c>
      <c r="P1432" t="s">
        <v>8289</v>
      </c>
      <c r="Q1432">
        <f t="shared" si="178"/>
        <v>49</v>
      </c>
      <c r="R1432">
        <f t="shared" si="183"/>
        <v>132.19</v>
      </c>
      <c r="S1432" t="str">
        <f t="shared" si="179"/>
        <v>photography</v>
      </c>
      <c r="T1432" t="str">
        <f t="shared" si="180"/>
        <v>nature</v>
      </c>
      <c r="U1432" s="7">
        <f t="shared" si="181"/>
        <v>41892.688750000001</v>
      </c>
      <c r="V1432" s="7">
        <f t="shared" si="182"/>
        <v>41913.165972222225</v>
      </c>
    </row>
    <row r="1433" spans="1:22" ht="44.25" x14ac:dyDescent="0.75">
      <c r="A1433">
        <v>2686</v>
      </c>
      <c r="B1433" s="2" t="s">
        <v>2686</v>
      </c>
      <c r="C1433" s="2" t="s">
        <v>6796</v>
      </c>
      <c r="D1433">
        <v>30000</v>
      </c>
      <c r="E1433">
        <f t="shared" si="176"/>
        <v>30000</v>
      </c>
      <c r="F1433">
        <v>0</v>
      </c>
      <c r="G1433">
        <f t="shared" si="177"/>
        <v>0</v>
      </c>
      <c r="H1433" t="s">
        <v>8221</v>
      </c>
      <c r="I1433" t="s">
        <v>8224</v>
      </c>
      <c r="J1433" t="s">
        <v>8246</v>
      </c>
      <c r="K1433">
        <v>1412119423</v>
      </c>
      <c r="L1433">
        <v>1410391423</v>
      </c>
      <c r="M1433" t="b">
        <v>0</v>
      </c>
      <c r="N1433">
        <v>0</v>
      </c>
      <c r="O1433" t="b">
        <v>0</v>
      </c>
      <c r="P1433" t="s">
        <v>8284</v>
      </c>
      <c r="Q1433">
        <f t="shared" si="178"/>
        <v>0</v>
      </c>
      <c r="R1433" t="e">
        <f t="shared" si="183"/>
        <v>#DIV/0!</v>
      </c>
      <c r="S1433" t="str">
        <f t="shared" si="179"/>
        <v>food</v>
      </c>
      <c r="T1433" t="str">
        <f t="shared" si="180"/>
        <v>food trucks</v>
      </c>
      <c r="U1433" s="7">
        <f t="shared" si="181"/>
        <v>41892.974803240737</v>
      </c>
      <c r="V1433" s="7">
        <f t="shared" si="182"/>
        <v>41912.974803240737</v>
      </c>
    </row>
    <row r="1434" spans="1:22" ht="44.25" x14ac:dyDescent="0.75">
      <c r="A1434">
        <v>2420</v>
      </c>
      <c r="B1434" s="2" t="s">
        <v>2421</v>
      </c>
      <c r="C1434" s="2" t="s">
        <v>6530</v>
      </c>
      <c r="D1434">
        <v>16870</v>
      </c>
      <c r="E1434">
        <f t="shared" si="176"/>
        <v>16870</v>
      </c>
      <c r="F1434">
        <v>2501</v>
      </c>
      <c r="G1434">
        <f t="shared" si="177"/>
        <v>2501</v>
      </c>
      <c r="H1434" t="s">
        <v>8221</v>
      </c>
      <c r="I1434" t="s">
        <v>8224</v>
      </c>
      <c r="J1434" t="s">
        <v>8246</v>
      </c>
      <c r="K1434">
        <v>1415583695</v>
      </c>
      <c r="L1434">
        <v>1410396095</v>
      </c>
      <c r="M1434" t="b">
        <v>0</v>
      </c>
      <c r="N1434">
        <v>36</v>
      </c>
      <c r="O1434" t="b">
        <v>0</v>
      </c>
      <c r="P1434" t="s">
        <v>8284</v>
      </c>
      <c r="Q1434">
        <f t="shared" si="178"/>
        <v>15</v>
      </c>
      <c r="R1434">
        <f t="shared" si="183"/>
        <v>69.47</v>
      </c>
      <c r="S1434" t="str">
        <f t="shared" si="179"/>
        <v>food</v>
      </c>
      <c r="T1434" t="str">
        <f t="shared" si="180"/>
        <v>food trucks</v>
      </c>
      <c r="U1434" s="7">
        <f t="shared" si="181"/>
        <v>41893.028877314813</v>
      </c>
      <c r="V1434" s="7">
        <f t="shared" si="182"/>
        <v>41953.070543981477</v>
      </c>
    </row>
    <row r="1435" spans="1:22" ht="59" x14ac:dyDescent="0.75">
      <c r="A1435">
        <v>3241</v>
      </c>
      <c r="B1435" s="2" t="s">
        <v>3241</v>
      </c>
      <c r="C1435" s="2" t="s">
        <v>7351</v>
      </c>
      <c r="D1435">
        <v>8500</v>
      </c>
      <c r="E1435">
        <f t="shared" si="176"/>
        <v>8500</v>
      </c>
      <c r="F1435">
        <v>9801</v>
      </c>
      <c r="G1435">
        <f t="shared" si="177"/>
        <v>9801</v>
      </c>
      <c r="H1435" t="s">
        <v>8219</v>
      </c>
      <c r="I1435" t="s">
        <v>8224</v>
      </c>
      <c r="J1435" t="s">
        <v>8246</v>
      </c>
      <c r="K1435">
        <v>1413269940</v>
      </c>
      <c r="L1435">
        <v>1410421670</v>
      </c>
      <c r="M1435" t="b">
        <v>1</v>
      </c>
      <c r="N1435">
        <v>167</v>
      </c>
      <c r="O1435" t="b">
        <v>1</v>
      </c>
      <c r="P1435" t="s">
        <v>8271</v>
      </c>
      <c r="Q1435">
        <f t="shared" si="178"/>
        <v>115</v>
      </c>
      <c r="R1435">
        <f t="shared" si="183"/>
        <v>58.69</v>
      </c>
      <c r="S1435" t="str">
        <f t="shared" si="179"/>
        <v>theater</v>
      </c>
      <c r="T1435" t="str">
        <f t="shared" si="180"/>
        <v>plays</v>
      </c>
      <c r="U1435" s="7">
        <f t="shared" si="181"/>
        <v>41893.324884259258</v>
      </c>
      <c r="V1435" s="7">
        <f t="shared" si="182"/>
        <v>41926.290972222225</v>
      </c>
    </row>
    <row r="1436" spans="1:22" ht="44.25" x14ac:dyDescent="0.75">
      <c r="A1436">
        <v>3518</v>
      </c>
      <c r="B1436" s="2" t="s">
        <v>3517</v>
      </c>
      <c r="C1436" s="2" t="s">
        <v>7628</v>
      </c>
      <c r="D1436">
        <v>1500</v>
      </c>
      <c r="E1436">
        <f t="shared" si="176"/>
        <v>1500</v>
      </c>
      <c r="F1436">
        <v>1650.69</v>
      </c>
      <c r="G1436">
        <f t="shared" si="177"/>
        <v>1650.69</v>
      </c>
      <c r="H1436" t="s">
        <v>8219</v>
      </c>
      <c r="I1436" t="s">
        <v>8224</v>
      </c>
      <c r="J1436" t="s">
        <v>8246</v>
      </c>
      <c r="K1436">
        <v>1412259660</v>
      </c>
      <c r="L1436">
        <v>1410461299</v>
      </c>
      <c r="M1436" t="b">
        <v>0</v>
      </c>
      <c r="N1436">
        <v>33</v>
      </c>
      <c r="O1436" t="b">
        <v>1</v>
      </c>
      <c r="P1436" t="s">
        <v>8271</v>
      </c>
      <c r="Q1436">
        <f t="shared" si="178"/>
        <v>110</v>
      </c>
      <c r="R1436">
        <f t="shared" si="183"/>
        <v>50.02</v>
      </c>
      <c r="S1436" t="str">
        <f t="shared" si="179"/>
        <v>theater</v>
      </c>
      <c r="T1436" t="str">
        <f t="shared" si="180"/>
        <v>plays</v>
      </c>
      <c r="U1436" s="7">
        <f t="shared" si="181"/>
        <v>41893.783553240741</v>
      </c>
      <c r="V1436" s="7">
        <f t="shared" si="182"/>
        <v>41914.597916666666</v>
      </c>
    </row>
    <row r="1437" spans="1:22" ht="44.25" x14ac:dyDescent="0.75">
      <c r="A1437">
        <v>2983</v>
      </c>
      <c r="B1437" s="2" t="s">
        <v>2983</v>
      </c>
      <c r="C1437" s="2" t="s">
        <v>7093</v>
      </c>
      <c r="D1437">
        <v>116000</v>
      </c>
      <c r="E1437">
        <f t="shared" si="176"/>
        <v>116000</v>
      </c>
      <c r="F1437">
        <v>169985.91</v>
      </c>
      <c r="G1437">
        <f t="shared" si="177"/>
        <v>169985.91</v>
      </c>
      <c r="H1437" t="s">
        <v>8219</v>
      </c>
      <c r="I1437" t="s">
        <v>8224</v>
      </c>
      <c r="J1437" t="s">
        <v>8246</v>
      </c>
      <c r="K1437">
        <v>1415722236</v>
      </c>
      <c r="L1437">
        <v>1410534636</v>
      </c>
      <c r="M1437" t="b">
        <v>1</v>
      </c>
      <c r="N1437">
        <v>1095</v>
      </c>
      <c r="O1437" t="b">
        <v>1</v>
      </c>
      <c r="P1437" t="s">
        <v>8303</v>
      </c>
      <c r="Q1437">
        <f t="shared" si="178"/>
        <v>147</v>
      </c>
      <c r="R1437">
        <f t="shared" si="183"/>
        <v>155.24</v>
      </c>
      <c r="S1437" t="str">
        <f t="shared" si="179"/>
        <v>theater</v>
      </c>
      <c r="T1437" t="str">
        <f t="shared" si="180"/>
        <v>spaces</v>
      </c>
      <c r="U1437" s="7">
        <f t="shared" si="181"/>
        <v>41894.632361111115</v>
      </c>
      <c r="V1437" s="7">
        <f t="shared" si="182"/>
        <v>41954.674027777779</v>
      </c>
    </row>
    <row r="1438" spans="1:22" ht="44.25" x14ac:dyDescent="0.75">
      <c r="A1438">
        <v>341</v>
      </c>
      <c r="B1438" s="2" t="s">
        <v>342</v>
      </c>
      <c r="C1438" s="2" t="s">
        <v>4451</v>
      </c>
      <c r="D1438">
        <v>3500</v>
      </c>
      <c r="E1438">
        <f t="shared" si="176"/>
        <v>3500</v>
      </c>
      <c r="F1438">
        <v>3735</v>
      </c>
      <c r="G1438">
        <f t="shared" si="177"/>
        <v>3735</v>
      </c>
      <c r="H1438" t="s">
        <v>8219</v>
      </c>
      <c r="I1438" t="s">
        <v>8224</v>
      </c>
      <c r="J1438" t="s">
        <v>8246</v>
      </c>
      <c r="K1438">
        <v>1412135940</v>
      </c>
      <c r="L1438">
        <v>1410555998</v>
      </c>
      <c r="M1438" t="b">
        <v>1</v>
      </c>
      <c r="N1438">
        <v>55</v>
      </c>
      <c r="O1438" t="b">
        <v>1</v>
      </c>
      <c r="P1438" t="s">
        <v>8269</v>
      </c>
      <c r="Q1438">
        <f t="shared" si="178"/>
        <v>107</v>
      </c>
      <c r="R1438">
        <f t="shared" si="183"/>
        <v>67.91</v>
      </c>
      <c r="S1438" t="str">
        <f t="shared" si="179"/>
        <v>film &amp; video</v>
      </c>
      <c r="T1438" t="str">
        <f t="shared" si="180"/>
        <v>documentary</v>
      </c>
      <c r="U1438" s="7">
        <f t="shared" si="181"/>
        <v>41894.879606481481</v>
      </c>
      <c r="V1438" s="7">
        <f t="shared" si="182"/>
        <v>41913.165972222225</v>
      </c>
    </row>
    <row r="1439" spans="1:22" ht="44.25" x14ac:dyDescent="0.75">
      <c r="A1439">
        <v>3417</v>
      </c>
      <c r="B1439" s="2" t="s">
        <v>3416</v>
      </c>
      <c r="C1439" s="2" t="s">
        <v>7527</v>
      </c>
      <c r="D1439">
        <v>1700</v>
      </c>
      <c r="E1439">
        <f t="shared" si="176"/>
        <v>1700</v>
      </c>
      <c r="F1439">
        <v>1700.01</v>
      </c>
      <c r="G1439">
        <f t="shared" si="177"/>
        <v>1700.01</v>
      </c>
      <c r="H1439" t="s">
        <v>8219</v>
      </c>
      <c r="I1439" t="s">
        <v>8224</v>
      </c>
      <c r="J1439" t="s">
        <v>8246</v>
      </c>
      <c r="K1439">
        <v>1414284180</v>
      </c>
      <c r="L1439">
        <v>1410558948</v>
      </c>
      <c r="M1439" t="b">
        <v>0</v>
      </c>
      <c r="N1439">
        <v>45</v>
      </c>
      <c r="O1439" t="b">
        <v>1</v>
      </c>
      <c r="P1439" t="s">
        <v>8271</v>
      </c>
      <c r="Q1439">
        <f t="shared" si="178"/>
        <v>100</v>
      </c>
      <c r="R1439">
        <f t="shared" si="183"/>
        <v>37.78</v>
      </c>
      <c r="S1439" t="str">
        <f t="shared" si="179"/>
        <v>theater</v>
      </c>
      <c r="T1439" t="str">
        <f t="shared" si="180"/>
        <v>plays</v>
      </c>
      <c r="U1439" s="7">
        <f t="shared" si="181"/>
        <v>41894.91375</v>
      </c>
      <c r="V1439" s="7">
        <f t="shared" si="182"/>
        <v>41938.029861111114</v>
      </c>
    </row>
    <row r="1440" spans="1:22" ht="44.25" x14ac:dyDescent="0.75">
      <c r="A1440">
        <v>1785</v>
      </c>
      <c r="B1440" s="2" t="s">
        <v>1786</v>
      </c>
      <c r="C1440" s="2" t="s">
        <v>5895</v>
      </c>
      <c r="D1440">
        <v>24000</v>
      </c>
      <c r="E1440">
        <f t="shared" si="176"/>
        <v>24000</v>
      </c>
      <c r="F1440">
        <v>4853</v>
      </c>
      <c r="G1440">
        <f t="shared" si="177"/>
        <v>4853</v>
      </c>
      <c r="H1440" t="s">
        <v>8221</v>
      </c>
      <c r="I1440" t="s">
        <v>8224</v>
      </c>
      <c r="J1440" t="s">
        <v>8246</v>
      </c>
      <c r="K1440">
        <v>1413417600</v>
      </c>
      <c r="L1440">
        <v>1410750855</v>
      </c>
      <c r="M1440" t="b">
        <v>1</v>
      </c>
      <c r="N1440">
        <v>108</v>
      </c>
      <c r="O1440" t="b">
        <v>0</v>
      </c>
      <c r="P1440" t="s">
        <v>8285</v>
      </c>
      <c r="Q1440">
        <f t="shared" si="178"/>
        <v>20</v>
      </c>
      <c r="R1440">
        <f t="shared" si="183"/>
        <v>44.94</v>
      </c>
      <c r="S1440" t="str">
        <f t="shared" si="179"/>
        <v>photography</v>
      </c>
      <c r="T1440" t="str">
        <f t="shared" si="180"/>
        <v>photobooks</v>
      </c>
      <c r="U1440" s="7">
        <f t="shared" si="181"/>
        <v>41897.134895833333</v>
      </c>
      <c r="V1440" s="7">
        <f t="shared" si="182"/>
        <v>41928</v>
      </c>
    </row>
    <row r="1441" spans="1:22" ht="59" x14ac:dyDescent="0.75">
      <c r="A1441">
        <v>3161</v>
      </c>
      <c r="B1441" s="2" t="s">
        <v>3161</v>
      </c>
      <c r="C1441" s="2" t="s">
        <v>7271</v>
      </c>
      <c r="D1441">
        <v>2000</v>
      </c>
      <c r="E1441">
        <f t="shared" si="176"/>
        <v>2620</v>
      </c>
      <c r="F1441">
        <v>2102</v>
      </c>
      <c r="G1441">
        <f t="shared" si="177"/>
        <v>2753.62</v>
      </c>
      <c r="H1441" t="s">
        <v>8219</v>
      </c>
      <c r="I1441" t="s">
        <v>8225</v>
      </c>
      <c r="J1441" t="s">
        <v>8247</v>
      </c>
      <c r="K1441">
        <v>1413377522</v>
      </c>
      <c r="L1441">
        <v>1410785522</v>
      </c>
      <c r="M1441" t="b">
        <v>1</v>
      </c>
      <c r="N1441">
        <v>74</v>
      </c>
      <c r="O1441" t="b">
        <v>1</v>
      </c>
      <c r="P1441" t="s">
        <v>8271</v>
      </c>
      <c r="Q1441">
        <f t="shared" si="178"/>
        <v>105</v>
      </c>
      <c r="R1441">
        <f t="shared" si="183"/>
        <v>37.21</v>
      </c>
      <c r="S1441" t="str">
        <f t="shared" si="179"/>
        <v>theater</v>
      </c>
      <c r="T1441" t="str">
        <f t="shared" si="180"/>
        <v>plays</v>
      </c>
      <c r="U1441" s="7">
        <f t="shared" si="181"/>
        <v>41897.536134259259</v>
      </c>
      <c r="V1441" s="7">
        <f t="shared" si="182"/>
        <v>41927.536134259259</v>
      </c>
    </row>
    <row r="1442" spans="1:22" ht="59" x14ac:dyDescent="0.75">
      <c r="A1442">
        <v>3699</v>
      </c>
      <c r="B1442" s="2" t="s">
        <v>3696</v>
      </c>
      <c r="C1442" s="2" t="s">
        <v>7809</v>
      </c>
      <c r="D1442">
        <v>2500</v>
      </c>
      <c r="E1442">
        <f t="shared" si="176"/>
        <v>2500</v>
      </c>
      <c r="F1442">
        <v>2520</v>
      </c>
      <c r="G1442">
        <f t="shared" si="177"/>
        <v>2520</v>
      </c>
      <c r="H1442" t="s">
        <v>8219</v>
      </c>
      <c r="I1442" t="s">
        <v>8224</v>
      </c>
      <c r="J1442" t="s">
        <v>8246</v>
      </c>
      <c r="K1442">
        <v>1413383216</v>
      </c>
      <c r="L1442">
        <v>1410791216</v>
      </c>
      <c r="M1442" t="b">
        <v>0</v>
      </c>
      <c r="N1442">
        <v>40</v>
      </c>
      <c r="O1442" t="b">
        <v>1</v>
      </c>
      <c r="P1442" t="s">
        <v>8271</v>
      </c>
      <c r="Q1442">
        <f t="shared" si="178"/>
        <v>101</v>
      </c>
      <c r="R1442">
        <f t="shared" si="183"/>
        <v>63</v>
      </c>
      <c r="S1442" t="str">
        <f t="shared" si="179"/>
        <v>theater</v>
      </c>
      <c r="T1442" t="str">
        <f t="shared" si="180"/>
        <v>plays</v>
      </c>
      <c r="U1442" s="7">
        <f t="shared" si="181"/>
        <v>41897.602037037039</v>
      </c>
      <c r="V1442" s="7">
        <f t="shared" si="182"/>
        <v>41927.602037037039</v>
      </c>
    </row>
    <row r="1443" spans="1:22" ht="44.25" x14ac:dyDescent="0.75">
      <c r="A1443">
        <v>1177</v>
      </c>
      <c r="B1443" s="2" t="s">
        <v>1178</v>
      </c>
      <c r="C1443" s="2" t="s">
        <v>5287</v>
      </c>
      <c r="D1443">
        <v>6000</v>
      </c>
      <c r="E1443">
        <f t="shared" si="176"/>
        <v>7860</v>
      </c>
      <c r="F1443">
        <v>0</v>
      </c>
      <c r="G1443">
        <f t="shared" si="177"/>
        <v>0</v>
      </c>
      <c r="H1443" t="s">
        <v>8221</v>
      </c>
      <c r="I1443" t="s">
        <v>8225</v>
      </c>
      <c r="J1443" t="s">
        <v>8247</v>
      </c>
      <c r="K1443">
        <v>1413388296</v>
      </c>
      <c r="L1443">
        <v>1410796296</v>
      </c>
      <c r="M1443" t="b">
        <v>0</v>
      </c>
      <c r="N1443">
        <v>0</v>
      </c>
      <c r="O1443" t="b">
        <v>0</v>
      </c>
      <c r="P1443" t="s">
        <v>8284</v>
      </c>
      <c r="Q1443">
        <f t="shared" si="178"/>
        <v>0</v>
      </c>
      <c r="R1443" t="e">
        <f t="shared" si="183"/>
        <v>#DIV/0!</v>
      </c>
      <c r="S1443" t="str">
        <f t="shared" si="179"/>
        <v>food</v>
      </c>
      <c r="T1443" t="str">
        <f t="shared" si="180"/>
        <v>food trucks</v>
      </c>
      <c r="U1443" s="7">
        <f t="shared" si="181"/>
        <v>41897.660833333335</v>
      </c>
      <c r="V1443" s="7">
        <f t="shared" si="182"/>
        <v>41927.660833333335</v>
      </c>
    </row>
    <row r="1444" spans="1:22" ht="44.25" x14ac:dyDescent="0.75">
      <c r="A1444">
        <v>2342</v>
      </c>
      <c r="B1444" s="2" t="s">
        <v>2343</v>
      </c>
      <c r="C1444" s="2" t="s">
        <v>6452</v>
      </c>
      <c r="D1444">
        <v>5500</v>
      </c>
      <c r="E1444">
        <f t="shared" si="176"/>
        <v>5500</v>
      </c>
      <c r="F1444">
        <v>0</v>
      </c>
      <c r="G1444">
        <f t="shared" si="177"/>
        <v>0</v>
      </c>
      <c r="H1444" t="s">
        <v>8220</v>
      </c>
      <c r="I1444" t="s">
        <v>8224</v>
      </c>
      <c r="J1444" t="s">
        <v>8246</v>
      </c>
      <c r="K1444">
        <v>1412571600</v>
      </c>
      <c r="L1444">
        <v>1410799870</v>
      </c>
      <c r="M1444" t="b">
        <v>0</v>
      </c>
      <c r="N1444">
        <v>0</v>
      </c>
      <c r="O1444" t="b">
        <v>0</v>
      </c>
      <c r="P1444" t="s">
        <v>8272</v>
      </c>
      <c r="Q1444">
        <f t="shared" si="178"/>
        <v>0</v>
      </c>
      <c r="R1444" t="e">
        <f t="shared" si="183"/>
        <v>#DIV/0!</v>
      </c>
      <c r="S1444" t="str">
        <f t="shared" si="179"/>
        <v>technology</v>
      </c>
      <c r="T1444" t="str">
        <f t="shared" si="180"/>
        <v>web</v>
      </c>
      <c r="U1444" s="7">
        <f t="shared" si="181"/>
        <v>41897.702199074076</v>
      </c>
      <c r="V1444" s="7">
        <f t="shared" si="182"/>
        <v>41918.208333333336</v>
      </c>
    </row>
    <row r="1445" spans="1:22" ht="44.25" x14ac:dyDescent="0.75">
      <c r="A1445">
        <v>3230</v>
      </c>
      <c r="B1445" s="2" t="s">
        <v>3230</v>
      </c>
      <c r="C1445" s="2" t="s">
        <v>7340</v>
      </c>
      <c r="D1445">
        <v>2600</v>
      </c>
      <c r="E1445">
        <f t="shared" si="176"/>
        <v>2600</v>
      </c>
      <c r="F1445">
        <v>2857</v>
      </c>
      <c r="G1445">
        <f t="shared" si="177"/>
        <v>2857</v>
      </c>
      <c r="H1445" t="s">
        <v>8219</v>
      </c>
      <c r="I1445" t="s">
        <v>8224</v>
      </c>
      <c r="J1445" t="s">
        <v>8246</v>
      </c>
      <c r="K1445">
        <v>1412135940</v>
      </c>
      <c r="L1445">
        <v>1410840126</v>
      </c>
      <c r="M1445" t="b">
        <v>1</v>
      </c>
      <c r="N1445">
        <v>37</v>
      </c>
      <c r="O1445" t="b">
        <v>1</v>
      </c>
      <c r="P1445" t="s">
        <v>8271</v>
      </c>
      <c r="Q1445">
        <f t="shared" si="178"/>
        <v>110</v>
      </c>
      <c r="R1445">
        <f t="shared" si="183"/>
        <v>77.22</v>
      </c>
      <c r="S1445" t="str">
        <f t="shared" si="179"/>
        <v>theater</v>
      </c>
      <c r="T1445" t="str">
        <f t="shared" si="180"/>
        <v>plays</v>
      </c>
      <c r="U1445" s="7">
        <f t="shared" si="181"/>
        <v>41898.168125000004</v>
      </c>
      <c r="V1445" s="7">
        <f t="shared" si="182"/>
        <v>41913.165972222225</v>
      </c>
    </row>
    <row r="1446" spans="1:22" ht="44.25" x14ac:dyDescent="0.75">
      <c r="A1446">
        <v>644</v>
      </c>
      <c r="B1446" s="2" t="s">
        <v>645</v>
      </c>
      <c r="C1446" s="2" t="s">
        <v>4754</v>
      </c>
      <c r="D1446">
        <v>25000</v>
      </c>
      <c r="E1446">
        <f t="shared" si="176"/>
        <v>25000</v>
      </c>
      <c r="F1446">
        <v>75029.48</v>
      </c>
      <c r="G1446">
        <f t="shared" si="177"/>
        <v>75029.48</v>
      </c>
      <c r="H1446" t="s">
        <v>8219</v>
      </c>
      <c r="I1446" t="s">
        <v>8224</v>
      </c>
      <c r="J1446" t="s">
        <v>8246</v>
      </c>
      <c r="K1446">
        <v>1414544400</v>
      </c>
      <c r="L1446">
        <v>1410883139</v>
      </c>
      <c r="M1446" t="b">
        <v>0</v>
      </c>
      <c r="N1446">
        <v>1021</v>
      </c>
      <c r="O1446" t="b">
        <v>1</v>
      </c>
      <c r="P1446" t="s">
        <v>8273</v>
      </c>
      <c r="Q1446">
        <f t="shared" si="178"/>
        <v>300</v>
      </c>
      <c r="R1446">
        <f t="shared" si="183"/>
        <v>73.489999999999995</v>
      </c>
      <c r="S1446" t="str">
        <f t="shared" si="179"/>
        <v>technology</v>
      </c>
      <c r="T1446" t="str">
        <f t="shared" si="180"/>
        <v>wearables</v>
      </c>
      <c r="U1446" s="7">
        <f t="shared" si="181"/>
        <v>41898.665960648148</v>
      </c>
      <c r="V1446" s="7">
        <f t="shared" si="182"/>
        <v>41941.041666666664</v>
      </c>
    </row>
    <row r="1447" spans="1:22" ht="44.25" x14ac:dyDescent="0.75">
      <c r="A1447">
        <v>2706</v>
      </c>
      <c r="B1447" s="2" t="s">
        <v>2706</v>
      </c>
      <c r="C1447" s="2" t="s">
        <v>6816</v>
      </c>
      <c r="D1447">
        <v>35000</v>
      </c>
      <c r="E1447">
        <f t="shared" si="176"/>
        <v>35000</v>
      </c>
      <c r="F1447">
        <v>39304</v>
      </c>
      <c r="G1447">
        <f t="shared" si="177"/>
        <v>39304</v>
      </c>
      <c r="H1447" t="s">
        <v>8219</v>
      </c>
      <c r="I1447" t="s">
        <v>8224</v>
      </c>
      <c r="J1447" t="s">
        <v>8246</v>
      </c>
      <c r="K1447">
        <v>1413442740</v>
      </c>
      <c r="L1447">
        <v>1410937483</v>
      </c>
      <c r="M1447" t="b">
        <v>1</v>
      </c>
      <c r="N1447">
        <v>263</v>
      </c>
      <c r="O1447" t="b">
        <v>1</v>
      </c>
      <c r="P1447" t="s">
        <v>8303</v>
      </c>
      <c r="Q1447">
        <f t="shared" si="178"/>
        <v>112</v>
      </c>
      <c r="R1447">
        <f t="shared" si="183"/>
        <v>149.44</v>
      </c>
      <c r="S1447" t="str">
        <f t="shared" si="179"/>
        <v>theater</v>
      </c>
      <c r="T1447" t="str">
        <f t="shared" si="180"/>
        <v>spaces</v>
      </c>
      <c r="U1447" s="7">
        <f t="shared" si="181"/>
        <v>41899.294942129629</v>
      </c>
      <c r="V1447" s="7">
        <f t="shared" si="182"/>
        <v>41928.290972222225</v>
      </c>
    </row>
    <row r="1448" spans="1:22" ht="44.25" x14ac:dyDescent="0.75">
      <c r="A1448">
        <v>3641</v>
      </c>
      <c r="B1448" s="2" t="s">
        <v>3639</v>
      </c>
      <c r="C1448" s="2" t="s">
        <v>7751</v>
      </c>
      <c r="D1448">
        <v>3000</v>
      </c>
      <c r="E1448">
        <f t="shared" si="176"/>
        <v>3000</v>
      </c>
      <c r="F1448">
        <v>0</v>
      </c>
      <c r="G1448">
        <f t="shared" si="177"/>
        <v>0</v>
      </c>
      <c r="H1448" t="s">
        <v>8221</v>
      </c>
      <c r="I1448" t="s">
        <v>8224</v>
      </c>
      <c r="J1448" t="s">
        <v>8246</v>
      </c>
      <c r="K1448">
        <v>1412485200</v>
      </c>
      <c r="L1448">
        <v>1410966179</v>
      </c>
      <c r="M1448" t="b">
        <v>0</v>
      </c>
      <c r="N1448">
        <v>0</v>
      </c>
      <c r="O1448" t="b">
        <v>0</v>
      </c>
      <c r="P1448" t="s">
        <v>8305</v>
      </c>
      <c r="Q1448">
        <f t="shared" si="178"/>
        <v>0</v>
      </c>
      <c r="R1448" t="e">
        <f t="shared" si="183"/>
        <v>#DIV/0!</v>
      </c>
      <c r="S1448" t="str">
        <f t="shared" si="179"/>
        <v>theater</v>
      </c>
      <c r="T1448" t="str">
        <f t="shared" si="180"/>
        <v>musical</v>
      </c>
      <c r="U1448" s="7">
        <f t="shared" si="181"/>
        <v>41899.627071759263</v>
      </c>
      <c r="V1448" s="7">
        <f t="shared" si="182"/>
        <v>41917.208333333336</v>
      </c>
    </row>
    <row r="1449" spans="1:22" ht="29.5" x14ac:dyDescent="0.75">
      <c r="A1449">
        <v>1461</v>
      </c>
      <c r="B1449" s="2" t="s">
        <v>1462</v>
      </c>
      <c r="C1449" s="2" t="s">
        <v>5571</v>
      </c>
      <c r="D1449">
        <v>15000</v>
      </c>
      <c r="E1449">
        <f t="shared" si="176"/>
        <v>15000</v>
      </c>
      <c r="F1449">
        <v>15186.69</v>
      </c>
      <c r="G1449">
        <f t="shared" si="177"/>
        <v>15186.69</v>
      </c>
      <c r="H1449" t="s">
        <v>8219</v>
      </c>
      <c r="I1449" t="s">
        <v>8224</v>
      </c>
      <c r="J1449" t="s">
        <v>8246</v>
      </c>
      <c r="K1449">
        <v>1413849600</v>
      </c>
      <c r="L1449">
        <v>1410967754</v>
      </c>
      <c r="M1449" t="b">
        <v>1</v>
      </c>
      <c r="N1449">
        <v>340</v>
      </c>
      <c r="O1449" t="b">
        <v>1</v>
      </c>
      <c r="P1449" t="s">
        <v>8288</v>
      </c>
      <c r="Q1449">
        <f t="shared" si="178"/>
        <v>101</v>
      </c>
      <c r="R1449">
        <f t="shared" si="183"/>
        <v>44.67</v>
      </c>
      <c r="S1449" t="str">
        <f t="shared" si="179"/>
        <v>publishing</v>
      </c>
      <c r="T1449" t="str">
        <f t="shared" si="180"/>
        <v>radio &amp; podcasts</v>
      </c>
      <c r="U1449" s="7">
        <f t="shared" si="181"/>
        <v>41899.645300925928</v>
      </c>
      <c r="V1449" s="7">
        <f t="shared" si="182"/>
        <v>41933</v>
      </c>
    </row>
    <row r="1450" spans="1:22" ht="59" x14ac:dyDescent="0.75">
      <c r="A1450">
        <v>192</v>
      </c>
      <c r="B1450" s="2" t="s">
        <v>194</v>
      </c>
      <c r="C1450" s="2" t="s">
        <v>4302</v>
      </c>
      <c r="D1450">
        <v>1000000</v>
      </c>
      <c r="E1450">
        <f t="shared" si="176"/>
        <v>1000000</v>
      </c>
      <c r="F1450">
        <v>17</v>
      </c>
      <c r="G1450">
        <f t="shared" si="177"/>
        <v>17</v>
      </c>
      <c r="H1450" t="s">
        <v>8221</v>
      </c>
      <c r="I1450" t="s">
        <v>8224</v>
      </c>
      <c r="J1450" t="s">
        <v>8246</v>
      </c>
      <c r="K1450">
        <v>1413572432</v>
      </c>
      <c r="L1450">
        <v>1410980432</v>
      </c>
      <c r="M1450" t="b">
        <v>0</v>
      </c>
      <c r="N1450">
        <v>3</v>
      </c>
      <c r="O1450" t="b">
        <v>0</v>
      </c>
      <c r="P1450" t="s">
        <v>8268</v>
      </c>
      <c r="Q1450">
        <f t="shared" si="178"/>
        <v>0</v>
      </c>
      <c r="R1450">
        <f t="shared" si="183"/>
        <v>5.67</v>
      </c>
      <c r="S1450" t="str">
        <f t="shared" si="179"/>
        <v>film &amp; video</v>
      </c>
      <c r="T1450" t="str">
        <f t="shared" si="180"/>
        <v>drama</v>
      </c>
      <c r="U1450" s="7">
        <f t="shared" si="181"/>
        <v>41899.792037037041</v>
      </c>
      <c r="V1450" s="7">
        <f t="shared" si="182"/>
        <v>41929.792037037041</v>
      </c>
    </row>
    <row r="1451" spans="1:22" ht="59" x14ac:dyDescent="0.75">
      <c r="A1451">
        <v>1522</v>
      </c>
      <c r="B1451" s="2" t="s">
        <v>1523</v>
      </c>
      <c r="C1451" s="2" t="s">
        <v>5632</v>
      </c>
      <c r="D1451">
        <v>43500</v>
      </c>
      <c r="E1451">
        <f t="shared" si="176"/>
        <v>43500</v>
      </c>
      <c r="F1451">
        <v>60450.1</v>
      </c>
      <c r="G1451">
        <f t="shared" si="177"/>
        <v>60450.1</v>
      </c>
      <c r="H1451" t="s">
        <v>8219</v>
      </c>
      <c r="I1451" t="s">
        <v>8224</v>
      </c>
      <c r="J1451" t="s">
        <v>8246</v>
      </c>
      <c r="K1451">
        <v>1413575739</v>
      </c>
      <c r="L1451">
        <v>1410983739</v>
      </c>
      <c r="M1451" t="b">
        <v>1</v>
      </c>
      <c r="N1451">
        <v>452</v>
      </c>
      <c r="O1451" t="b">
        <v>1</v>
      </c>
      <c r="P1451" t="s">
        <v>8285</v>
      </c>
      <c r="Q1451">
        <f t="shared" si="178"/>
        <v>139</v>
      </c>
      <c r="R1451">
        <f t="shared" si="183"/>
        <v>133.74</v>
      </c>
      <c r="S1451" t="str">
        <f t="shared" si="179"/>
        <v>photography</v>
      </c>
      <c r="T1451" t="str">
        <f t="shared" si="180"/>
        <v>photobooks</v>
      </c>
      <c r="U1451" s="7">
        <f t="shared" si="181"/>
        <v>41899.830312500002</v>
      </c>
      <c r="V1451" s="7">
        <f t="shared" si="182"/>
        <v>41929.830312500002</v>
      </c>
    </row>
    <row r="1452" spans="1:22" ht="44.25" x14ac:dyDescent="0.75">
      <c r="A1452">
        <v>2801</v>
      </c>
      <c r="B1452" s="2" t="s">
        <v>2801</v>
      </c>
      <c r="C1452" s="2" t="s">
        <v>6911</v>
      </c>
      <c r="D1452">
        <v>500</v>
      </c>
      <c r="E1452">
        <f t="shared" si="176"/>
        <v>330</v>
      </c>
      <c r="F1452">
        <v>666</v>
      </c>
      <c r="G1452">
        <f t="shared" si="177"/>
        <v>439.56</v>
      </c>
      <c r="H1452" t="s">
        <v>8219</v>
      </c>
      <c r="I1452" t="s">
        <v>8226</v>
      </c>
      <c r="J1452" t="s">
        <v>8248</v>
      </c>
      <c r="K1452">
        <v>1412938800</v>
      </c>
      <c r="L1452">
        <v>1411019409</v>
      </c>
      <c r="M1452" t="b">
        <v>0</v>
      </c>
      <c r="N1452">
        <v>13</v>
      </c>
      <c r="O1452" t="b">
        <v>1</v>
      </c>
      <c r="P1452" t="s">
        <v>8271</v>
      </c>
      <c r="Q1452">
        <f t="shared" si="178"/>
        <v>133</v>
      </c>
      <c r="R1452">
        <f t="shared" si="183"/>
        <v>33.81</v>
      </c>
      <c r="S1452" t="str">
        <f t="shared" si="179"/>
        <v>theater</v>
      </c>
      <c r="T1452" t="str">
        <f t="shared" si="180"/>
        <v>plays</v>
      </c>
      <c r="U1452" s="7">
        <f t="shared" si="181"/>
        <v>41900.243159722224</v>
      </c>
      <c r="V1452" s="7">
        <f t="shared" si="182"/>
        <v>41922.458333333336</v>
      </c>
    </row>
    <row r="1453" spans="1:22" ht="44.25" x14ac:dyDescent="0.75">
      <c r="A1453">
        <v>169</v>
      </c>
      <c r="B1453" s="2" t="s">
        <v>171</v>
      </c>
      <c r="C1453" s="2" t="s">
        <v>4279</v>
      </c>
      <c r="D1453">
        <v>2500</v>
      </c>
      <c r="E1453">
        <f t="shared" si="176"/>
        <v>3275</v>
      </c>
      <c r="F1453">
        <v>560</v>
      </c>
      <c r="G1453">
        <f t="shared" si="177"/>
        <v>733.6</v>
      </c>
      <c r="H1453" t="s">
        <v>8221</v>
      </c>
      <c r="I1453" t="s">
        <v>8225</v>
      </c>
      <c r="J1453" t="s">
        <v>8247</v>
      </c>
      <c r="K1453">
        <v>1413634059</v>
      </c>
      <c r="L1453">
        <v>1411042059</v>
      </c>
      <c r="M1453" t="b">
        <v>0</v>
      </c>
      <c r="N1453">
        <v>10</v>
      </c>
      <c r="O1453" t="b">
        <v>0</v>
      </c>
      <c r="P1453" t="s">
        <v>8268</v>
      </c>
      <c r="Q1453">
        <f t="shared" si="178"/>
        <v>22</v>
      </c>
      <c r="R1453">
        <f t="shared" si="183"/>
        <v>73.36</v>
      </c>
      <c r="S1453" t="str">
        <f t="shared" si="179"/>
        <v>film &amp; video</v>
      </c>
      <c r="T1453" t="str">
        <f t="shared" si="180"/>
        <v>drama</v>
      </c>
      <c r="U1453" s="7">
        <f t="shared" si="181"/>
        <v>41900.505312499998</v>
      </c>
      <c r="V1453" s="7">
        <f t="shared" si="182"/>
        <v>41930.505312499998</v>
      </c>
    </row>
    <row r="1454" spans="1:22" ht="44.25" x14ac:dyDescent="0.75">
      <c r="A1454">
        <v>3337</v>
      </c>
      <c r="B1454" s="2" t="s">
        <v>3337</v>
      </c>
      <c r="C1454" s="2" t="s">
        <v>7447</v>
      </c>
      <c r="D1454">
        <v>2500</v>
      </c>
      <c r="E1454">
        <f t="shared" si="176"/>
        <v>3275</v>
      </c>
      <c r="F1454">
        <v>2755</v>
      </c>
      <c r="G1454">
        <f t="shared" si="177"/>
        <v>3609.05</v>
      </c>
      <c r="H1454" t="s">
        <v>8219</v>
      </c>
      <c r="I1454" t="s">
        <v>8225</v>
      </c>
      <c r="J1454" t="s">
        <v>8247</v>
      </c>
      <c r="K1454">
        <v>1412974800</v>
      </c>
      <c r="L1454">
        <v>1411109167</v>
      </c>
      <c r="M1454" t="b">
        <v>0</v>
      </c>
      <c r="N1454">
        <v>34</v>
      </c>
      <c r="O1454" t="b">
        <v>1</v>
      </c>
      <c r="P1454" t="s">
        <v>8271</v>
      </c>
      <c r="Q1454">
        <f t="shared" si="178"/>
        <v>110</v>
      </c>
      <c r="R1454">
        <f t="shared" si="183"/>
        <v>106.15</v>
      </c>
      <c r="S1454" t="str">
        <f t="shared" si="179"/>
        <v>theater</v>
      </c>
      <c r="T1454" t="str">
        <f t="shared" si="180"/>
        <v>plays</v>
      </c>
      <c r="U1454" s="7">
        <f t="shared" si="181"/>
        <v>41901.282025462962</v>
      </c>
      <c r="V1454" s="7">
        <f t="shared" si="182"/>
        <v>41922.875</v>
      </c>
    </row>
    <row r="1455" spans="1:22" ht="44.25" x14ac:dyDescent="0.75">
      <c r="A1455">
        <v>765</v>
      </c>
      <c r="B1455" s="2" t="s">
        <v>766</v>
      </c>
      <c r="C1455" s="2" t="s">
        <v>4875</v>
      </c>
      <c r="D1455">
        <v>7000</v>
      </c>
      <c r="E1455">
        <f t="shared" si="176"/>
        <v>7000</v>
      </c>
      <c r="F1455">
        <v>2521</v>
      </c>
      <c r="G1455">
        <f t="shared" si="177"/>
        <v>2521</v>
      </c>
      <c r="H1455" t="s">
        <v>8221</v>
      </c>
      <c r="I1455" t="s">
        <v>8224</v>
      </c>
      <c r="J1455" t="s">
        <v>8246</v>
      </c>
      <c r="K1455">
        <v>1413723684</v>
      </c>
      <c r="L1455">
        <v>1411131684</v>
      </c>
      <c r="M1455" t="b">
        <v>0</v>
      </c>
      <c r="N1455">
        <v>44</v>
      </c>
      <c r="O1455" t="b">
        <v>0</v>
      </c>
      <c r="P1455" t="s">
        <v>8275</v>
      </c>
      <c r="Q1455">
        <f t="shared" si="178"/>
        <v>36</v>
      </c>
      <c r="R1455">
        <f t="shared" si="183"/>
        <v>57.3</v>
      </c>
      <c r="S1455" t="str">
        <f t="shared" si="179"/>
        <v>publishing</v>
      </c>
      <c r="T1455" t="str">
        <f t="shared" si="180"/>
        <v>fiction</v>
      </c>
      <c r="U1455" s="7">
        <f t="shared" si="181"/>
        <v>41901.542638888888</v>
      </c>
      <c r="V1455" s="7">
        <f t="shared" si="182"/>
        <v>41931.542638888888</v>
      </c>
    </row>
    <row r="1456" spans="1:22" ht="44.25" x14ac:dyDescent="0.75">
      <c r="A1456">
        <v>554</v>
      </c>
      <c r="B1456" s="2" t="s">
        <v>555</v>
      </c>
      <c r="C1456" s="2" t="s">
        <v>4664</v>
      </c>
      <c r="D1456">
        <v>3870</v>
      </c>
      <c r="E1456">
        <f t="shared" si="176"/>
        <v>3870</v>
      </c>
      <c r="F1456">
        <v>1416</v>
      </c>
      <c r="G1456">
        <f t="shared" si="177"/>
        <v>1416</v>
      </c>
      <c r="H1456" t="s">
        <v>8221</v>
      </c>
      <c r="I1456" t="s">
        <v>8224</v>
      </c>
      <c r="J1456" t="s">
        <v>8246</v>
      </c>
      <c r="K1456">
        <v>1413735972</v>
      </c>
      <c r="L1456">
        <v>1411143972</v>
      </c>
      <c r="M1456" t="b">
        <v>0</v>
      </c>
      <c r="N1456">
        <v>22</v>
      </c>
      <c r="O1456" t="b">
        <v>0</v>
      </c>
      <c r="P1456" t="s">
        <v>8272</v>
      </c>
      <c r="Q1456">
        <f t="shared" si="178"/>
        <v>37</v>
      </c>
      <c r="R1456">
        <f t="shared" si="183"/>
        <v>64.36</v>
      </c>
      <c r="S1456" t="str">
        <f t="shared" si="179"/>
        <v>technology</v>
      </c>
      <c r="T1456" t="str">
        <f t="shared" si="180"/>
        <v>web</v>
      </c>
      <c r="U1456" s="7">
        <f t="shared" si="181"/>
        <v>41901.684861111113</v>
      </c>
      <c r="V1456" s="7">
        <f t="shared" si="182"/>
        <v>41931.684861111113</v>
      </c>
    </row>
    <row r="1457" spans="1:22" ht="44.25" x14ac:dyDescent="0.75">
      <c r="A1457">
        <v>2450</v>
      </c>
      <c r="B1457" s="2" t="s">
        <v>2451</v>
      </c>
      <c r="C1457" s="2" t="s">
        <v>6560</v>
      </c>
      <c r="D1457">
        <v>15000</v>
      </c>
      <c r="E1457">
        <f t="shared" si="176"/>
        <v>15000</v>
      </c>
      <c r="F1457">
        <v>15230.03</v>
      </c>
      <c r="G1457">
        <f t="shared" si="177"/>
        <v>15230.03</v>
      </c>
      <c r="H1457" t="s">
        <v>8219</v>
      </c>
      <c r="I1457" t="s">
        <v>8224</v>
      </c>
      <c r="J1457" t="s">
        <v>8246</v>
      </c>
      <c r="K1457">
        <v>1414465860</v>
      </c>
      <c r="L1457">
        <v>1411177456</v>
      </c>
      <c r="M1457" t="b">
        <v>0</v>
      </c>
      <c r="N1457">
        <v>102</v>
      </c>
      <c r="O1457" t="b">
        <v>1</v>
      </c>
      <c r="P1457" t="s">
        <v>8298</v>
      </c>
      <c r="Q1457">
        <f t="shared" si="178"/>
        <v>102</v>
      </c>
      <c r="R1457">
        <f t="shared" si="183"/>
        <v>149.31</v>
      </c>
      <c r="S1457" t="str">
        <f t="shared" si="179"/>
        <v>food</v>
      </c>
      <c r="T1457" t="str">
        <f t="shared" si="180"/>
        <v>small batch</v>
      </c>
      <c r="U1457" s="7">
        <f t="shared" si="181"/>
        <v>41902.07240740741</v>
      </c>
      <c r="V1457" s="7">
        <f t="shared" si="182"/>
        <v>41940.132638888892</v>
      </c>
    </row>
    <row r="1458" spans="1:22" ht="44.25" x14ac:dyDescent="0.75">
      <c r="A1458">
        <v>3590</v>
      </c>
      <c r="B1458" s="2" t="s">
        <v>3589</v>
      </c>
      <c r="C1458" s="2" t="s">
        <v>7700</v>
      </c>
      <c r="D1458">
        <v>5000</v>
      </c>
      <c r="E1458">
        <f t="shared" si="176"/>
        <v>6550</v>
      </c>
      <c r="F1458">
        <v>5003</v>
      </c>
      <c r="G1458">
        <f t="shared" si="177"/>
        <v>6553.93</v>
      </c>
      <c r="H1458" t="s">
        <v>8219</v>
      </c>
      <c r="I1458" t="s">
        <v>8225</v>
      </c>
      <c r="J1458" t="s">
        <v>8247</v>
      </c>
      <c r="K1458">
        <v>1413792034</v>
      </c>
      <c r="L1458">
        <v>1411200034</v>
      </c>
      <c r="M1458" t="b">
        <v>0</v>
      </c>
      <c r="N1458">
        <v>73</v>
      </c>
      <c r="O1458" t="b">
        <v>1</v>
      </c>
      <c r="P1458" t="s">
        <v>8271</v>
      </c>
      <c r="Q1458">
        <f t="shared" si="178"/>
        <v>100</v>
      </c>
      <c r="R1458">
        <f t="shared" si="183"/>
        <v>89.78</v>
      </c>
      <c r="S1458" t="str">
        <f t="shared" si="179"/>
        <v>theater</v>
      </c>
      <c r="T1458" t="str">
        <f t="shared" si="180"/>
        <v>plays</v>
      </c>
      <c r="U1458" s="7">
        <f t="shared" si="181"/>
        <v>41902.333726851852</v>
      </c>
      <c r="V1458" s="7">
        <f t="shared" si="182"/>
        <v>41932.333726851852</v>
      </c>
    </row>
    <row r="1459" spans="1:22" ht="44.25" x14ac:dyDescent="0.75">
      <c r="A1459">
        <v>3100</v>
      </c>
      <c r="B1459" s="2" t="s">
        <v>3100</v>
      </c>
      <c r="C1459" s="2" t="s">
        <v>7210</v>
      </c>
      <c r="D1459">
        <v>12000</v>
      </c>
      <c r="E1459">
        <f t="shared" si="176"/>
        <v>12000</v>
      </c>
      <c r="F1459">
        <v>1827</v>
      </c>
      <c r="G1459">
        <f t="shared" si="177"/>
        <v>1827</v>
      </c>
      <c r="H1459" t="s">
        <v>8221</v>
      </c>
      <c r="I1459" t="s">
        <v>8224</v>
      </c>
      <c r="J1459" t="s">
        <v>8246</v>
      </c>
      <c r="K1459">
        <v>1413816975</v>
      </c>
      <c r="L1459">
        <v>1411224975</v>
      </c>
      <c r="M1459" t="b">
        <v>0</v>
      </c>
      <c r="N1459">
        <v>13</v>
      </c>
      <c r="O1459" t="b">
        <v>0</v>
      </c>
      <c r="P1459" t="s">
        <v>8303</v>
      </c>
      <c r="Q1459">
        <f t="shared" si="178"/>
        <v>15</v>
      </c>
      <c r="R1459">
        <f t="shared" si="183"/>
        <v>140.54</v>
      </c>
      <c r="S1459" t="str">
        <f t="shared" si="179"/>
        <v>theater</v>
      </c>
      <c r="T1459" t="str">
        <f t="shared" si="180"/>
        <v>spaces</v>
      </c>
      <c r="U1459" s="7">
        <f t="shared" si="181"/>
        <v>41902.622395833336</v>
      </c>
      <c r="V1459" s="7">
        <f t="shared" si="182"/>
        <v>41932.622395833336</v>
      </c>
    </row>
    <row r="1460" spans="1:22" ht="44.25" x14ac:dyDescent="0.75">
      <c r="A1460">
        <v>2617</v>
      </c>
      <c r="B1460" s="2" t="s">
        <v>2617</v>
      </c>
      <c r="C1460" s="2" t="s">
        <v>6727</v>
      </c>
      <c r="D1460">
        <v>500</v>
      </c>
      <c r="E1460">
        <f t="shared" si="176"/>
        <v>500</v>
      </c>
      <c r="F1460">
        <v>4388</v>
      </c>
      <c r="G1460">
        <f t="shared" si="177"/>
        <v>4388</v>
      </c>
      <c r="H1460" t="s">
        <v>8219</v>
      </c>
      <c r="I1460" t="s">
        <v>8224</v>
      </c>
      <c r="J1460" t="s">
        <v>8246</v>
      </c>
      <c r="K1460">
        <v>1413838751</v>
      </c>
      <c r="L1460">
        <v>1411246751</v>
      </c>
      <c r="M1460" t="b">
        <v>1</v>
      </c>
      <c r="N1460">
        <v>159</v>
      </c>
      <c r="O1460" t="b">
        <v>1</v>
      </c>
      <c r="P1460" t="s">
        <v>8301</v>
      </c>
      <c r="Q1460">
        <f t="shared" si="178"/>
        <v>878</v>
      </c>
      <c r="R1460">
        <f t="shared" si="183"/>
        <v>27.6</v>
      </c>
      <c r="S1460" t="str">
        <f t="shared" si="179"/>
        <v>technology</v>
      </c>
      <c r="T1460" t="str">
        <f t="shared" si="180"/>
        <v>space exploration</v>
      </c>
      <c r="U1460" s="7">
        <f t="shared" si="181"/>
        <v>41902.874432870369</v>
      </c>
      <c r="V1460" s="7">
        <f t="shared" si="182"/>
        <v>41932.874432870369</v>
      </c>
    </row>
    <row r="1461" spans="1:22" ht="29.5" x14ac:dyDescent="0.75">
      <c r="A1461">
        <v>4035</v>
      </c>
      <c r="B1461" s="2" t="s">
        <v>4031</v>
      </c>
      <c r="C1461" s="2" t="s">
        <v>8140</v>
      </c>
      <c r="D1461">
        <v>10000</v>
      </c>
      <c r="E1461">
        <f t="shared" si="176"/>
        <v>10000</v>
      </c>
      <c r="F1461">
        <v>3685</v>
      </c>
      <c r="G1461">
        <f t="shared" si="177"/>
        <v>3685</v>
      </c>
      <c r="H1461" t="s">
        <v>8221</v>
      </c>
      <c r="I1461" t="s">
        <v>8224</v>
      </c>
      <c r="J1461" t="s">
        <v>8246</v>
      </c>
      <c r="K1461">
        <v>1413925887</v>
      </c>
      <c r="L1461">
        <v>1411333887</v>
      </c>
      <c r="M1461" t="b">
        <v>0</v>
      </c>
      <c r="N1461">
        <v>25</v>
      </c>
      <c r="O1461" t="b">
        <v>0</v>
      </c>
      <c r="P1461" t="s">
        <v>8271</v>
      </c>
      <c r="Q1461">
        <f t="shared" si="178"/>
        <v>37</v>
      </c>
      <c r="R1461">
        <f t="shared" si="183"/>
        <v>147.4</v>
      </c>
      <c r="S1461" t="str">
        <f t="shared" si="179"/>
        <v>theater</v>
      </c>
      <c r="T1461" t="str">
        <f t="shared" si="180"/>
        <v>plays</v>
      </c>
      <c r="U1461" s="7">
        <f t="shared" si="181"/>
        <v>41903.882951388885</v>
      </c>
      <c r="V1461" s="7">
        <f t="shared" si="182"/>
        <v>41933.882951388885</v>
      </c>
    </row>
    <row r="1462" spans="1:22" ht="44.25" x14ac:dyDescent="0.75">
      <c r="A1462">
        <v>158</v>
      </c>
      <c r="B1462" s="2" t="s">
        <v>160</v>
      </c>
      <c r="C1462" s="2" t="s">
        <v>4268</v>
      </c>
      <c r="D1462">
        <v>5000</v>
      </c>
      <c r="E1462">
        <f t="shared" si="176"/>
        <v>5000</v>
      </c>
      <c r="F1462">
        <v>0</v>
      </c>
      <c r="G1462">
        <f t="shared" si="177"/>
        <v>0</v>
      </c>
      <c r="H1462" t="s">
        <v>8220</v>
      </c>
      <c r="I1462" t="s">
        <v>8224</v>
      </c>
      <c r="J1462" t="s">
        <v>8246</v>
      </c>
      <c r="K1462">
        <v>1413942628</v>
      </c>
      <c r="L1462">
        <v>1411350628</v>
      </c>
      <c r="M1462" t="b">
        <v>0</v>
      </c>
      <c r="N1462">
        <v>0</v>
      </c>
      <c r="O1462" t="b">
        <v>0</v>
      </c>
      <c r="P1462" t="s">
        <v>8267</v>
      </c>
      <c r="Q1462">
        <f t="shared" si="178"/>
        <v>0</v>
      </c>
      <c r="R1462" t="e">
        <f t="shared" si="183"/>
        <v>#DIV/0!</v>
      </c>
      <c r="S1462" t="str">
        <f t="shared" si="179"/>
        <v>film &amp; video</v>
      </c>
      <c r="T1462" t="str">
        <f t="shared" si="180"/>
        <v>science fiction</v>
      </c>
      <c r="U1462" s="7">
        <f t="shared" si="181"/>
        <v>41904.07671296296</v>
      </c>
      <c r="V1462" s="7">
        <f t="shared" si="182"/>
        <v>41934.07671296296</v>
      </c>
    </row>
    <row r="1463" spans="1:22" ht="44.25" x14ac:dyDescent="0.75">
      <c r="A1463">
        <v>479</v>
      </c>
      <c r="B1463" s="2" t="s">
        <v>480</v>
      </c>
      <c r="C1463" s="2" t="s">
        <v>4589</v>
      </c>
      <c r="D1463">
        <v>15000</v>
      </c>
      <c r="E1463">
        <f t="shared" si="176"/>
        <v>15000</v>
      </c>
      <c r="F1463">
        <v>4884</v>
      </c>
      <c r="G1463">
        <f t="shared" si="177"/>
        <v>4884</v>
      </c>
      <c r="H1463" t="s">
        <v>8221</v>
      </c>
      <c r="I1463" t="s">
        <v>8224</v>
      </c>
      <c r="J1463" t="s">
        <v>8246</v>
      </c>
      <c r="K1463">
        <v>1416566835</v>
      </c>
      <c r="L1463">
        <v>1411379235</v>
      </c>
      <c r="M1463" t="b">
        <v>0</v>
      </c>
      <c r="N1463">
        <v>55</v>
      </c>
      <c r="O1463" t="b">
        <v>0</v>
      </c>
      <c r="P1463" t="s">
        <v>8270</v>
      </c>
      <c r="Q1463">
        <f t="shared" si="178"/>
        <v>33</v>
      </c>
      <c r="R1463">
        <f t="shared" si="183"/>
        <v>88.8</v>
      </c>
      <c r="S1463" t="str">
        <f t="shared" si="179"/>
        <v>film &amp; video</v>
      </c>
      <c r="T1463" t="str">
        <f t="shared" si="180"/>
        <v>animation</v>
      </c>
      <c r="U1463" s="7">
        <f t="shared" si="181"/>
        <v>41904.407812500001</v>
      </c>
      <c r="V1463" s="7">
        <f t="shared" si="182"/>
        <v>41964.449479166666</v>
      </c>
    </row>
    <row r="1464" spans="1:22" ht="59" x14ac:dyDescent="0.75">
      <c r="A1464">
        <v>4046</v>
      </c>
      <c r="B1464" s="2" t="s">
        <v>4042</v>
      </c>
      <c r="C1464" s="2" t="s">
        <v>8150</v>
      </c>
      <c r="D1464">
        <v>5600</v>
      </c>
      <c r="E1464">
        <f t="shared" si="176"/>
        <v>5600</v>
      </c>
      <c r="F1464">
        <v>460</v>
      </c>
      <c r="G1464">
        <f t="shared" si="177"/>
        <v>460</v>
      </c>
      <c r="H1464" t="s">
        <v>8221</v>
      </c>
      <c r="I1464" t="s">
        <v>8224</v>
      </c>
      <c r="J1464" t="s">
        <v>8246</v>
      </c>
      <c r="K1464">
        <v>1413992210</v>
      </c>
      <c r="L1464">
        <v>1411400210</v>
      </c>
      <c r="M1464" t="b">
        <v>0</v>
      </c>
      <c r="N1464">
        <v>12</v>
      </c>
      <c r="O1464" t="b">
        <v>0</v>
      </c>
      <c r="P1464" t="s">
        <v>8271</v>
      </c>
      <c r="Q1464">
        <f t="shared" si="178"/>
        <v>8</v>
      </c>
      <c r="R1464">
        <f t="shared" si="183"/>
        <v>38.33</v>
      </c>
      <c r="S1464" t="str">
        <f t="shared" si="179"/>
        <v>theater</v>
      </c>
      <c r="T1464" t="str">
        <f t="shared" si="180"/>
        <v>plays</v>
      </c>
      <c r="U1464" s="7">
        <f t="shared" si="181"/>
        <v>41904.650578703702</v>
      </c>
      <c r="V1464" s="7">
        <f t="shared" si="182"/>
        <v>41934.650578703702</v>
      </c>
    </row>
    <row r="1465" spans="1:22" ht="59" x14ac:dyDescent="0.75">
      <c r="A1465">
        <v>123</v>
      </c>
      <c r="B1465" s="2" t="s">
        <v>125</v>
      </c>
      <c r="C1465" s="2" t="s">
        <v>4234</v>
      </c>
      <c r="D1465">
        <v>55000</v>
      </c>
      <c r="E1465">
        <f t="shared" si="176"/>
        <v>55000</v>
      </c>
      <c r="F1465">
        <v>151</v>
      </c>
      <c r="G1465">
        <f t="shared" si="177"/>
        <v>151</v>
      </c>
      <c r="H1465" t="s">
        <v>8220</v>
      </c>
      <c r="I1465" t="s">
        <v>8224</v>
      </c>
      <c r="J1465" t="s">
        <v>8246</v>
      </c>
      <c r="K1465">
        <v>1414533600</v>
      </c>
      <c r="L1465">
        <v>1411411564</v>
      </c>
      <c r="M1465" t="b">
        <v>0</v>
      </c>
      <c r="N1465">
        <v>6</v>
      </c>
      <c r="O1465" t="b">
        <v>0</v>
      </c>
      <c r="P1465" t="s">
        <v>8267</v>
      </c>
      <c r="Q1465">
        <f t="shared" si="178"/>
        <v>0</v>
      </c>
      <c r="R1465">
        <f t="shared" si="183"/>
        <v>25.17</v>
      </c>
      <c r="S1465" t="str">
        <f t="shared" si="179"/>
        <v>film &amp; video</v>
      </c>
      <c r="T1465" t="str">
        <f t="shared" si="180"/>
        <v>science fiction</v>
      </c>
      <c r="U1465" s="7">
        <f t="shared" si="181"/>
        <v>41904.781990740739</v>
      </c>
      <c r="V1465" s="7">
        <f t="shared" si="182"/>
        <v>41940.916666666664</v>
      </c>
    </row>
    <row r="1466" spans="1:22" ht="59" x14ac:dyDescent="0.75">
      <c r="A1466">
        <v>415</v>
      </c>
      <c r="B1466" s="2" t="s">
        <v>416</v>
      </c>
      <c r="C1466" s="2" t="s">
        <v>4525</v>
      </c>
      <c r="D1466">
        <v>1400</v>
      </c>
      <c r="E1466">
        <f t="shared" si="176"/>
        <v>1022</v>
      </c>
      <c r="F1466">
        <v>1430.06</v>
      </c>
      <c r="G1466">
        <f t="shared" si="177"/>
        <v>1043.9438</v>
      </c>
      <c r="H1466" t="s">
        <v>8219</v>
      </c>
      <c r="I1466" t="s">
        <v>8229</v>
      </c>
      <c r="J1466" t="s">
        <v>8251</v>
      </c>
      <c r="K1466">
        <v>1413547200</v>
      </c>
      <c r="L1466">
        <v>1411417602</v>
      </c>
      <c r="M1466" t="b">
        <v>0</v>
      </c>
      <c r="N1466">
        <v>21</v>
      </c>
      <c r="O1466" t="b">
        <v>1</v>
      </c>
      <c r="P1466" t="s">
        <v>8269</v>
      </c>
      <c r="Q1466">
        <f t="shared" si="178"/>
        <v>102</v>
      </c>
      <c r="R1466">
        <f t="shared" si="183"/>
        <v>49.71</v>
      </c>
      <c r="S1466" t="str">
        <f t="shared" si="179"/>
        <v>film &amp; video</v>
      </c>
      <c r="T1466" t="str">
        <f t="shared" si="180"/>
        <v>documentary</v>
      </c>
      <c r="U1466" s="7">
        <f t="shared" si="181"/>
        <v>41904.851875</v>
      </c>
      <c r="V1466" s="7">
        <f t="shared" si="182"/>
        <v>41929.5</v>
      </c>
    </row>
    <row r="1467" spans="1:22" ht="44.25" x14ac:dyDescent="0.75">
      <c r="A1467">
        <v>1027</v>
      </c>
      <c r="B1467" s="2" t="s">
        <v>1028</v>
      </c>
      <c r="C1467" s="2" t="s">
        <v>5137</v>
      </c>
      <c r="D1467">
        <v>7501</v>
      </c>
      <c r="E1467">
        <f t="shared" si="176"/>
        <v>7501</v>
      </c>
      <c r="F1467">
        <v>7733</v>
      </c>
      <c r="G1467">
        <f t="shared" si="177"/>
        <v>7733</v>
      </c>
      <c r="H1467" t="s">
        <v>8219</v>
      </c>
      <c r="I1467" t="s">
        <v>8224</v>
      </c>
      <c r="J1467" t="s">
        <v>8246</v>
      </c>
      <c r="K1467">
        <v>1414025347</v>
      </c>
      <c r="L1467">
        <v>1411433347</v>
      </c>
      <c r="M1467" t="b">
        <v>1</v>
      </c>
      <c r="N1467">
        <v>111</v>
      </c>
      <c r="O1467" t="b">
        <v>1</v>
      </c>
      <c r="P1467" t="s">
        <v>8280</v>
      </c>
      <c r="Q1467">
        <f t="shared" si="178"/>
        <v>103</v>
      </c>
      <c r="R1467">
        <f t="shared" si="183"/>
        <v>69.67</v>
      </c>
      <c r="S1467" t="str">
        <f t="shared" si="179"/>
        <v>music</v>
      </c>
      <c r="T1467" t="str">
        <f t="shared" si="180"/>
        <v>electronic music</v>
      </c>
      <c r="U1467" s="7">
        <f t="shared" si="181"/>
        <v>41905.034108796295</v>
      </c>
      <c r="V1467" s="7">
        <f t="shared" si="182"/>
        <v>41935.034108796295</v>
      </c>
    </row>
    <row r="1468" spans="1:22" ht="44.25" x14ac:dyDescent="0.75">
      <c r="A1468">
        <v>1909</v>
      </c>
      <c r="B1468" s="2" t="s">
        <v>1910</v>
      </c>
      <c r="C1468" s="2" t="s">
        <v>6019</v>
      </c>
      <c r="D1468">
        <v>35000</v>
      </c>
      <c r="E1468">
        <f t="shared" si="176"/>
        <v>35000</v>
      </c>
      <c r="F1468">
        <v>4939</v>
      </c>
      <c r="G1468">
        <f t="shared" si="177"/>
        <v>4939</v>
      </c>
      <c r="H1468" t="s">
        <v>8221</v>
      </c>
      <c r="I1468" t="s">
        <v>8224</v>
      </c>
      <c r="J1468" t="s">
        <v>8246</v>
      </c>
      <c r="K1468">
        <v>1414059479</v>
      </c>
      <c r="L1468">
        <v>1411467479</v>
      </c>
      <c r="M1468" t="b">
        <v>0</v>
      </c>
      <c r="N1468">
        <v>38</v>
      </c>
      <c r="O1468" t="b">
        <v>0</v>
      </c>
      <c r="P1468" t="s">
        <v>8294</v>
      </c>
      <c r="Q1468">
        <f t="shared" si="178"/>
        <v>14</v>
      </c>
      <c r="R1468">
        <f t="shared" si="183"/>
        <v>129.97</v>
      </c>
      <c r="S1468" t="str">
        <f t="shared" si="179"/>
        <v>technology</v>
      </c>
      <c r="T1468" t="str">
        <f t="shared" si="180"/>
        <v>gadgets</v>
      </c>
      <c r="U1468" s="7">
        <f t="shared" si="181"/>
        <v>41905.429155092592</v>
      </c>
      <c r="V1468" s="7">
        <f t="shared" si="182"/>
        <v>41935.429155092592</v>
      </c>
    </row>
    <row r="1469" spans="1:22" ht="44.25" x14ac:dyDescent="0.75">
      <c r="A1469">
        <v>4050</v>
      </c>
      <c r="B1469" s="2" t="s">
        <v>4046</v>
      </c>
      <c r="C1469" s="2" t="s">
        <v>8154</v>
      </c>
      <c r="D1469">
        <v>1500</v>
      </c>
      <c r="E1469">
        <f t="shared" si="176"/>
        <v>1500</v>
      </c>
      <c r="F1469">
        <v>1</v>
      </c>
      <c r="G1469">
        <f t="shared" si="177"/>
        <v>1</v>
      </c>
      <c r="H1469" t="s">
        <v>8221</v>
      </c>
      <c r="I1469" t="s">
        <v>8224</v>
      </c>
      <c r="J1469" t="s">
        <v>8246</v>
      </c>
      <c r="K1469">
        <v>1414077391</v>
      </c>
      <c r="L1469">
        <v>1411485391</v>
      </c>
      <c r="M1469" t="b">
        <v>0</v>
      </c>
      <c r="N1469">
        <v>1</v>
      </c>
      <c r="O1469" t="b">
        <v>0</v>
      </c>
      <c r="P1469" t="s">
        <v>8271</v>
      </c>
      <c r="Q1469">
        <f t="shared" si="178"/>
        <v>0</v>
      </c>
      <c r="R1469">
        <f t="shared" si="183"/>
        <v>1</v>
      </c>
      <c r="S1469" t="str">
        <f t="shared" si="179"/>
        <v>theater</v>
      </c>
      <c r="T1469" t="str">
        <f t="shared" si="180"/>
        <v>plays</v>
      </c>
      <c r="U1469" s="7">
        <f t="shared" si="181"/>
        <v>41905.636469907404</v>
      </c>
      <c r="V1469" s="7">
        <f t="shared" si="182"/>
        <v>41935.636469907404</v>
      </c>
    </row>
    <row r="1470" spans="1:22" ht="59" x14ac:dyDescent="0.75">
      <c r="A1470">
        <v>844</v>
      </c>
      <c r="B1470" s="2" t="s">
        <v>845</v>
      </c>
      <c r="C1470" s="2" t="s">
        <v>4954</v>
      </c>
      <c r="D1470">
        <v>3000</v>
      </c>
      <c r="E1470">
        <f t="shared" si="176"/>
        <v>3000</v>
      </c>
      <c r="F1470">
        <v>5824</v>
      </c>
      <c r="G1470">
        <f t="shared" si="177"/>
        <v>5824</v>
      </c>
      <c r="H1470" t="s">
        <v>8219</v>
      </c>
      <c r="I1470" t="s">
        <v>8224</v>
      </c>
      <c r="J1470" t="s">
        <v>8246</v>
      </c>
      <c r="K1470">
        <v>1414817940</v>
      </c>
      <c r="L1470">
        <v>1411489552</v>
      </c>
      <c r="M1470" t="b">
        <v>1</v>
      </c>
      <c r="N1470">
        <v>159</v>
      </c>
      <c r="O1470" t="b">
        <v>1</v>
      </c>
      <c r="P1470" t="s">
        <v>8277</v>
      </c>
      <c r="Q1470">
        <f t="shared" si="178"/>
        <v>194</v>
      </c>
      <c r="R1470">
        <f t="shared" si="183"/>
        <v>36.630000000000003</v>
      </c>
      <c r="S1470" t="str">
        <f t="shared" si="179"/>
        <v>music</v>
      </c>
      <c r="T1470" t="str">
        <f t="shared" si="180"/>
        <v>metal</v>
      </c>
      <c r="U1470" s="7">
        <f t="shared" si="181"/>
        <v>41905.684629629628</v>
      </c>
      <c r="V1470" s="7">
        <f t="shared" si="182"/>
        <v>41944.207638888889</v>
      </c>
    </row>
    <row r="1471" spans="1:22" ht="44.25" x14ac:dyDescent="0.75">
      <c r="A1471">
        <v>4076</v>
      </c>
      <c r="B1471" s="2" t="s">
        <v>4072</v>
      </c>
      <c r="C1471" s="2" t="s">
        <v>8179</v>
      </c>
      <c r="D1471">
        <v>700</v>
      </c>
      <c r="E1471">
        <f t="shared" si="176"/>
        <v>700</v>
      </c>
      <c r="F1471">
        <v>0</v>
      </c>
      <c r="G1471">
        <f t="shared" si="177"/>
        <v>0</v>
      </c>
      <c r="H1471" t="s">
        <v>8221</v>
      </c>
      <c r="I1471" t="s">
        <v>8224</v>
      </c>
      <c r="J1471" t="s">
        <v>8246</v>
      </c>
      <c r="K1471">
        <v>1413921060</v>
      </c>
      <c r="L1471">
        <v>1411499149</v>
      </c>
      <c r="M1471" t="b">
        <v>0</v>
      </c>
      <c r="N1471">
        <v>0</v>
      </c>
      <c r="O1471" t="b">
        <v>0</v>
      </c>
      <c r="P1471" t="s">
        <v>8271</v>
      </c>
      <c r="Q1471">
        <f t="shared" si="178"/>
        <v>0</v>
      </c>
      <c r="R1471" t="e">
        <f t="shared" si="183"/>
        <v>#DIV/0!</v>
      </c>
      <c r="S1471" t="str">
        <f t="shared" si="179"/>
        <v>theater</v>
      </c>
      <c r="T1471" t="str">
        <f t="shared" si="180"/>
        <v>plays</v>
      </c>
      <c r="U1471" s="7">
        <f t="shared" si="181"/>
        <v>41905.795706018522</v>
      </c>
      <c r="V1471" s="7">
        <f t="shared" si="182"/>
        <v>41933.82708333333</v>
      </c>
    </row>
    <row r="1472" spans="1:22" ht="59" x14ac:dyDescent="0.75">
      <c r="A1472">
        <v>132</v>
      </c>
      <c r="B1472" s="2" t="s">
        <v>134</v>
      </c>
      <c r="C1472" s="2" t="s">
        <v>4243</v>
      </c>
      <c r="D1472">
        <v>80000</v>
      </c>
      <c r="E1472">
        <f t="shared" si="176"/>
        <v>80000</v>
      </c>
      <c r="F1472">
        <v>7655</v>
      </c>
      <c r="G1472">
        <f t="shared" si="177"/>
        <v>7655</v>
      </c>
      <c r="H1472" t="s">
        <v>8220</v>
      </c>
      <c r="I1472" t="s">
        <v>8224</v>
      </c>
      <c r="J1472" t="s">
        <v>8246</v>
      </c>
      <c r="K1472">
        <v>1415392207</v>
      </c>
      <c r="L1472">
        <v>1411500607</v>
      </c>
      <c r="M1472" t="b">
        <v>0</v>
      </c>
      <c r="N1472">
        <v>81</v>
      </c>
      <c r="O1472" t="b">
        <v>0</v>
      </c>
      <c r="P1472" t="s">
        <v>8267</v>
      </c>
      <c r="Q1472">
        <f t="shared" si="178"/>
        <v>10</v>
      </c>
      <c r="R1472">
        <f t="shared" si="183"/>
        <v>94.51</v>
      </c>
      <c r="S1472" t="str">
        <f t="shared" si="179"/>
        <v>film &amp; video</v>
      </c>
      <c r="T1472" t="str">
        <f t="shared" si="180"/>
        <v>science fiction</v>
      </c>
      <c r="U1472" s="7">
        <f t="shared" si="181"/>
        <v>41905.812581018516</v>
      </c>
      <c r="V1472" s="7">
        <f t="shared" si="182"/>
        <v>41950.854247685187</v>
      </c>
    </row>
    <row r="1473" spans="1:22" ht="44.25" x14ac:dyDescent="0.75">
      <c r="A1473">
        <v>1776</v>
      </c>
      <c r="B1473" s="2" t="s">
        <v>1777</v>
      </c>
      <c r="C1473" s="2" t="s">
        <v>5886</v>
      </c>
      <c r="D1473">
        <v>5000</v>
      </c>
      <c r="E1473">
        <f t="shared" si="176"/>
        <v>6550</v>
      </c>
      <c r="F1473">
        <v>335</v>
      </c>
      <c r="G1473">
        <f t="shared" si="177"/>
        <v>438.85</v>
      </c>
      <c r="H1473" t="s">
        <v>8221</v>
      </c>
      <c r="I1473" t="s">
        <v>8225</v>
      </c>
      <c r="J1473" t="s">
        <v>8247</v>
      </c>
      <c r="K1473">
        <v>1414623471</v>
      </c>
      <c r="L1473">
        <v>1411513071</v>
      </c>
      <c r="M1473" t="b">
        <v>1</v>
      </c>
      <c r="N1473">
        <v>4</v>
      </c>
      <c r="O1473" t="b">
        <v>0</v>
      </c>
      <c r="P1473" t="s">
        <v>8285</v>
      </c>
      <c r="Q1473">
        <f t="shared" si="178"/>
        <v>7</v>
      </c>
      <c r="R1473">
        <f t="shared" si="183"/>
        <v>109.71</v>
      </c>
      <c r="S1473" t="str">
        <f t="shared" si="179"/>
        <v>photography</v>
      </c>
      <c r="T1473" t="str">
        <f t="shared" si="180"/>
        <v>photobooks</v>
      </c>
      <c r="U1473" s="7">
        <f t="shared" si="181"/>
        <v>41905.95684027778</v>
      </c>
      <c r="V1473" s="7">
        <f t="shared" si="182"/>
        <v>41941.95684027778</v>
      </c>
    </row>
    <row r="1474" spans="1:22" ht="44.25" x14ac:dyDescent="0.75">
      <c r="A1474">
        <v>1771</v>
      </c>
      <c r="B1474" s="2" t="s">
        <v>1772</v>
      </c>
      <c r="C1474" s="2" t="s">
        <v>5881</v>
      </c>
      <c r="D1474">
        <v>4200</v>
      </c>
      <c r="E1474">
        <f t="shared" ref="E1474:E1537" si="184">INDEX(convert,MATCH($J1474,money,0),2)*D1474</f>
        <v>5502</v>
      </c>
      <c r="F1474">
        <v>895</v>
      </c>
      <c r="G1474">
        <f t="shared" ref="G1474:G1537" si="185">INDEX(convert,MATCH($J1474,money,0),2)*F1474</f>
        <v>1172.45</v>
      </c>
      <c r="H1474" t="s">
        <v>8221</v>
      </c>
      <c r="I1474" t="s">
        <v>8225</v>
      </c>
      <c r="J1474" t="s">
        <v>8247</v>
      </c>
      <c r="K1474">
        <v>1414107040</v>
      </c>
      <c r="L1474">
        <v>1411515040</v>
      </c>
      <c r="M1474" t="b">
        <v>1</v>
      </c>
      <c r="N1474">
        <v>25</v>
      </c>
      <c r="O1474" t="b">
        <v>0</v>
      </c>
      <c r="P1474" t="s">
        <v>8285</v>
      </c>
      <c r="Q1474">
        <f t="shared" ref="Q1474:Q1537" si="186">ROUND(F1474/D1474*100,0)</f>
        <v>21</v>
      </c>
      <c r="R1474">
        <f t="shared" si="183"/>
        <v>46.9</v>
      </c>
      <c r="S1474" t="str">
        <f t="shared" ref="S1474:S1537" si="187">LEFT($P1474,FIND("/",$P1474)-1)</f>
        <v>photography</v>
      </c>
      <c r="T1474" t="str">
        <f t="shared" ref="T1474:T1537" si="188">MID($P1474,FIND("/",$P1474)+1,30)</f>
        <v>photobooks</v>
      </c>
      <c r="U1474" s="7">
        <f t="shared" ref="U1474:U1537" si="189">DATE(1970,1,1)+(((L1474/60)/60)/24)</f>
        <v>41905.979629629634</v>
      </c>
      <c r="V1474" s="7">
        <f t="shared" ref="V1474:V1537" si="190">DATE(1970,1,1)+(((K1474/60)/60)/24)</f>
        <v>41935.979629629634</v>
      </c>
    </row>
    <row r="1475" spans="1:22" ht="44.25" x14ac:dyDescent="0.75">
      <c r="A1475">
        <v>3907</v>
      </c>
      <c r="B1475" s="2" t="s">
        <v>3904</v>
      </c>
      <c r="C1475" s="2" t="s">
        <v>8015</v>
      </c>
      <c r="D1475">
        <v>1000</v>
      </c>
      <c r="E1475">
        <f t="shared" si="184"/>
        <v>1000</v>
      </c>
      <c r="F1475">
        <v>153</v>
      </c>
      <c r="G1475">
        <f t="shared" si="185"/>
        <v>153</v>
      </c>
      <c r="H1475" t="s">
        <v>8221</v>
      </c>
      <c r="I1475" t="s">
        <v>8224</v>
      </c>
      <c r="J1475" t="s">
        <v>8246</v>
      </c>
      <c r="K1475">
        <v>1414354080</v>
      </c>
      <c r="L1475">
        <v>1411587606</v>
      </c>
      <c r="M1475" t="b">
        <v>0</v>
      </c>
      <c r="N1475">
        <v>4</v>
      </c>
      <c r="O1475" t="b">
        <v>0</v>
      </c>
      <c r="P1475" t="s">
        <v>8271</v>
      </c>
      <c r="Q1475">
        <f t="shared" si="186"/>
        <v>15</v>
      </c>
      <c r="R1475">
        <f t="shared" ref="R1475:R1538" si="191">ROUND(G1475/N1475,2)</f>
        <v>38.25</v>
      </c>
      <c r="S1475" t="str">
        <f t="shared" si="187"/>
        <v>theater</v>
      </c>
      <c r="T1475" t="str">
        <f t="shared" si="188"/>
        <v>plays</v>
      </c>
      <c r="U1475" s="7">
        <f t="shared" si="189"/>
        <v>41906.819513888891</v>
      </c>
      <c r="V1475" s="7">
        <f t="shared" si="190"/>
        <v>41938.838888888888</v>
      </c>
    </row>
    <row r="1476" spans="1:22" ht="29.5" x14ac:dyDescent="0.75">
      <c r="A1476">
        <v>619</v>
      </c>
      <c r="B1476" s="2" t="s">
        <v>620</v>
      </c>
      <c r="C1476" s="2" t="s">
        <v>4729</v>
      </c>
      <c r="D1476">
        <v>2500000</v>
      </c>
      <c r="E1476">
        <f t="shared" si="184"/>
        <v>2500000</v>
      </c>
      <c r="F1476">
        <v>1</v>
      </c>
      <c r="G1476">
        <f t="shared" si="185"/>
        <v>1</v>
      </c>
      <c r="H1476" t="s">
        <v>8220</v>
      </c>
      <c r="I1476" t="s">
        <v>8224</v>
      </c>
      <c r="J1476" t="s">
        <v>8246</v>
      </c>
      <c r="K1476">
        <v>1416933390</v>
      </c>
      <c r="L1476">
        <v>1411745790</v>
      </c>
      <c r="M1476" t="b">
        <v>0</v>
      </c>
      <c r="N1476">
        <v>1</v>
      </c>
      <c r="O1476" t="b">
        <v>0</v>
      </c>
      <c r="P1476" t="s">
        <v>8272</v>
      </c>
      <c r="Q1476">
        <f t="shared" si="186"/>
        <v>0</v>
      </c>
      <c r="R1476">
        <f t="shared" si="191"/>
        <v>1</v>
      </c>
      <c r="S1476" t="str">
        <f t="shared" si="187"/>
        <v>technology</v>
      </c>
      <c r="T1476" t="str">
        <f t="shared" si="188"/>
        <v>web</v>
      </c>
      <c r="U1476" s="7">
        <f t="shared" si="189"/>
        <v>41908.650347222225</v>
      </c>
      <c r="V1476" s="7">
        <f t="shared" si="190"/>
        <v>41968.692013888889</v>
      </c>
    </row>
    <row r="1477" spans="1:22" ht="44.25" x14ac:dyDescent="0.75">
      <c r="A1477">
        <v>1130</v>
      </c>
      <c r="B1477" s="2" t="s">
        <v>1131</v>
      </c>
      <c r="C1477" s="2" t="s">
        <v>5240</v>
      </c>
      <c r="D1477">
        <v>5000</v>
      </c>
      <c r="E1477">
        <f t="shared" si="184"/>
        <v>5000</v>
      </c>
      <c r="F1477">
        <v>11</v>
      </c>
      <c r="G1477">
        <f t="shared" si="185"/>
        <v>11</v>
      </c>
      <c r="H1477" t="s">
        <v>8221</v>
      </c>
      <c r="I1477" t="s">
        <v>8224</v>
      </c>
      <c r="J1477" t="s">
        <v>8246</v>
      </c>
      <c r="K1477">
        <v>1416963300</v>
      </c>
      <c r="L1477">
        <v>1411775700</v>
      </c>
      <c r="M1477" t="b">
        <v>0</v>
      </c>
      <c r="N1477">
        <v>3</v>
      </c>
      <c r="O1477" t="b">
        <v>0</v>
      </c>
      <c r="P1477" t="s">
        <v>8283</v>
      </c>
      <c r="Q1477">
        <f t="shared" si="186"/>
        <v>0</v>
      </c>
      <c r="R1477">
        <f t="shared" si="191"/>
        <v>3.67</v>
      </c>
      <c r="S1477" t="str">
        <f t="shared" si="187"/>
        <v>games</v>
      </c>
      <c r="T1477" t="str">
        <f t="shared" si="188"/>
        <v>mobile games</v>
      </c>
      <c r="U1477" s="7">
        <f t="shared" si="189"/>
        <v>41908.996527777781</v>
      </c>
      <c r="V1477" s="7">
        <f t="shared" si="190"/>
        <v>41969.038194444445</v>
      </c>
    </row>
    <row r="1478" spans="1:22" ht="29.5" x14ac:dyDescent="0.75">
      <c r="A1478">
        <v>2424</v>
      </c>
      <c r="B1478" s="2" t="s">
        <v>2425</v>
      </c>
      <c r="C1478" s="2" t="s">
        <v>6534</v>
      </c>
      <c r="D1478">
        <v>25000</v>
      </c>
      <c r="E1478">
        <f t="shared" si="184"/>
        <v>25000</v>
      </c>
      <c r="F1478">
        <v>310</v>
      </c>
      <c r="G1478">
        <f t="shared" si="185"/>
        <v>310</v>
      </c>
      <c r="H1478" t="s">
        <v>8221</v>
      </c>
      <c r="I1478" t="s">
        <v>8224</v>
      </c>
      <c r="J1478" t="s">
        <v>8246</v>
      </c>
      <c r="K1478">
        <v>1414445108</v>
      </c>
      <c r="L1478">
        <v>1411853108</v>
      </c>
      <c r="M1478" t="b">
        <v>0</v>
      </c>
      <c r="N1478">
        <v>9</v>
      </c>
      <c r="O1478" t="b">
        <v>0</v>
      </c>
      <c r="P1478" t="s">
        <v>8284</v>
      </c>
      <c r="Q1478">
        <f t="shared" si="186"/>
        <v>1</v>
      </c>
      <c r="R1478">
        <f t="shared" si="191"/>
        <v>34.44</v>
      </c>
      <c r="S1478" t="str">
        <f t="shared" si="187"/>
        <v>food</v>
      </c>
      <c r="T1478" t="str">
        <f t="shared" si="188"/>
        <v>food trucks</v>
      </c>
      <c r="U1478" s="7">
        <f t="shared" si="189"/>
        <v>41909.892453703702</v>
      </c>
      <c r="V1478" s="7">
        <f t="shared" si="190"/>
        <v>41939.892453703702</v>
      </c>
    </row>
    <row r="1479" spans="1:22" ht="44.25" x14ac:dyDescent="0.75">
      <c r="A1479">
        <v>3147</v>
      </c>
      <c r="B1479" s="2" t="s">
        <v>3147</v>
      </c>
      <c r="C1479" s="2" t="s">
        <v>7257</v>
      </c>
      <c r="D1479">
        <v>20000</v>
      </c>
      <c r="E1479">
        <f t="shared" si="184"/>
        <v>20000</v>
      </c>
      <c r="F1479">
        <v>23505</v>
      </c>
      <c r="G1479">
        <f t="shared" si="185"/>
        <v>23505</v>
      </c>
      <c r="H1479" t="s">
        <v>8219</v>
      </c>
      <c r="I1479" t="s">
        <v>8224</v>
      </c>
      <c r="J1479" t="s">
        <v>8246</v>
      </c>
      <c r="K1479">
        <v>1415319355</v>
      </c>
      <c r="L1479">
        <v>1411859755</v>
      </c>
      <c r="M1479" t="b">
        <v>1</v>
      </c>
      <c r="N1479">
        <v>213</v>
      </c>
      <c r="O1479" t="b">
        <v>1</v>
      </c>
      <c r="P1479" t="s">
        <v>8271</v>
      </c>
      <c r="Q1479">
        <f t="shared" si="186"/>
        <v>118</v>
      </c>
      <c r="R1479">
        <f t="shared" si="191"/>
        <v>110.35</v>
      </c>
      <c r="S1479" t="str">
        <f t="shared" si="187"/>
        <v>theater</v>
      </c>
      <c r="T1479" t="str">
        <f t="shared" si="188"/>
        <v>plays</v>
      </c>
      <c r="U1479" s="7">
        <f t="shared" si="189"/>
        <v>41909.969386574077</v>
      </c>
      <c r="V1479" s="7">
        <f t="shared" si="190"/>
        <v>41950.011053240742</v>
      </c>
    </row>
    <row r="1480" spans="1:22" ht="29.5" x14ac:dyDescent="0.75">
      <c r="A1480">
        <v>2741</v>
      </c>
      <c r="B1480" s="2" t="s">
        <v>2741</v>
      </c>
      <c r="C1480" s="2" t="s">
        <v>6851</v>
      </c>
      <c r="D1480">
        <v>8000</v>
      </c>
      <c r="E1480">
        <f t="shared" si="184"/>
        <v>8000</v>
      </c>
      <c r="F1480">
        <v>35</v>
      </c>
      <c r="G1480">
        <f t="shared" si="185"/>
        <v>35</v>
      </c>
      <c r="H1480" t="s">
        <v>8221</v>
      </c>
      <c r="I1480" t="s">
        <v>8224</v>
      </c>
      <c r="J1480" t="s">
        <v>8246</v>
      </c>
      <c r="K1480">
        <v>1413770820</v>
      </c>
      <c r="L1480">
        <v>1412005602</v>
      </c>
      <c r="M1480" t="b">
        <v>0</v>
      </c>
      <c r="N1480">
        <v>4</v>
      </c>
      <c r="O1480" t="b">
        <v>0</v>
      </c>
      <c r="P1480" t="s">
        <v>8304</v>
      </c>
      <c r="Q1480">
        <f t="shared" si="186"/>
        <v>0</v>
      </c>
      <c r="R1480">
        <f t="shared" si="191"/>
        <v>8.75</v>
      </c>
      <c r="S1480" t="str">
        <f t="shared" si="187"/>
        <v>publishing</v>
      </c>
      <c r="T1480" t="str">
        <f t="shared" si="188"/>
        <v>children's books</v>
      </c>
      <c r="U1480" s="7">
        <f t="shared" si="189"/>
        <v>41911.657430555555</v>
      </c>
      <c r="V1480" s="7">
        <f t="shared" si="190"/>
        <v>41932.088194444441</v>
      </c>
    </row>
    <row r="1481" spans="1:22" ht="59" x14ac:dyDescent="0.75">
      <c r="A1481">
        <v>193</v>
      </c>
      <c r="B1481" s="2" t="s">
        <v>195</v>
      </c>
      <c r="C1481" s="2" t="s">
        <v>4303</v>
      </c>
      <c r="D1481">
        <v>1000</v>
      </c>
      <c r="E1481">
        <f t="shared" si="184"/>
        <v>1310</v>
      </c>
      <c r="F1481">
        <v>0</v>
      </c>
      <c r="G1481">
        <f t="shared" si="185"/>
        <v>0</v>
      </c>
      <c r="H1481" t="s">
        <v>8221</v>
      </c>
      <c r="I1481" t="s">
        <v>8225</v>
      </c>
      <c r="J1481" t="s">
        <v>8247</v>
      </c>
      <c r="K1481">
        <v>1417217166</v>
      </c>
      <c r="L1481">
        <v>1412029566</v>
      </c>
      <c r="M1481" t="b">
        <v>0</v>
      </c>
      <c r="N1481">
        <v>0</v>
      </c>
      <c r="O1481" t="b">
        <v>0</v>
      </c>
      <c r="P1481" t="s">
        <v>8268</v>
      </c>
      <c r="Q1481">
        <f t="shared" si="186"/>
        <v>0</v>
      </c>
      <c r="R1481" t="e">
        <f t="shared" si="191"/>
        <v>#DIV/0!</v>
      </c>
      <c r="S1481" t="str">
        <f t="shared" si="187"/>
        <v>film &amp; video</v>
      </c>
      <c r="T1481" t="str">
        <f t="shared" si="188"/>
        <v>drama</v>
      </c>
      <c r="U1481" s="7">
        <f t="shared" si="189"/>
        <v>41911.934791666667</v>
      </c>
      <c r="V1481" s="7">
        <f t="shared" si="190"/>
        <v>41971.976458333331</v>
      </c>
    </row>
    <row r="1482" spans="1:22" ht="44.25" x14ac:dyDescent="0.75">
      <c r="A1482">
        <v>2673</v>
      </c>
      <c r="B1482" s="2" t="s">
        <v>2673</v>
      </c>
      <c r="C1482" s="2" t="s">
        <v>6783</v>
      </c>
      <c r="D1482">
        <v>40000</v>
      </c>
      <c r="E1482">
        <f t="shared" si="184"/>
        <v>40000</v>
      </c>
      <c r="F1482">
        <v>11032</v>
      </c>
      <c r="G1482">
        <f t="shared" si="185"/>
        <v>11032</v>
      </c>
      <c r="H1482" t="s">
        <v>8221</v>
      </c>
      <c r="I1482" t="s">
        <v>8224</v>
      </c>
      <c r="J1482" t="s">
        <v>8246</v>
      </c>
      <c r="K1482">
        <v>1414622700</v>
      </c>
      <c r="L1482">
        <v>1412081999</v>
      </c>
      <c r="M1482" t="b">
        <v>1</v>
      </c>
      <c r="N1482">
        <v>66</v>
      </c>
      <c r="O1482" t="b">
        <v>0</v>
      </c>
      <c r="P1482" t="s">
        <v>8302</v>
      </c>
      <c r="Q1482">
        <f t="shared" si="186"/>
        <v>28</v>
      </c>
      <c r="R1482">
        <f t="shared" si="191"/>
        <v>167.15</v>
      </c>
      <c r="S1482" t="str">
        <f t="shared" si="187"/>
        <v>technology</v>
      </c>
      <c r="T1482" t="str">
        <f t="shared" si="188"/>
        <v>makerspaces</v>
      </c>
      <c r="U1482" s="7">
        <f t="shared" si="189"/>
        <v>41912.541655092595</v>
      </c>
      <c r="V1482" s="7">
        <f t="shared" si="190"/>
        <v>41941.947916666664</v>
      </c>
    </row>
    <row r="1483" spans="1:22" ht="44.25" x14ac:dyDescent="0.75">
      <c r="A1483">
        <v>2936</v>
      </c>
      <c r="B1483" s="2" t="s">
        <v>2936</v>
      </c>
      <c r="C1483" s="2" t="s">
        <v>7046</v>
      </c>
      <c r="D1483">
        <v>1000</v>
      </c>
      <c r="E1483">
        <f t="shared" si="184"/>
        <v>1000</v>
      </c>
      <c r="F1483">
        <v>1280</v>
      </c>
      <c r="G1483">
        <f t="shared" si="185"/>
        <v>1280</v>
      </c>
      <c r="H1483" t="s">
        <v>8219</v>
      </c>
      <c r="I1483" t="s">
        <v>8224</v>
      </c>
      <c r="J1483" t="s">
        <v>8246</v>
      </c>
      <c r="K1483">
        <v>1413176340</v>
      </c>
      <c r="L1483">
        <v>1412091423</v>
      </c>
      <c r="M1483" t="b">
        <v>0</v>
      </c>
      <c r="N1483">
        <v>34</v>
      </c>
      <c r="O1483" t="b">
        <v>1</v>
      </c>
      <c r="P1483" t="s">
        <v>8305</v>
      </c>
      <c r="Q1483">
        <f t="shared" si="186"/>
        <v>128</v>
      </c>
      <c r="R1483">
        <f t="shared" si="191"/>
        <v>37.65</v>
      </c>
      <c r="S1483" t="str">
        <f t="shared" si="187"/>
        <v>theater</v>
      </c>
      <c r="T1483" t="str">
        <f t="shared" si="188"/>
        <v>musical</v>
      </c>
      <c r="U1483" s="7">
        <f t="shared" si="189"/>
        <v>41912.650729166664</v>
      </c>
      <c r="V1483" s="7">
        <f t="shared" si="190"/>
        <v>41925.207638888889</v>
      </c>
    </row>
    <row r="1484" spans="1:22" ht="44.25" x14ac:dyDescent="0.75">
      <c r="A1484">
        <v>3571</v>
      </c>
      <c r="B1484" s="2" t="s">
        <v>3570</v>
      </c>
      <c r="C1484" s="2" t="s">
        <v>7681</v>
      </c>
      <c r="D1484">
        <v>1500</v>
      </c>
      <c r="E1484">
        <f t="shared" si="184"/>
        <v>1965</v>
      </c>
      <c r="F1484">
        <v>1831</v>
      </c>
      <c r="G1484">
        <f t="shared" si="185"/>
        <v>2398.61</v>
      </c>
      <c r="H1484" t="s">
        <v>8219</v>
      </c>
      <c r="I1484" t="s">
        <v>8225</v>
      </c>
      <c r="J1484" t="s">
        <v>8247</v>
      </c>
      <c r="K1484">
        <v>1414701413</v>
      </c>
      <c r="L1484">
        <v>1412109413</v>
      </c>
      <c r="M1484" t="b">
        <v>0</v>
      </c>
      <c r="N1484">
        <v>25</v>
      </c>
      <c r="O1484" t="b">
        <v>1</v>
      </c>
      <c r="P1484" t="s">
        <v>8271</v>
      </c>
      <c r="Q1484">
        <f t="shared" si="186"/>
        <v>122</v>
      </c>
      <c r="R1484">
        <f t="shared" si="191"/>
        <v>95.94</v>
      </c>
      <c r="S1484" t="str">
        <f t="shared" si="187"/>
        <v>theater</v>
      </c>
      <c r="T1484" t="str">
        <f t="shared" si="188"/>
        <v>plays</v>
      </c>
      <c r="U1484" s="7">
        <f t="shared" si="189"/>
        <v>41912.858946759261</v>
      </c>
      <c r="V1484" s="7">
        <f t="shared" si="190"/>
        <v>41942.858946759261</v>
      </c>
    </row>
    <row r="1485" spans="1:22" ht="44.25" x14ac:dyDescent="0.75">
      <c r="A1485">
        <v>1724</v>
      </c>
      <c r="B1485" s="2" t="s">
        <v>1725</v>
      </c>
      <c r="C1485" s="2" t="s">
        <v>5834</v>
      </c>
      <c r="D1485">
        <v>6000</v>
      </c>
      <c r="E1485">
        <f t="shared" si="184"/>
        <v>6000</v>
      </c>
      <c r="F1485">
        <v>35</v>
      </c>
      <c r="G1485">
        <f t="shared" si="185"/>
        <v>35</v>
      </c>
      <c r="H1485" t="s">
        <v>8221</v>
      </c>
      <c r="I1485" t="s">
        <v>8224</v>
      </c>
      <c r="J1485" t="s">
        <v>8246</v>
      </c>
      <c r="K1485">
        <v>1414707762</v>
      </c>
      <c r="L1485">
        <v>1412115762</v>
      </c>
      <c r="M1485" t="b">
        <v>0</v>
      </c>
      <c r="N1485">
        <v>4</v>
      </c>
      <c r="O1485" t="b">
        <v>0</v>
      </c>
      <c r="P1485" t="s">
        <v>8293</v>
      </c>
      <c r="Q1485">
        <f t="shared" si="186"/>
        <v>1</v>
      </c>
      <c r="R1485">
        <f t="shared" si="191"/>
        <v>8.75</v>
      </c>
      <c r="S1485" t="str">
        <f t="shared" si="187"/>
        <v>music</v>
      </c>
      <c r="T1485" t="str">
        <f t="shared" si="188"/>
        <v>faith</v>
      </c>
      <c r="U1485" s="7">
        <f t="shared" si="189"/>
        <v>41912.932430555556</v>
      </c>
      <c r="V1485" s="7">
        <f t="shared" si="190"/>
        <v>41942.932430555556</v>
      </c>
    </row>
    <row r="1486" spans="1:22" ht="44.25" x14ac:dyDescent="0.75">
      <c r="A1486">
        <v>2476</v>
      </c>
      <c r="B1486" s="2" t="s">
        <v>2477</v>
      </c>
      <c r="C1486" s="2" t="s">
        <v>6586</v>
      </c>
      <c r="D1486">
        <v>3200</v>
      </c>
      <c r="E1486">
        <f t="shared" si="184"/>
        <v>3200</v>
      </c>
      <c r="F1486">
        <v>3360.72</v>
      </c>
      <c r="G1486">
        <f t="shared" si="185"/>
        <v>3360.72</v>
      </c>
      <c r="H1486" t="s">
        <v>8219</v>
      </c>
      <c r="I1486" t="s">
        <v>8224</v>
      </c>
      <c r="J1486" t="s">
        <v>8246</v>
      </c>
      <c r="K1486">
        <v>1415004770</v>
      </c>
      <c r="L1486">
        <v>1412149970</v>
      </c>
      <c r="M1486" t="b">
        <v>0</v>
      </c>
      <c r="N1486">
        <v>55</v>
      </c>
      <c r="O1486" t="b">
        <v>1</v>
      </c>
      <c r="P1486" t="s">
        <v>8279</v>
      </c>
      <c r="Q1486">
        <f t="shared" si="186"/>
        <v>105</v>
      </c>
      <c r="R1486">
        <f t="shared" si="191"/>
        <v>61.1</v>
      </c>
      <c r="S1486" t="str">
        <f t="shared" si="187"/>
        <v>music</v>
      </c>
      <c r="T1486" t="str">
        <f t="shared" si="188"/>
        <v>indie rock</v>
      </c>
      <c r="U1486" s="7">
        <f t="shared" si="189"/>
        <v>41913.328356481477</v>
      </c>
      <c r="V1486" s="7">
        <f t="shared" si="190"/>
        <v>41946.370023148149</v>
      </c>
    </row>
    <row r="1487" spans="1:22" ht="59" x14ac:dyDescent="0.75">
      <c r="A1487">
        <v>695</v>
      </c>
      <c r="B1487" s="2" t="s">
        <v>696</v>
      </c>
      <c r="C1487" s="2" t="s">
        <v>4805</v>
      </c>
      <c r="D1487">
        <v>60000</v>
      </c>
      <c r="E1487">
        <f t="shared" si="184"/>
        <v>60000</v>
      </c>
      <c r="F1487">
        <v>636</v>
      </c>
      <c r="G1487">
        <f t="shared" si="185"/>
        <v>636</v>
      </c>
      <c r="H1487" t="s">
        <v>8221</v>
      </c>
      <c r="I1487" t="s">
        <v>8224</v>
      </c>
      <c r="J1487" t="s">
        <v>8246</v>
      </c>
      <c r="K1487">
        <v>1414758620</v>
      </c>
      <c r="L1487">
        <v>1412166620</v>
      </c>
      <c r="M1487" t="b">
        <v>0</v>
      </c>
      <c r="N1487">
        <v>7</v>
      </c>
      <c r="O1487" t="b">
        <v>0</v>
      </c>
      <c r="P1487" t="s">
        <v>8273</v>
      </c>
      <c r="Q1487">
        <f t="shared" si="186"/>
        <v>1</v>
      </c>
      <c r="R1487">
        <f t="shared" si="191"/>
        <v>90.86</v>
      </c>
      <c r="S1487" t="str">
        <f t="shared" si="187"/>
        <v>technology</v>
      </c>
      <c r="T1487" t="str">
        <f t="shared" si="188"/>
        <v>wearables</v>
      </c>
      <c r="U1487" s="7">
        <f t="shared" si="189"/>
        <v>41913.521064814813</v>
      </c>
      <c r="V1487" s="7">
        <f t="shared" si="190"/>
        <v>41943.521064814813</v>
      </c>
    </row>
    <row r="1488" spans="1:22" ht="59" x14ac:dyDescent="0.75">
      <c r="A1488">
        <v>1984</v>
      </c>
      <c r="B1488" s="2" t="s">
        <v>1985</v>
      </c>
      <c r="C1488" s="2" t="s">
        <v>6094</v>
      </c>
      <c r="D1488">
        <v>15000</v>
      </c>
      <c r="E1488">
        <f t="shared" si="184"/>
        <v>15000</v>
      </c>
      <c r="F1488">
        <v>3172</v>
      </c>
      <c r="G1488">
        <f t="shared" si="185"/>
        <v>3172</v>
      </c>
      <c r="H1488" t="s">
        <v>8221</v>
      </c>
      <c r="I1488" t="s">
        <v>8224</v>
      </c>
      <c r="J1488" t="s">
        <v>8246</v>
      </c>
      <c r="K1488">
        <v>1417377481</v>
      </c>
      <c r="L1488">
        <v>1412189881</v>
      </c>
      <c r="M1488" t="b">
        <v>0</v>
      </c>
      <c r="N1488">
        <v>7</v>
      </c>
      <c r="O1488" t="b">
        <v>0</v>
      </c>
      <c r="P1488" t="s">
        <v>8296</v>
      </c>
      <c r="Q1488">
        <f t="shared" si="186"/>
        <v>21</v>
      </c>
      <c r="R1488">
        <f t="shared" si="191"/>
        <v>453.14</v>
      </c>
      <c r="S1488" t="str">
        <f t="shared" si="187"/>
        <v>photography</v>
      </c>
      <c r="T1488" t="str">
        <f t="shared" si="188"/>
        <v>people</v>
      </c>
      <c r="U1488" s="7">
        <f t="shared" si="189"/>
        <v>41913.790289351848</v>
      </c>
      <c r="V1488" s="7">
        <f t="shared" si="190"/>
        <v>41973.831956018519</v>
      </c>
    </row>
    <row r="1489" spans="1:22" ht="44.25" x14ac:dyDescent="0.75">
      <c r="A1489">
        <v>1788</v>
      </c>
      <c r="B1489" s="2" t="s">
        <v>1789</v>
      </c>
      <c r="C1489" s="2" t="s">
        <v>5898</v>
      </c>
      <c r="D1489">
        <v>5500</v>
      </c>
      <c r="E1489">
        <f t="shared" si="184"/>
        <v>7205</v>
      </c>
      <c r="F1489">
        <v>76</v>
      </c>
      <c r="G1489">
        <f t="shared" si="185"/>
        <v>99.56</v>
      </c>
      <c r="H1489" t="s">
        <v>8221</v>
      </c>
      <c r="I1489" t="s">
        <v>8225</v>
      </c>
      <c r="J1489" t="s">
        <v>8247</v>
      </c>
      <c r="K1489">
        <v>1414795542</v>
      </c>
      <c r="L1489">
        <v>1412203542</v>
      </c>
      <c r="M1489" t="b">
        <v>1</v>
      </c>
      <c r="N1489">
        <v>4</v>
      </c>
      <c r="O1489" t="b">
        <v>0</v>
      </c>
      <c r="P1489" t="s">
        <v>8285</v>
      </c>
      <c r="Q1489">
        <f t="shared" si="186"/>
        <v>1</v>
      </c>
      <c r="R1489">
        <f t="shared" si="191"/>
        <v>24.89</v>
      </c>
      <c r="S1489" t="str">
        <f t="shared" si="187"/>
        <v>photography</v>
      </c>
      <c r="T1489" t="str">
        <f t="shared" si="188"/>
        <v>photobooks</v>
      </c>
      <c r="U1489" s="7">
        <f t="shared" si="189"/>
        <v>41913.94840277778</v>
      </c>
      <c r="V1489" s="7">
        <f t="shared" si="190"/>
        <v>41943.94840277778</v>
      </c>
    </row>
    <row r="1490" spans="1:22" ht="44.25" x14ac:dyDescent="0.75">
      <c r="A1490">
        <v>543</v>
      </c>
      <c r="B1490" s="2" t="s">
        <v>544</v>
      </c>
      <c r="C1490" s="2" t="s">
        <v>4653</v>
      </c>
      <c r="D1490">
        <v>22000</v>
      </c>
      <c r="E1490">
        <f t="shared" si="184"/>
        <v>14520</v>
      </c>
      <c r="F1490">
        <v>70</v>
      </c>
      <c r="G1490">
        <f t="shared" si="185"/>
        <v>46.2</v>
      </c>
      <c r="H1490" t="s">
        <v>8221</v>
      </c>
      <c r="I1490" t="s">
        <v>8226</v>
      </c>
      <c r="J1490" t="s">
        <v>8248</v>
      </c>
      <c r="K1490">
        <v>1414807962</v>
      </c>
      <c r="L1490">
        <v>1412215962</v>
      </c>
      <c r="M1490" t="b">
        <v>0</v>
      </c>
      <c r="N1490">
        <v>2</v>
      </c>
      <c r="O1490" t="b">
        <v>0</v>
      </c>
      <c r="P1490" t="s">
        <v>8272</v>
      </c>
      <c r="Q1490">
        <f t="shared" si="186"/>
        <v>0</v>
      </c>
      <c r="R1490">
        <f t="shared" si="191"/>
        <v>23.1</v>
      </c>
      <c r="S1490" t="str">
        <f t="shared" si="187"/>
        <v>technology</v>
      </c>
      <c r="T1490" t="str">
        <f t="shared" si="188"/>
        <v>web</v>
      </c>
      <c r="U1490" s="7">
        <f t="shared" si="189"/>
        <v>41914.092152777775</v>
      </c>
      <c r="V1490" s="7">
        <f t="shared" si="190"/>
        <v>41944.092152777775</v>
      </c>
    </row>
    <row r="1491" spans="1:22" ht="59" x14ac:dyDescent="0.75">
      <c r="A1491">
        <v>3321</v>
      </c>
      <c r="B1491" s="2" t="s">
        <v>3321</v>
      </c>
      <c r="C1491" s="2" t="s">
        <v>7431</v>
      </c>
      <c r="D1491">
        <v>500</v>
      </c>
      <c r="E1491">
        <f t="shared" si="184"/>
        <v>500</v>
      </c>
      <c r="F1491">
        <v>537</v>
      </c>
      <c r="G1491">
        <f t="shared" si="185"/>
        <v>537</v>
      </c>
      <c r="H1491" t="s">
        <v>8219</v>
      </c>
      <c r="I1491" t="s">
        <v>8224</v>
      </c>
      <c r="J1491" t="s">
        <v>8246</v>
      </c>
      <c r="K1491">
        <v>1413431940</v>
      </c>
      <c r="L1491">
        <v>1412216665</v>
      </c>
      <c r="M1491" t="b">
        <v>0</v>
      </c>
      <c r="N1491">
        <v>15</v>
      </c>
      <c r="O1491" t="b">
        <v>1</v>
      </c>
      <c r="P1491" t="s">
        <v>8271</v>
      </c>
      <c r="Q1491">
        <f t="shared" si="186"/>
        <v>107</v>
      </c>
      <c r="R1491">
        <f t="shared" si="191"/>
        <v>35.799999999999997</v>
      </c>
      <c r="S1491" t="str">
        <f t="shared" si="187"/>
        <v>theater</v>
      </c>
      <c r="T1491" t="str">
        <f t="shared" si="188"/>
        <v>plays</v>
      </c>
      <c r="U1491" s="7">
        <f t="shared" si="189"/>
        <v>41914.100289351853</v>
      </c>
      <c r="V1491" s="7">
        <f t="shared" si="190"/>
        <v>41928.165972222225</v>
      </c>
    </row>
    <row r="1492" spans="1:22" ht="44.25" x14ac:dyDescent="0.75">
      <c r="A1492">
        <v>3673</v>
      </c>
      <c r="B1492" s="2" t="s">
        <v>3670</v>
      </c>
      <c r="C1492" s="2" t="s">
        <v>7783</v>
      </c>
      <c r="D1492">
        <v>4000</v>
      </c>
      <c r="E1492">
        <f t="shared" si="184"/>
        <v>5240</v>
      </c>
      <c r="F1492">
        <v>4545</v>
      </c>
      <c r="G1492">
        <f t="shared" si="185"/>
        <v>5953.95</v>
      </c>
      <c r="H1492" t="s">
        <v>8219</v>
      </c>
      <c r="I1492" t="s">
        <v>8225</v>
      </c>
      <c r="J1492" t="s">
        <v>8247</v>
      </c>
      <c r="K1492">
        <v>1415191920</v>
      </c>
      <c r="L1492">
        <v>1412233497</v>
      </c>
      <c r="M1492" t="b">
        <v>0</v>
      </c>
      <c r="N1492">
        <v>114</v>
      </c>
      <c r="O1492" t="b">
        <v>1</v>
      </c>
      <c r="P1492" t="s">
        <v>8271</v>
      </c>
      <c r="Q1492">
        <f t="shared" si="186"/>
        <v>114</v>
      </c>
      <c r="R1492">
        <f t="shared" si="191"/>
        <v>52.23</v>
      </c>
      <c r="S1492" t="str">
        <f t="shared" si="187"/>
        <v>theater</v>
      </c>
      <c r="T1492" t="str">
        <f t="shared" si="188"/>
        <v>plays</v>
      </c>
      <c r="U1492" s="7">
        <f t="shared" si="189"/>
        <v>41914.295104166667</v>
      </c>
      <c r="V1492" s="7">
        <f t="shared" si="190"/>
        <v>41948.536111111112</v>
      </c>
    </row>
    <row r="1493" spans="1:22" x14ac:dyDescent="0.75">
      <c r="A1493">
        <v>3861</v>
      </c>
      <c r="B1493" s="2" t="s">
        <v>3858</v>
      </c>
      <c r="C1493" s="2" t="s">
        <v>7970</v>
      </c>
      <c r="D1493">
        <v>2000</v>
      </c>
      <c r="E1493">
        <f t="shared" si="184"/>
        <v>2000</v>
      </c>
      <c r="F1493">
        <v>100</v>
      </c>
      <c r="G1493">
        <f t="shared" si="185"/>
        <v>100</v>
      </c>
      <c r="H1493" t="s">
        <v>8221</v>
      </c>
      <c r="I1493" t="s">
        <v>8224</v>
      </c>
      <c r="J1493" t="s">
        <v>8246</v>
      </c>
      <c r="K1493">
        <v>1415828820</v>
      </c>
      <c r="L1493">
        <v>1412258977</v>
      </c>
      <c r="M1493" t="b">
        <v>0</v>
      </c>
      <c r="N1493">
        <v>1</v>
      </c>
      <c r="O1493" t="b">
        <v>0</v>
      </c>
      <c r="P1493" t="s">
        <v>8271</v>
      </c>
      <c r="Q1493">
        <f t="shared" si="186"/>
        <v>5</v>
      </c>
      <c r="R1493">
        <f t="shared" si="191"/>
        <v>100</v>
      </c>
      <c r="S1493" t="str">
        <f t="shared" si="187"/>
        <v>theater</v>
      </c>
      <c r="T1493" t="str">
        <f t="shared" si="188"/>
        <v>plays</v>
      </c>
      <c r="U1493" s="7">
        <f t="shared" si="189"/>
        <v>41914.590011574073</v>
      </c>
      <c r="V1493" s="7">
        <f t="shared" si="190"/>
        <v>41955.907638888893</v>
      </c>
    </row>
    <row r="1494" spans="1:22" ht="29.5" x14ac:dyDescent="0.75">
      <c r="A1494">
        <v>815</v>
      </c>
      <c r="B1494" s="2" t="s">
        <v>816</v>
      </c>
      <c r="C1494" s="2" t="s">
        <v>4925</v>
      </c>
      <c r="D1494">
        <v>4000</v>
      </c>
      <c r="E1494">
        <f t="shared" si="184"/>
        <v>4000</v>
      </c>
      <c r="F1494">
        <v>4280</v>
      </c>
      <c r="G1494">
        <f t="shared" si="185"/>
        <v>4280</v>
      </c>
      <c r="H1494" t="s">
        <v>8219</v>
      </c>
      <c r="I1494" t="s">
        <v>8224</v>
      </c>
      <c r="J1494" t="s">
        <v>8246</v>
      </c>
      <c r="K1494">
        <v>1414879303</v>
      </c>
      <c r="L1494">
        <v>1412287303</v>
      </c>
      <c r="M1494" t="b">
        <v>0</v>
      </c>
      <c r="N1494">
        <v>43</v>
      </c>
      <c r="O1494" t="b">
        <v>1</v>
      </c>
      <c r="P1494" t="s">
        <v>8276</v>
      </c>
      <c r="Q1494">
        <f t="shared" si="186"/>
        <v>107</v>
      </c>
      <c r="R1494">
        <f t="shared" si="191"/>
        <v>99.53</v>
      </c>
      <c r="S1494" t="str">
        <f t="shared" si="187"/>
        <v>music</v>
      </c>
      <c r="T1494" t="str">
        <f t="shared" si="188"/>
        <v>rock</v>
      </c>
      <c r="U1494" s="7">
        <f t="shared" si="189"/>
        <v>41914.917858796296</v>
      </c>
      <c r="V1494" s="7">
        <f t="shared" si="190"/>
        <v>41944.917858796296</v>
      </c>
    </row>
    <row r="1495" spans="1:22" ht="44.25" x14ac:dyDescent="0.75">
      <c r="A1495">
        <v>2237</v>
      </c>
      <c r="B1495" s="2" t="s">
        <v>2238</v>
      </c>
      <c r="C1495" s="2" t="s">
        <v>6347</v>
      </c>
      <c r="D1495">
        <v>18000</v>
      </c>
      <c r="E1495">
        <f t="shared" si="184"/>
        <v>18000</v>
      </c>
      <c r="F1495">
        <v>63527</v>
      </c>
      <c r="G1495">
        <f t="shared" si="185"/>
        <v>63527</v>
      </c>
      <c r="H1495" t="s">
        <v>8219</v>
      </c>
      <c r="I1495" t="s">
        <v>8224</v>
      </c>
      <c r="J1495" t="s">
        <v>8246</v>
      </c>
      <c r="K1495">
        <v>1415779140</v>
      </c>
      <c r="L1495">
        <v>1412294683</v>
      </c>
      <c r="M1495" t="b">
        <v>0</v>
      </c>
      <c r="N1495">
        <v>983</v>
      </c>
      <c r="O1495" t="b">
        <v>1</v>
      </c>
      <c r="P1495" t="s">
        <v>8297</v>
      </c>
      <c r="Q1495">
        <f t="shared" si="186"/>
        <v>353</v>
      </c>
      <c r="R1495">
        <f t="shared" si="191"/>
        <v>64.63</v>
      </c>
      <c r="S1495" t="str">
        <f t="shared" si="187"/>
        <v>games</v>
      </c>
      <c r="T1495" t="str">
        <f t="shared" si="188"/>
        <v>tabletop games</v>
      </c>
      <c r="U1495" s="7">
        <f t="shared" si="189"/>
        <v>41915.003275462965</v>
      </c>
      <c r="V1495" s="7">
        <f t="shared" si="190"/>
        <v>41955.332638888889</v>
      </c>
    </row>
    <row r="1496" spans="1:22" ht="44.25" x14ac:dyDescent="0.75">
      <c r="A1496">
        <v>3939</v>
      </c>
      <c r="B1496" s="2" t="s">
        <v>3936</v>
      </c>
      <c r="C1496" s="2" t="s">
        <v>8047</v>
      </c>
      <c r="D1496">
        <v>5000</v>
      </c>
      <c r="E1496">
        <f t="shared" si="184"/>
        <v>3300</v>
      </c>
      <c r="F1496">
        <v>5</v>
      </c>
      <c r="G1496">
        <f t="shared" si="185"/>
        <v>3.3000000000000003</v>
      </c>
      <c r="H1496" t="s">
        <v>8221</v>
      </c>
      <c r="I1496" t="s">
        <v>8226</v>
      </c>
      <c r="J1496" t="s">
        <v>8248</v>
      </c>
      <c r="K1496">
        <v>1412656200</v>
      </c>
      <c r="L1496">
        <v>1412328979</v>
      </c>
      <c r="M1496" t="b">
        <v>0</v>
      </c>
      <c r="N1496">
        <v>1</v>
      </c>
      <c r="O1496" t="b">
        <v>0</v>
      </c>
      <c r="P1496" t="s">
        <v>8271</v>
      </c>
      <c r="Q1496">
        <f t="shared" si="186"/>
        <v>0</v>
      </c>
      <c r="R1496">
        <f t="shared" si="191"/>
        <v>3.3</v>
      </c>
      <c r="S1496" t="str">
        <f t="shared" si="187"/>
        <v>theater</v>
      </c>
      <c r="T1496" t="str">
        <f t="shared" si="188"/>
        <v>plays</v>
      </c>
      <c r="U1496" s="7">
        <f t="shared" si="189"/>
        <v>41915.400219907409</v>
      </c>
      <c r="V1496" s="7">
        <f t="shared" si="190"/>
        <v>41919.1875</v>
      </c>
    </row>
    <row r="1497" spans="1:22" x14ac:dyDescent="0.75">
      <c r="A1497">
        <v>3271</v>
      </c>
      <c r="B1497" s="2" t="s">
        <v>3271</v>
      </c>
      <c r="C1497" s="2" t="s">
        <v>7381</v>
      </c>
      <c r="D1497">
        <v>1500</v>
      </c>
      <c r="E1497">
        <f t="shared" si="184"/>
        <v>1965</v>
      </c>
      <c r="F1497">
        <v>1950</v>
      </c>
      <c r="G1497">
        <f t="shared" si="185"/>
        <v>2554.5</v>
      </c>
      <c r="H1497" t="s">
        <v>8219</v>
      </c>
      <c r="I1497" t="s">
        <v>8225</v>
      </c>
      <c r="J1497" t="s">
        <v>8247</v>
      </c>
      <c r="K1497">
        <v>1414927775</v>
      </c>
      <c r="L1497">
        <v>1412332175</v>
      </c>
      <c r="M1497" t="b">
        <v>1</v>
      </c>
      <c r="N1497">
        <v>51</v>
      </c>
      <c r="O1497" t="b">
        <v>1</v>
      </c>
      <c r="P1497" t="s">
        <v>8271</v>
      </c>
      <c r="Q1497">
        <f t="shared" si="186"/>
        <v>130</v>
      </c>
      <c r="R1497">
        <f t="shared" si="191"/>
        <v>50.09</v>
      </c>
      <c r="S1497" t="str">
        <f t="shared" si="187"/>
        <v>theater</v>
      </c>
      <c r="T1497" t="str">
        <f t="shared" si="188"/>
        <v>plays</v>
      </c>
      <c r="U1497" s="7">
        <f t="shared" si="189"/>
        <v>41915.437210648146</v>
      </c>
      <c r="V1497" s="7">
        <f t="shared" si="190"/>
        <v>41945.478877314818</v>
      </c>
    </row>
    <row r="1498" spans="1:22" ht="44.25" x14ac:dyDescent="0.75">
      <c r="A1498">
        <v>2602</v>
      </c>
      <c r="B1498" s="2" t="s">
        <v>2602</v>
      </c>
      <c r="C1498" s="2" t="s">
        <v>6712</v>
      </c>
      <c r="D1498">
        <v>12000</v>
      </c>
      <c r="E1498">
        <f t="shared" si="184"/>
        <v>12000</v>
      </c>
      <c r="F1498">
        <v>39131</v>
      </c>
      <c r="G1498">
        <f t="shared" si="185"/>
        <v>39131</v>
      </c>
      <c r="H1498" t="s">
        <v>8219</v>
      </c>
      <c r="I1498" t="s">
        <v>8224</v>
      </c>
      <c r="J1498" t="s">
        <v>8246</v>
      </c>
      <c r="K1498">
        <v>1415827200</v>
      </c>
      <c r="L1498">
        <v>1412358968</v>
      </c>
      <c r="M1498" t="b">
        <v>1</v>
      </c>
      <c r="N1498">
        <v>489</v>
      </c>
      <c r="O1498" t="b">
        <v>1</v>
      </c>
      <c r="P1498" t="s">
        <v>8301</v>
      </c>
      <c r="Q1498">
        <f t="shared" si="186"/>
        <v>326</v>
      </c>
      <c r="R1498">
        <f t="shared" si="191"/>
        <v>80.02</v>
      </c>
      <c r="S1498" t="str">
        <f t="shared" si="187"/>
        <v>technology</v>
      </c>
      <c r="T1498" t="str">
        <f t="shared" si="188"/>
        <v>space exploration</v>
      </c>
      <c r="U1498" s="7">
        <f t="shared" si="189"/>
        <v>41915.747314814813</v>
      </c>
      <c r="V1498" s="7">
        <f t="shared" si="190"/>
        <v>41955.888888888891</v>
      </c>
    </row>
    <row r="1499" spans="1:22" ht="44.25" x14ac:dyDescent="0.75">
      <c r="A1499">
        <v>3495</v>
      </c>
      <c r="B1499" s="2" t="s">
        <v>3494</v>
      </c>
      <c r="C1499" s="2" t="s">
        <v>7605</v>
      </c>
      <c r="D1499">
        <v>5000</v>
      </c>
      <c r="E1499">
        <f t="shared" si="184"/>
        <v>3650</v>
      </c>
      <c r="F1499">
        <v>5343</v>
      </c>
      <c r="G1499">
        <f t="shared" si="185"/>
        <v>3900.39</v>
      </c>
      <c r="H1499" t="s">
        <v>8219</v>
      </c>
      <c r="I1499" t="s">
        <v>8229</v>
      </c>
      <c r="J1499" t="s">
        <v>8251</v>
      </c>
      <c r="K1499">
        <v>1414862280</v>
      </c>
      <c r="L1499">
        <v>1412360309</v>
      </c>
      <c r="M1499" t="b">
        <v>0</v>
      </c>
      <c r="N1499">
        <v>72</v>
      </c>
      <c r="O1499" t="b">
        <v>1</v>
      </c>
      <c r="P1499" t="s">
        <v>8271</v>
      </c>
      <c r="Q1499">
        <f t="shared" si="186"/>
        <v>107</v>
      </c>
      <c r="R1499">
        <f t="shared" si="191"/>
        <v>54.17</v>
      </c>
      <c r="S1499" t="str">
        <f t="shared" si="187"/>
        <v>theater</v>
      </c>
      <c r="T1499" t="str">
        <f t="shared" si="188"/>
        <v>plays</v>
      </c>
      <c r="U1499" s="7">
        <f t="shared" si="189"/>
        <v>41915.762835648151</v>
      </c>
      <c r="V1499" s="7">
        <f t="shared" si="190"/>
        <v>41944.720833333333</v>
      </c>
    </row>
    <row r="1500" spans="1:22" ht="44.25" x14ac:dyDescent="0.75">
      <c r="A1500">
        <v>1460</v>
      </c>
      <c r="B1500" s="2" t="s">
        <v>1461</v>
      </c>
      <c r="C1500" s="2" t="s">
        <v>5570</v>
      </c>
      <c r="D1500">
        <v>25000000</v>
      </c>
      <c r="E1500">
        <f t="shared" si="184"/>
        <v>25000000</v>
      </c>
      <c r="F1500">
        <v>0</v>
      </c>
      <c r="G1500">
        <f t="shared" si="185"/>
        <v>0</v>
      </c>
      <c r="H1500" t="s">
        <v>8220</v>
      </c>
      <c r="I1500" t="s">
        <v>8224</v>
      </c>
      <c r="J1500" t="s">
        <v>8246</v>
      </c>
      <c r="K1500">
        <v>1417391100</v>
      </c>
      <c r="L1500">
        <v>1412371898</v>
      </c>
      <c r="M1500" t="b">
        <v>0</v>
      </c>
      <c r="N1500">
        <v>0</v>
      </c>
      <c r="O1500" t="b">
        <v>0</v>
      </c>
      <c r="P1500" t="s">
        <v>8287</v>
      </c>
      <c r="Q1500">
        <f t="shared" si="186"/>
        <v>0</v>
      </c>
      <c r="R1500" t="e">
        <f t="shared" si="191"/>
        <v>#DIV/0!</v>
      </c>
      <c r="S1500" t="str">
        <f t="shared" si="187"/>
        <v>publishing</v>
      </c>
      <c r="T1500" t="str">
        <f t="shared" si="188"/>
        <v>translations</v>
      </c>
      <c r="U1500" s="7">
        <f t="shared" si="189"/>
        <v>41915.896967592591</v>
      </c>
      <c r="V1500" s="7">
        <f t="shared" si="190"/>
        <v>41973.989583333328</v>
      </c>
    </row>
    <row r="1501" spans="1:22" ht="44.25" x14ac:dyDescent="0.75">
      <c r="A1501">
        <v>2881</v>
      </c>
      <c r="B1501" s="2" t="s">
        <v>2881</v>
      </c>
      <c r="C1501" s="2" t="s">
        <v>6991</v>
      </c>
      <c r="D1501">
        <v>5500</v>
      </c>
      <c r="E1501">
        <f t="shared" si="184"/>
        <v>5500</v>
      </c>
      <c r="F1501">
        <v>0</v>
      </c>
      <c r="G1501">
        <f t="shared" si="185"/>
        <v>0</v>
      </c>
      <c r="H1501" t="s">
        <v>8221</v>
      </c>
      <c r="I1501" t="s">
        <v>8224</v>
      </c>
      <c r="J1501" t="s">
        <v>8246</v>
      </c>
      <c r="K1501">
        <v>1417620036</v>
      </c>
      <c r="L1501">
        <v>1412432436</v>
      </c>
      <c r="M1501" t="b">
        <v>0</v>
      </c>
      <c r="N1501">
        <v>0</v>
      </c>
      <c r="O1501" t="b">
        <v>0</v>
      </c>
      <c r="P1501" t="s">
        <v>8271</v>
      </c>
      <c r="Q1501">
        <f t="shared" si="186"/>
        <v>0</v>
      </c>
      <c r="R1501" t="e">
        <f t="shared" si="191"/>
        <v>#DIV/0!</v>
      </c>
      <c r="S1501" t="str">
        <f t="shared" si="187"/>
        <v>theater</v>
      </c>
      <c r="T1501" t="str">
        <f t="shared" si="188"/>
        <v>plays</v>
      </c>
      <c r="U1501" s="7">
        <f t="shared" si="189"/>
        <v>41916.597638888888</v>
      </c>
      <c r="V1501" s="7">
        <f t="shared" si="190"/>
        <v>41976.639305555553</v>
      </c>
    </row>
    <row r="1502" spans="1:22" ht="44.25" x14ac:dyDescent="0.75">
      <c r="A1502">
        <v>17</v>
      </c>
      <c r="B1502" s="2" t="s">
        <v>19</v>
      </c>
      <c r="C1502" s="2" t="s">
        <v>4128</v>
      </c>
      <c r="D1502">
        <v>1500</v>
      </c>
      <c r="E1502">
        <f t="shared" si="184"/>
        <v>1965</v>
      </c>
      <c r="F1502">
        <v>1510</v>
      </c>
      <c r="G1502">
        <f t="shared" si="185"/>
        <v>1978.1000000000001</v>
      </c>
      <c r="H1502" t="s">
        <v>8219</v>
      </c>
      <c r="I1502" t="s">
        <v>8225</v>
      </c>
      <c r="J1502" t="s">
        <v>8247</v>
      </c>
      <c r="K1502">
        <v>1415126022</v>
      </c>
      <c r="L1502">
        <v>1412530422</v>
      </c>
      <c r="M1502" t="b">
        <v>0</v>
      </c>
      <c r="N1502">
        <v>36</v>
      </c>
      <c r="O1502" t="b">
        <v>1</v>
      </c>
      <c r="P1502" t="s">
        <v>8265</v>
      </c>
      <c r="Q1502">
        <f t="shared" si="186"/>
        <v>101</v>
      </c>
      <c r="R1502">
        <f t="shared" si="191"/>
        <v>54.95</v>
      </c>
      <c r="S1502" t="str">
        <f t="shared" si="187"/>
        <v>film &amp; video</v>
      </c>
      <c r="T1502" t="str">
        <f t="shared" si="188"/>
        <v>television</v>
      </c>
      <c r="U1502" s="7">
        <f t="shared" si="189"/>
        <v>41917.731736111113</v>
      </c>
      <c r="V1502" s="7">
        <f t="shared" si="190"/>
        <v>41947.773402777777</v>
      </c>
    </row>
    <row r="1503" spans="1:22" ht="44.25" x14ac:dyDescent="0.75">
      <c r="A1503">
        <v>1157</v>
      </c>
      <c r="B1503" s="2" t="s">
        <v>1158</v>
      </c>
      <c r="C1503" s="2" t="s">
        <v>5267</v>
      </c>
      <c r="D1503">
        <v>10000</v>
      </c>
      <c r="E1503">
        <f t="shared" si="184"/>
        <v>10000</v>
      </c>
      <c r="F1503">
        <v>151</v>
      </c>
      <c r="G1503">
        <f t="shared" si="185"/>
        <v>151</v>
      </c>
      <c r="H1503" t="s">
        <v>8221</v>
      </c>
      <c r="I1503" t="s">
        <v>8224</v>
      </c>
      <c r="J1503" t="s">
        <v>8246</v>
      </c>
      <c r="K1503">
        <v>1417795480</v>
      </c>
      <c r="L1503">
        <v>1412607880</v>
      </c>
      <c r="M1503" t="b">
        <v>0</v>
      </c>
      <c r="N1503">
        <v>3</v>
      </c>
      <c r="O1503" t="b">
        <v>0</v>
      </c>
      <c r="P1503" t="s">
        <v>8284</v>
      </c>
      <c r="Q1503">
        <f t="shared" si="186"/>
        <v>2</v>
      </c>
      <c r="R1503">
        <f t="shared" si="191"/>
        <v>50.33</v>
      </c>
      <c r="S1503" t="str">
        <f t="shared" si="187"/>
        <v>food</v>
      </c>
      <c r="T1503" t="str">
        <f t="shared" si="188"/>
        <v>food trucks</v>
      </c>
      <c r="U1503" s="7">
        <f t="shared" si="189"/>
        <v>41918.628240740742</v>
      </c>
      <c r="V1503" s="7">
        <f t="shared" si="190"/>
        <v>41978.669907407413</v>
      </c>
    </row>
    <row r="1504" spans="1:22" ht="44.25" x14ac:dyDescent="0.75">
      <c r="A1504">
        <v>2334</v>
      </c>
      <c r="B1504" s="2" t="s">
        <v>2335</v>
      </c>
      <c r="C1504" s="2" t="s">
        <v>6444</v>
      </c>
      <c r="D1504">
        <v>4000</v>
      </c>
      <c r="E1504">
        <f t="shared" si="184"/>
        <v>4000</v>
      </c>
      <c r="F1504">
        <v>4078</v>
      </c>
      <c r="G1504">
        <f t="shared" si="185"/>
        <v>4078</v>
      </c>
      <c r="H1504" t="s">
        <v>8219</v>
      </c>
      <c r="I1504" t="s">
        <v>8224</v>
      </c>
      <c r="J1504" t="s">
        <v>8246</v>
      </c>
      <c r="K1504">
        <v>1415208840</v>
      </c>
      <c r="L1504">
        <v>1412611498</v>
      </c>
      <c r="M1504" t="b">
        <v>1</v>
      </c>
      <c r="N1504">
        <v>67</v>
      </c>
      <c r="O1504" t="b">
        <v>1</v>
      </c>
      <c r="P1504" t="s">
        <v>8298</v>
      </c>
      <c r="Q1504">
        <f t="shared" si="186"/>
        <v>102</v>
      </c>
      <c r="R1504">
        <f t="shared" si="191"/>
        <v>60.87</v>
      </c>
      <c r="S1504" t="str">
        <f t="shared" si="187"/>
        <v>food</v>
      </c>
      <c r="T1504" t="str">
        <f t="shared" si="188"/>
        <v>small batch</v>
      </c>
      <c r="U1504" s="7">
        <f t="shared" si="189"/>
        <v>41918.670115740737</v>
      </c>
      <c r="V1504" s="7">
        <f t="shared" si="190"/>
        <v>41948.731944444444</v>
      </c>
    </row>
    <row r="1505" spans="1:22" ht="59" x14ac:dyDescent="0.75">
      <c r="A1505">
        <v>3250</v>
      </c>
      <c r="B1505" s="2" t="s">
        <v>3250</v>
      </c>
      <c r="C1505" s="2" t="s">
        <v>7360</v>
      </c>
      <c r="D1505">
        <v>25000</v>
      </c>
      <c r="E1505">
        <f t="shared" si="184"/>
        <v>25000</v>
      </c>
      <c r="F1505">
        <v>25388</v>
      </c>
      <c r="G1505">
        <f t="shared" si="185"/>
        <v>25388</v>
      </c>
      <c r="H1505" t="s">
        <v>8219</v>
      </c>
      <c r="I1505" t="s">
        <v>8224</v>
      </c>
      <c r="J1505" t="s">
        <v>8246</v>
      </c>
      <c r="K1505">
        <v>1415213324</v>
      </c>
      <c r="L1505">
        <v>1412617724</v>
      </c>
      <c r="M1505" t="b">
        <v>1</v>
      </c>
      <c r="N1505">
        <v>213</v>
      </c>
      <c r="O1505" t="b">
        <v>1</v>
      </c>
      <c r="P1505" t="s">
        <v>8271</v>
      </c>
      <c r="Q1505">
        <f t="shared" si="186"/>
        <v>102</v>
      </c>
      <c r="R1505">
        <f t="shared" si="191"/>
        <v>119.19</v>
      </c>
      <c r="S1505" t="str">
        <f t="shared" si="187"/>
        <v>theater</v>
      </c>
      <c r="T1505" t="str">
        <f t="shared" si="188"/>
        <v>plays</v>
      </c>
      <c r="U1505" s="7">
        <f t="shared" si="189"/>
        <v>41918.742175925923</v>
      </c>
      <c r="V1505" s="7">
        <f t="shared" si="190"/>
        <v>41948.783842592595</v>
      </c>
    </row>
    <row r="1506" spans="1:22" ht="44.25" x14ac:dyDescent="0.75">
      <c r="A1506">
        <v>1047</v>
      </c>
      <c r="B1506" s="2" t="s">
        <v>1048</v>
      </c>
      <c r="C1506" s="2" t="s">
        <v>5157</v>
      </c>
      <c r="D1506">
        <v>2000</v>
      </c>
      <c r="E1506">
        <f t="shared" si="184"/>
        <v>2000</v>
      </c>
      <c r="F1506">
        <v>1</v>
      </c>
      <c r="G1506">
        <f t="shared" si="185"/>
        <v>1</v>
      </c>
      <c r="H1506" t="s">
        <v>8220</v>
      </c>
      <c r="I1506" t="s">
        <v>8224</v>
      </c>
      <c r="J1506" t="s">
        <v>8246</v>
      </c>
      <c r="K1506">
        <v>1415219915</v>
      </c>
      <c r="L1506">
        <v>1412624315</v>
      </c>
      <c r="M1506" t="b">
        <v>0</v>
      </c>
      <c r="N1506">
        <v>1</v>
      </c>
      <c r="O1506" t="b">
        <v>0</v>
      </c>
      <c r="P1506" t="s">
        <v>8281</v>
      </c>
      <c r="Q1506">
        <f t="shared" si="186"/>
        <v>0</v>
      </c>
      <c r="R1506">
        <f t="shared" si="191"/>
        <v>1</v>
      </c>
      <c r="S1506" t="str">
        <f t="shared" si="187"/>
        <v>journalism</v>
      </c>
      <c r="T1506" t="str">
        <f t="shared" si="188"/>
        <v>audio</v>
      </c>
      <c r="U1506" s="7">
        <f t="shared" si="189"/>
        <v>41918.818460648145</v>
      </c>
      <c r="V1506" s="7">
        <f t="shared" si="190"/>
        <v>41948.860127314816</v>
      </c>
    </row>
    <row r="1507" spans="1:22" ht="44.25" x14ac:dyDescent="0.75">
      <c r="A1507">
        <v>3475</v>
      </c>
      <c r="B1507" s="2" t="s">
        <v>3474</v>
      </c>
      <c r="C1507" s="2" t="s">
        <v>7585</v>
      </c>
      <c r="D1507">
        <v>300</v>
      </c>
      <c r="E1507">
        <f t="shared" si="184"/>
        <v>393</v>
      </c>
      <c r="F1507">
        <v>340</v>
      </c>
      <c r="G1507">
        <f t="shared" si="185"/>
        <v>445.40000000000003</v>
      </c>
      <c r="H1507" t="s">
        <v>8219</v>
      </c>
      <c r="I1507" t="s">
        <v>8225</v>
      </c>
      <c r="J1507" t="s">
        <v>8247</v>
      </c>
      <c r="K1507">
        <v>1414972800</v>
      </c>
      <c r="L1507">
        <v>1412629704</v>
      </c>
      <c r="M1507" t="b">
        <v>0</v>
      </c>
      <c r="N1507">
        <v>17</v>
      </c>
      <c r="O1507" t="b">
        <v>1</v>
      </c>
      <c r="P1507" t="s">
        <v>8271</v>
      </c>
      <c r="Q1507">
        <f t="shared" si="186"/>
        <v>113</v>
      </c>
      <c r="R1507">
        <f t="shared" si="191"/>
        <v>26.2</v>
      </c>
      <c r="S1507" t="str">
        <f t="shared" si="187"/>
        <v>theater</v>
      </c>
      <c r="T1507" t="str">
        <f t="shared" si="188"/>
        <v>plays</v>
      </c>
      <c r="U1507" s="7">
        <f t="shared" si="189"/>
        <v>41918.880833333329</v>
      </c>
      <c r="V1507" s="7">
        <f t="shared" si="190"/>
        <v>41946</v>
      </c>
    </row>
    <row r="1508" spans="1:22" ht="44.25" x14ac:dyDescent="0.75">
      <c r="A1508">
        <v>2408</v>
      </c>
      <c r="B1508" s="2" t="s">
        <v>2409</v>
      </c>
      <c r="C1508" s="2" t="s">
        <v>6518</v>
      </c>
      <c r="D1508">
        <v>15000</v>
      </c>
      <c r="E1508">
        <f t="shared" si="184"/>
        <v>15000</v>
      </c>
      <c r="F1508">
        <v>30</v>
      </c>
      <c r="G1508">
        <f t="shared" si="185"/>
        <v>30</v>
      </c>
      <c r="H1508" t="s">
        <v>8221</v>
      </c>
      <c r="I1508" t="s">
        <v>8224</v>
      </c>
      <c r="J1508" t="s">
        <v>8246</v>
      </c>
      <c r="K1508">
        <v>1415247757</v>
      </c>
      <c r="L1508">
        <v>1412652157</v>
      </c>
      <c r="M1508" t="b">
        <v>0</v>
      </c>
      <c r="N1508">
        <v>2</v>
      </c>
      <c r="O1508" t="b">
        <v>0</v>
      </c>
      <c r="P1508" t="s">
        <v>8284</v>
      </c>
      <c r="Q1508">
        <f t="shared" si="186"/>
        <v>0</v>
      </c>
      <c r="R1508">
        <f t="shared" si="191"/>
        <v>15</v>
      </c>
      <c r="S1508" t="str">
        <f t="shared" si="187"/>
        <v>food</v>
      </c>
      <c r="T1508" t="str">
        <f t="shared" si="188"/>
        <v>food trucks</v>
      </c>
      <c r="U1508" s="7">
        <f t="shared" si="189"/>
        <v>41919.140706018516</v>
      </c>
      <c r="V1508" s="7">
        <f t="shared" si="190"/>
        <v>41949.182372685187</v>
      </c>
    </row>
    <row r="1509" spans="1:22" ht="44.25" x14ac:dyDescent="0.75">
      <c r="A1509">
        <v>439</v>
      </c>
      <c r="B1509" s="2" t="s">
        <v>440</v>
      </c>
      <c r="C1509" s="2" t="s">
        <v>4549</v>
      </c>
      <c r="D1509">
        <v>450</v>
      </c>
      <c r="E1509">
        <f t="shared" si="184"/>
        <v>450</v>
      </c>
      <c r="F1509">
        <v>0</v>
      </c>
      <c r="G1509">
        <f t="shared" si="185"/>
        <v>0</v>
      </c>
      <c r="H1509" t="s">
        <v>8221</v>
      </c>
      <c r="I1509" t="s">
        <v>8224</v>
      </c>
      <c r="J1509" t="s">
        <v>8246</v>
      </c>
      <c r="K1509">
        <v>1413569818</v>
      </c>
      <c r="L1509">
        <v>1412705818</v>
      </c>
      <c r="M1509" t="b">
        <v>0</v>
      </c>
      <c r="N1509">
        <v>0</v>
      </c>
      <c r="O1509" t="b">
        <v>0</v>
      </c>
      <c r="P1509" t="s">
        <v>8270</v>
      </c>
      <c r="Q1509">
        <f t="shared" si="186"/>
        <v>0</v>
      </c>
      <c r="R1509" t="e">
        <f t="shared" si="191"/>
        <v>#DIV/0!</v>
      </c>
      <c r="S1509" t="str">
        <f t="shared" si="187"/>
        <v>film &amp; video</v>
      </c>
      <c r="T1509" t="str">
        <f t="shared" si="188"/>
        <v>animation</v>
      </c>
      <c r="U1509" s="7">
        <f t="shared" si="189"/>
        <v>41919.761782407404</v>
      </c>
      <c r="V1509" s="7">
        <f t="shared" si="190"/>
        <v>41929.761782407404</v>
      </c>
    </row>
    <row r="1510" spans="1:22" ht="44.25" x14ac:dyDescent="0.75">
      <c r="A1510">
        <v>3014</v>
      </c>
      <c r="B1510" s="2" t="s">
        <v>3014</v>
      </c>
      <c r="C1510" s="2" t="s">
        <v>7124</v>
      </c>
      <c r="D1510">
        <v>25000</v>
      </c>
      <c r="E1510">
        <f t="shared" si="184"/>
        <v>25000</v>
      </c>
      <c r="F1510">
        <v>28276</v>
      </c>
      <c r="G1510">
        <f t="shared" si="185"/>
        <v>28276</v>
      </c>
      <c r="H1510" t="s">
        <v>8219</v>
      </c>
      <c r="I1510" t="s">
        <v>8224</v>
      </c>
      <c r="J1510" t="s">
        <v>8246</v>
      </c>
      <c r="K1510">
        <v>1415163600</v>
      </c>
      <c r="L1510">
        <v>1412737080</v>
      </c>
      <c r="M1510" t="b">
        <v>0</v>
      </c>
      <c r="N1510">
        <v>557</v>
      </c>
      <c r="O1510" t="b">
        <v>1</v>
      </c>
      <c r="P1510" t="s">
        <v>8303</v>
      </c>
      <c r="Q1510">
        <f t="shared" si="186"/>
        <v>113</v>
      </c>
      <c r="R1510">
        <f t="shared" si="191"/>
        <v>50.76</v>
      </c>
      <c r="S1510" t="str">
        <f t="shared" si="187"/>
        <v>theater</v>
      </c>
      <c r="T1510" t="str">
        <f t="shared" si="188"/>
        <v>spaces</v>
      </c>
      <c r="U1510" s="7">
        <f t="shared" si="189"/>
        <v>41920.123611111114</v>
      </c>
      <c r="V1510" s="7">
        <f t="shared" si="190"/>
        <v>41948.208333333336</v>
      </c>
    </row>
    <row r="1511" spans="1:22" ht="44.25" x14ac:dyDescent="0.75">
      <c r="A1511">
        <v>2784</v>
      </c>
      <c r="B1511" s="2" t="s">
        <v>2784</v>
      </c>
      <c r="C1511" s="2" t="s">
        <v>6894</v>
      </c>
      <c r="D1511">
        <v>6000</v>
      </c>
      <c r="E1511">
        <f t="shared" si="184"/>
        <v>6000</v>
      </c>
      <c r="F1511">
        <v>7140</v>
      </c>
      <c r="G1511">
        <f t="shared" si="185"/>
        <v>7140</v>
      </c>
      <c r="H1511" t="s">
        <v>8219</v>
      </c>
      <c r="I1511" t="s">
        <v>8224</v>
      </c>
      <c r="J1511" t="s">
        <v>8246</v>
      </c>
      <c r="K1511">
        <v>1414608843</v>
      </c>
      <c r="L1511">
        <v>1412794443</v>
      </c>
      <c r="M1511" t="b">
        <v>0</v>
      </c>
      <c r="N1511">
        <v>108</v>
      </c>
      <c r="O1511" t="b">
        <v>1</v>
      </c>
      <c r="P1511" t="s">
        <v>8271</v>
      </c>
      <c r="Q1511">
        <f t="shared" si="186"/>
        <v>119</v>
      </c>
      <c r="R1511">
        <f t="shared" si="191"/>
        <v>66.11</v>
      </c>
      <c r="S1511" t="str">
        <f t="shared" si="187"/>
        <v>theater</v>
      </c>
      <c r="T1511" t="str">
        <f t="shared" si="188"/>
        <v>plays</v>
      </c>
      <c r="U1511" s="7">
        <f t="shared" si="189"/>
        <v>41920.787534722222</v>
      </c>
      <c r="V1511" s="7">
        <f t="shared" si="190"/>
        <v>41941.787534722222</v>
      </c>
    </row>
    <row r="1512" spans="1:22" ht="44.25" x14ac:dyDescent="0.75">
      <c r="A1512">
        <v>3984</v>
      </c>
      <c r="B1512" s="2" t="s">
        <v>3980</v>
      </c>
      <c r="C1512" s="2" t="s">
        <v>8090</v>
      </c>
      <c r="D1512">
        <v>1500</v>
      </c>
      <c r="E1512">
        <f t="shared" si="184"/>
        <v>1965</v>
      </c>
      <c r="F1512">
        <v>95</v>
      </c>
      <c r="G1512">
        <f t="shared" si="185"/>
        <v>124.45</v>
      </c>
      <c r="H1512" t="s">
        <v>8221</v>
      </c>
      <c r="I1512" t="s">
        <v>8225</v>
      </c>
      <c r="J1512" t="s">
        <v>8247</v>
      </c>
      <c r="K1512">
        <v>1415404800</v>
      </c>
      <c r="L1512">
        <v>1412809644</v>
      </c>
      <c r="M1512" t="b">
        <v>0</v>
      </c>
      <c r="N1512">
        <v>10</v>
      </c>
      <c r="O1512" t="b">
        <v>0</v>
      </c>
      <c r="P1512" t="s">
        <v>8271</v>
      </c>
      <c r="Q1512">
        <f t="shared" si="186"/>
        <v>6</v>
      </c>
      <c r="R1512">
        <f t="shared" si="191"/>
        <v>12.45</v>
      </c>
      <c r="S1512" t="str">
        <f t="shared" si="187"/>
        <v>theater</v>
      </c>
      <c r="T1512" t="str">
        <f t="shared" si="188"/>
        <v>plays</v>
      </c>
      <c r="U1512" s="7">
        <f t="shared" si="189"/>
        <v>41920.963472222218</v>
      </c>
      <c r="V1512" s="7">
        <f t="shared" si="190"/>
        <v>41951</v>
      </c>
    </row>
    <row r="1513" spans="1:22" ht="59" x14ac:dyDescent="0.75">
      <c r="A1513">
        <v>994</v>
      </c>
      <c r="B1513" s="2" t="s">
        <v>995</v>
      </c>
      <c r="C1513" s="2" t="s">
        <v>5104</v>
      </c>
      <c r="D1513">
        <v>200000</v>
      </c>
      <c r="E1513">
        <f t="shared" si="184"/>
        <v>200000</v>
      </c>
      <c r="F1513">
        <v>4669</v>
      </c>
      <c r="G1513">
        <f t="shared" si="185"/>
        <v>4669</v>
      </c>
      <c r="H1513" t="s">
        <v>8221</v>
      </c>
      <c r="I1513" t="s">
        <v>8224</v>
      </c>
      <c r="J1513" t="s">
        <v>8246</v>
      </c>
      <c r="K1513">
        <v>1417388340</v>
      </c>
      <c r="L1513">
        <v>1412835530</v>
      </c>
      <c r="M1513" t="b">
        <v>0</v>
      </c>
      <c r="N1513">
        <v>11</v>
      </c>
      <c r="O1513" t="b">
        <v>0</v>
      </c>
      <c r="P1513" t="s">
        <v>8273</v>
      </c>
      <c r="Q1513">
        <f t="shared" si="186"/>
        <v>2</v>
      </c>
      <c r="R1513">
        <f t="shared" si="191"/>
        <v>424.45</v>
      </c>
      <c r="S1513" t="str">
        <f t="shared" si="187"/>
        <v>technology</v>
      </c>
      <c r="T1513" t="str">
        <f t="shared" si="188"/>
        <v>wearables</v>
      </c>
      <c r="U1513" s="7">
        <f t="shared" si="189"/>
        <v>41921.263078703705</v>
      </c>
      <c r="V1513" s="7">
        <f t="shared" si="190"/>
        <v>41973.957638888889</v>
      </c>
    </row>
    <row r="1514" spans="1:22" ht="59" x14ac:dyDescent="0.75">
      <c r="A1514">
        <v>3476</v>
      </c>
      <c r="B1514" s="2" t="s">
        <v>3475</v>
      </c>
      <c r="C1514" s="2" t="s">
        <v>7586</v>
      </c>
      <c r="D1514">
        <v>300</v>
      </c>
      <c r="E1514">
        <f t="shared" si="184"/>
        <v>300</v>
      </c>
      <c r="F1514">
        <v>312</v>
      </c>
      <c r="G1514">
        <f t="shared" si="185"/>
        <v>312</v>
      </c>
      <c r="H1514" t="s">
        <v>8219</v>
      </c>
      <c r="I1514" t="s">
        <v>8224</v>
      </c>
      <c r="J1514" t="s">
        <v>8246</v>
      </c>
      <c r="K1514">
        <v>1414378800</v>
      </c>
      <c r="L1514">
        <v>1412836990</v>
      </c>
      <c r="M1514" t="b">
        <v>0</v>
      </c>
      <c r="N1514">
        <v>6</v>
      </c>
      <c r="O1514" t="b">
        <v>1</v>
      </c>
      <c r="P1514" t="s">
        <v>8271</v>
      </c>
      <c r="Q1514">
        <f t="shared" si="186"/>
        <v>104</v>
      </c>
      <c r="R1514">
        <f t="shared" si="191"/>
        <v>52</v>
      </c>
      <c r="S1514" t="str">
        <f t="shared" si="187"/>
        <v>theater</v>
      </c>
      <c r="T1514" t="str">
        <f t="shared" si="188"/>
        <v>plays</v>
      </c>
      <c r="U1514" s="7">
        <f t="shared" si="189"/>
        <v>41921.279976851853</v>
      </c>
      <c r="V1514" s="7">
        <f t="shared" si="190"/>
        <v>41939.125</v>
      </c>
    </row>
    <row r="1515" spans="1:22" ht="44.25" x14ac:dyDescent="0.75">
      <c r="A1515">
        <v>3573</v>
      </c>
      <c r="B1515" s="2" t="s">
        <v>3572</v>
      </c>
      <c r="C1515" s="2" t="s">
        <v>7683</v>
      </c>
      <c r="D1515">
        <v>3000</v>
      </c>
      <c r="E1515">
        <f t="shared" si="184"/>
        <v>3930</v>
      </c>
      <c r="F1515">
        <v>3084</v>
      </c>
      <c r="G1515">
        <f t="shared" si="185"/>
        <v>4040.04</v>
      </c>
      <c r="H1515" t="s">
        <v>8219</v>
      </c>
      <c r="I1515" t="s">
        <v>8225</v>
      </c>
      <c r="J1515" t="s">
        <v>8247</v>
      </c>
      <c r="K1515">
        <v>1415440846</v>
      </c>
      <c r="L1515">
        <v>1412845246</v>
      </c>
      <c r="M1515" t="b">
        <v>0</v>
      </c>
      <c r="N1515">
        <v>78</v>
      </c>
      <c r="O1515" t="b">
        <v>1</v>
      </c>
      <c r="P1515" t="s">
        <v>8271</v>
      </c>
      <c r="Q1515">
        <f t="shared" si="186"/>
        <v>103</v>
      </c>
      <c r="R1515">
        <f t="shared" si="191"/>
        <v>51.8</v>
      </c>
      <c r="S1515" t="str">
        <f t="shared" si="187"/>
        <v>theater</v>
      </c>
      <c r="T1515" t="str">
        <f t="shared" si="188"/>
        <v>plays</v>
      </c>
      <c r="U1515" s="7">
        <f t="shared" si="189"/>
        <v>41921.375532407408</v>
      </c>
      <c r="V1515" s="7">
        <f t="shared" si="190"/>
        <v>41951.417199074072</v>
      </c>
    </row>
    <row r="1516" spans="1:22" ht="44.25" x14ac:dyDescent="0.75">
      <c r="A1516">
        <v>4010</v>
      </c>
      <c r="B1516" s="2" t="s">
        <v>4006</v>
      </c>
      <c r="C1516" s="2" t="s">
        <v>8115</v>
      </c>
      <c r="D1516">
        <v>7200</v>
      </c>
      <c r="E1516">
        <f t="shared" si="184"/>
        <v>7200</v>
      </c>
      <c r="F1516">
        <v>1742</v>
      </c>
      <c r="G1516">
        <f t="shared" si="185"/>
        <v>1742</v>
      </c>
      <c r="H1516" t="s">
        <v>8221</v>
      </c>
      <c r="I1516" t="s">
        <v>8224</v>
      </c>
      <c r="J1516" t="s">
        <v>8246</v>
      </c>
      <c r="K1516">
        <v>1414348166</v>
      </c>
      <c r="L1516">
        <v>1412879366</v>
      </c>
      <c r="M1516" t="b">
        <v>0</v>
      </c>
      <c r="N1516">
        <v>38</v>
      </c>
      <c r="O1516" t="b">
        <v>0</v>
      </c>
      <c r="P1516" t="s">
        <v>8271</v>
      </c>
      <c r="Q1516">
        <f t="shared" si="186"/>
        <v>24</v>
      </c>
      <c r="R1516">
        <f t="shared" si="191"/>
        <v>45.84</v>
      </c>
      <c r="S1516" t="str">
        <f t="shared" si="187"/>
        <v>theater</v>
      </c>
      <c r="T1516" t="str">
        <f t="shared" si="188"/>
        <v>plays</v>
      </c>
      <c r="U1516" s="7">
        <f t="shared" si="189"/>
        <v>41921.770439814813</v>
      </c>
      <c r="V1516" s="7">
        <f t="shared" si="190"/>
        <v>41938.770439814813</v>
      </c>
    </row>
    <row r="1517" spans="1:22" ht="44.25" x14ac:dyDescent="0.75">
      <c r="A1517">
        <v>2645</v>
      </c>
      <c r="B1517" s="2" t="s">
        <v>2645</v>
      </c>
      <c r="C1517" s="2" t="s">
        <v>6755</v>
      </c>
      <c r="D1517">
        <v>20000</v>
      </c>
      <c r="E1517">
        <f t="shared" si="184"/>
        <v>13200</v>
      </c>
      <c r="F1517">
        <v>2100</v>
      </c>
      <c r="G1517">
        <f t="shared" si="185"/>
        <v>1386</v>
      </c>
      <c r="H1517" t="s">
        <v>8220</v>
      </c>
      <c r="I1517" t="s">
        <v>8226</v>
      </c>
      <c r="J1517" t="s">
        <v>8248</v>
      </c>
      <c r="K1517">
        <v>1415481203</v>
      </c>
      <c r="L1517">
        <v>1412885603</v>
      </c>
      <c r="M1517" t="b">
        <v>1</v>
      </c>
      <c r="N1517">
        <v>23</v>
      </c>
      <c r="O1517" t="b">
        <v>0</v>
      </c>
      <c r="P1517" t="s">
        <v>8301</v>
      </c>
      <c r="Q1517">
        <f t="shared" si="186"/>
        <v>11</v>
      </c>
      <c r="R1517">
        <f t="shared" si="191"/>
        <v>60.26</v>
      </c>
      <c r="S1517" t="str">
        <f t="shared" si="187"/>
        <v>technology</v>
      </c>
      <c r="T1517" t="str">
        <f t="shared" si="188"/>
        <v>space exploration</v>
      </c>
      <c r="U1517" s="7">
        <f t="shared" si="189"/>
        <v>41921.842627314814</v>
      </c>
      <c r="V1517" s="7">
        <f t="shared" si="190"/>
        <v>41951.884293981479</v>
      </c>
    </row>
    <row r="1518" spans="1:22" ht="44.25" x14ac:dyDescent="0.75">
      <c r="A1518">
        <v>2888</v>
      </c>
      <c r="B1518" s="2" t="s">
        <v>2888</v>
      </c>
      <c r="C1518" s="2" t="s">
        <v>6998</v>
      </c>
      <c r="D1518">
        <v>30000</v>
      </c>
      <c r="E1518">
        <f t="shared" si="184"/>
        <v>30000</v>
      </c>
      <c r="F1518">
        <v>0</v>
      </c>
      <c r="G1518">
        <f t="shared" si="185"/>
        <v>0</v>
      </c>
      <c r="H1518" t="s">
        <v>8221</v>
      </c>
      <c r="I1518" t="s">
        <v>8224</v>
      </c>
      <c r="J1518" t="s">
        <v>8246</v>
      </c>
      <c r="K1518">
        <v>1413608340</v>
      </c>
      <c r="L1518">
        <v>1412945440</v>
      </c>
      <c r="M1518" t="b">
        <v>0</v>
      </c>
      <c r="N1518">
        <v>0</v>
      </c>
      <c r="O1518" t="b">
        <v>0</v>
      </c>
      <c r="P1518" t="s">
        <v>8271</v>
      </c>
      <c r="Q1518">
        <f t="shared" si="186"/>
        <v>0</v>
      </c>
      <c r="R1518" t="e">
        <f t="shared" si="191"/>
        <v>#DIV/0!</v>
      </c>
      <c r="S1518" t="str">
        <f t="shared" si="187"/>
        <v>theater</v>
      </c>
      <c r="T1518" t="str">
        <f t="shared" si="188"/>
        <v>plays</v>
      </c>
      <c r="U1518" s="7">
        <f t="shared" si="189"/>
        <v>41922.535185185188</v>
      </c>
      <c r="V1518" s="7">
        <f t="shared" si="190"/>
        <v>41930.207638888889</v>
      </c>
    </row>
    <row r="1519" spans="1:22" ht="59" x14ac:dyDescent="0.75">
      <c r="A1519">
        <v>2978</v>
      </c>
      <c r="B1519" s="2" t="s">
        <v>2978</v>
      </c>
      <c r="C1519" s="2" t="s">
        <v>7088</v>
      </c>
      <c r="D1519">
        <v>750</v>
      </c>
      <c r="E1519">
        <f t="shared" si="184"/>
        <v>750</v>
      </c>
      <c r="F1519">
        <v>971</v>
      </c>
      <c r="G1519">
        <f t="shared" si="185"/>
        <v>971</v>
      </c>
      <c r="H1519" t="s">
        <v>8219</v>
      </c>
      <c r="I1519" t="s">
        <v>8224</v>
      </c>
      <c r="J1519" t="s">
        <v>8246</v>
      </c>
      <c r="K1519">
        <v>1413784740</v>
      </c>
      <c r="L1519">
        <v>1412954547</v>
      </c>
      <c r="M1519" t="b">
        <v>0</v>
      </c>
      <c r="N1519">
        <v>16</v>
      </c>
      <c r="O1519" t="b">
        <v>1</v>
      </c>
      <c r="P1519" t="s">
        <v>8271</v>
      </c>
      <c r="Q1519">
        <f t="shared" si="186"/>
        <v>129</v>
      </c>
      <c r="R1519">
        <f t="shared" si="191"/>
        <v>60.69</v>
      </c>
      <c r="S1519" t="str">
        <f t="shared" si="187"/>
        <v>theater</v>
      </c>
      <c r="T1519" t="str">
        <f t="shared" si="188"/>
        <v>plays</v>
      </c>
      <c r="U1519" s="7">
        <f t="shared" si="189"/>
        <v>41922.640590277777</v>
      </c>
      <c r="V1519" s="7">
        <f t="shared" si="190"/>
        <v>41932.249305555553</v>
      </c>
    </row>
    <row r="1520" spans="1:22" ht="44.25" x14ac:dyDescent="0.75">
      <c r="A1520">
        <v>660</v>
      </c>
      <c r="B1520" s="2" t="s">
        <v>661</v>
      </c>
      <c r="C1520" s="2" t="s">
        <v>4770</v>
      </c>
      <c r="D1520">
        <v>50000</v>
      </c>
      <c r="E1520">
        <f t="shared" si="184"/>
        <v>50000</v>
      </c>
      <c r="F1520">
        <v>1529</v>
      </c>
      <c r="G1520">
        <f t="shared" si="185"/>
        <v>1529</v>
      </c>
      <c r="H1520" t="s">
        <v>8221</v>
      </c>
      <c r="I1520" t="s">
        <v>8224</v>
      </c>
      <c r="J1520" t="s">
        <v>8246</v>
      </c>
      <c r="K1520">
        <v>1415558879</v>
      </c>
      <c r="L1520">
        <v>1412963279</v>
      </c>
      <c r="M1520" t="b">
        <v>0</v>
      </c>
      <c r="N1520">
        <v>18</v>
      </c>
      <c r="O1520" t="b">
        <v>0</v>
      </c>
      <c r="P1520" t="s">
        <v>8273</v>
      </c>
      <c r="Q1520">
        <f t="shared" si="186"/>
        <v>3</v>
      </c>
      <c r="R1520">
        <f t="shared" si="191"/>
        <v>84.94</v>
      </c>
      <c r="S1520" t="str">
        <f t="shared" si="187"/>
        <v>technology</v>
      </c>
      <c r="T1520" t="str">
        <f t="shared" si="188"/>
        <v>wearables</v>
      </c>
      <c r="U1520" s="7">
        <f t="shared" si="189"/>
        <v>41922.741655092592</v>
      </c>
      <c r="V1520" s="7">
        <f t="shared" si="190"/>
        <v>41952.783321759263</v>
      </c>
    </row>
    <row r="1521" spans="1:22" ht="44.25" x14ac:dyDescent="0.75">
      <c r="A1521">
        <v>1720</v>
      </c>
      <c r="B1521" s="2" t="s">
        <v>1721</v>
      </c>
      <c r="C1521" s="2" t="s">
        <v>5830</v>
      </c>
      <c r="D1521">
        <v>4000</v>
      </c>
      <c r="E1521">
        <f t="shared" si="184"/>
        <v>4000</v>
      </c>
      <c r="F1521">
        <v>225</v>
      </c>
      <c r="G1521">
        <f t="shared" si="185"/>
        <v>225</v>
      </c>
      <c r="H1521" t="s">
        <v>8221</v>
      </c>
      <c r="I1521" t="s">
        <v>8224</v>
      </c>
      <c r="J1521" t="s">
        <v>8246</v>
      </c>
      <c r="K1521">
        <v>1415562471</v>
      </c>
      <c r="L1521">
        <v>1412966871</v>
      </c>
      <c r="M1521" t="b">
        <v>0</v>
      </c>
      <c r="N1521">
        <v>8</v>
      </c>
      <c r="O1521" t="b">
        <v>0</v>
      </c>
      <c r="P1521" t="s">
        <v>8293</v>
      </c>
      <c r="Q1521">
        <f t="shared" si="186"/>
        <v>6</v>
      </c>
      <c r="R1521">
        <f t="shared" si="191"/>
        <v>28.13</v>
      </c>
      <c r="S1521" t="str">
        <f t="shared" si="187"/>
        <v>music</v>
      </c>
      <c r="T1521" t="str">
        <f t="shared" si="188"/>
        <v>faith</v>
      </c>
      <c r="U1521" s="7">
        <f t="shared" si="189"/>
        <v>41922.783229166671</v>
      </c>
      <c r="V1521" s="7">
        <f t="shared" si="190"/>
        <v>41952.824895833335</v>
      </c>
    </row>
    <row r="1522" spans="1:22" ht="44.25" x14ac:dyDescent="0.75">
      <c r="A1522">
        <v>3537</v>
      </c>
      <c r="B1522" s="2" t="s">
        <v>3536</v>
      </c>
      <c r="C1522" s="2" t="s">
        <v>7647</v>
      </c>
      <c r="D1522">
        <v>675</v>
      </c>
      <c r="E1522">
        <f t="shared" si="184"/>
        <v>492.75</v>
      </c>
      <c r="F1522">
        <v>1218</v>
      </c>
      <c r="G1522">
        <f t="shared" si="185"/>
        <v>889.14</v>
      </c>
      <c r="H1522" t="s">
        <v>8219</v>
      </c>
      <c r="I1522" t="s">
        <v>8229</v>
      </c>
      <c r="J1522" t="s">
        <v>8251</v>
      </c>
      <c r="K1522">
        <v>1416211140</v>
      </c>
      <c r="L1522">
        <v>1413016216</v>
      </c>
      <c r="M1522" t="b">
        <v>0</v>
      </c>
      <c r="N1522">
        <v>28</v>
      </c>
      <c r="O1522" t="b">
        <v>1</v>
      </c>
      <c r="P1522" t="s">
        <v>8271</v>
      </c>
      <c r="Q1522">
        <f t="shared" si="186"/>
        <v>180</v>
      </c>
      <c r="R1522">
        <f t="shared" si="191"/>
        <v>31.76</v>
      </c>
      <c r="S1522" t="str">
        <f t="shared" si="187"/>
        <v>theater</v>
      </c>
      <c r="T1522" t="str">
        <f t="shared" si="188"/>
        <v>plays</v>
      </c>
      <c r="U1522" s="7">
        <f t="shared" si="189"/>
        <v>41923.354351851849</v>
      </c>
      <c r="V1522" s="7">
        <f t="shared" si="190"/>
        <v>41960.332638888889</v>
      </c>
    </row>
    <row r="1523" spans="1:22" ht="59" x14ac:dyDescent="0.75">
      <c r="A1523">
        <v>1871</v>
      </c>
      <c r="B1523" s="2" t="s">
        <v>1872</v>
      </c>
      <c r="C1523" s="2" t="s">
        <v>5981</v>
      </c>
      <c r="D1523">
        <v>6500</v>
      </c>
      <c r="E1523">
        <f t="shared" si="184"/>
        <v>6500</v>
      </c>
      <c r="F1523">
        <v>4666</v>
      </c>
      <c r="G1523">
        <f t="shared" si="185"/>
        <v>4666</v>
      </c>
      <c r="H1523" t="s">
        <v>8221</v>
      </c>
      <c r="I1523" t="s">
        <v>8224</v>
      </c>
      <c r="J1523" t="s">
        <v>8246</v>
      </c>
      <c r="K1523">
        <v>1416512901</v>
      </c>
      <c r="L1523">
        <v>1413053301</v>
      </c>
      <c r="M1523" t="b">
        <v>0</v>
      </c>
      <c r="N1523">
        <v>95</v>
      </c>
      <c r="O1523" t="b">
        <v>0</v>
      </c>
      <c r="P1523" t="s">
        <v>8283</v>
      </c>
      <c r="Q1523">
        <f t="shared" si="186"/>
        <v>72</v>
      </c>
      <c r="R1523">
        <f t="shared" si="191"/>
        <v>49.12</v>
      </c>
      <c r="S1523" t="str">
        <f t="shared" si="187"/>
        <v>games</v>
      </c>
      <c r="T1523" t="str">
        <f t="shared" si="188"/>
        <v>mobile games</v>
      </c>
      <c r="U1523" s="7">
        <f t="shared" si="189"/>
        <v>41923.783576388887</v>
      </c>
      <c r="V1523" s="7">
        <f t="shared" si="190"/>
        <v>41963.825243055559</v>
      </c>
    </row>
    <row r="1524" spans="1:22" ht="59" x14ac:dyDescent="0.75">
      <c r="A1524">
        <v>1241</v>
      </c>
      <c r="B1524" s="2" t="s">
        <v>1242</v>
      </c>
      <c r="C1524" s="2" t="s">
        <v>5351</v>
      </c>
      <c r="D1524">
        <v>5000</v>
      </c>
      <c r="E1524">
        <f t="shared" si="184"/>
        <v>5000</v>
      </c>
      <c r="F1524">
        <v>2537</v>
      </c>
      <c r="G1524">
        <f t="shared" si="185"/>
        <v>2537</v>
      </c>
      <c r="H1524" t="s">
        <v>8220</v>
      </c>
      <c r="I1524" t="s">
        <v>8224</v>
      </c>
      <c r="J1524" t="s">
        <v>8246</v>
      </c>
      <c r="K1524">
        <v>1414994340</v>
      </c>
      <c r="L1524">
        <v>1413057980</v>
      </c>
      <c r="M1524" t="b">
        <v>0</v>
      </c>
      <c r="N1524">
        <v>34</v>
      </c>
      <c r="O1524" t="b">
        <v>0</v>
      </c>
      <c r="P1524" t="s">
        <v>8286</v>
      </c>
      <c r="Q1524">
        <f t="shared" si="186"/>
        <v>51</v>
      </c>
      <c r="R1524">
        <f t="shared" si="191"/>
        <v>74.62</v>
      </c>
      <c r="S1524" t="str">
        <f t="shared" si="187"/>
        <v>music</v>
      </c>
      <c r="T1524" t="str">
        <f t="shared" si="188"/>
        <v>world music</v>
      </c>
      <c r="U1524" s="7">
        <f t="shared" si="189"/>
        <v>41923.837731481479</v>
      </c>
      <c r="V1524" s="7">
        <f t="shared" si="190"/>
        <v>41946.249305555553</v>
      </c>
    </row>
    <row r="1525" spans="1:22" ht="59" x14ac:dyDescent="0.75">
      <c r="A1525">
        <v>841</v>
      </c>
      <c r="B1525" s="2" t="s">
        <v>842</v>
      </c>
      <c r="C1525" s="2" t="s">
        <v>4951</v>
      </c>
      <c r="D1525">
        <v>5000</v>
      </c>
      <c r="E1525">
        <f t="shared" si="184"/>
        <v>5000</v>
      </c>
      <c r="F1525">
        <v>5066</v>
      </c>
      <c r="G1525">
        <f t="shared" si="185"/>
        <v>5066</v>
      </c>
      <c r="H1525" t="s">
        <v>8219</v>
      </c>
      <c r="I1525" t="s">
        <v>8224</v>
      </c>
      <c r="J1525" t="s">
        <v>8246</v>
      </c>
      <c r="K1525">
        <v>1415653663</v>
      </c>
      <c r="L1525">
        <v>1413058063</v>
      </c>
      <c r="M1525" t="b">
        <v>1</v>
      </c>
      <c r="N1525">
        <v>94</v>
      </c>
      <c r="O1525" t="b">
        <v>1</v>
      </c>
      <c r="P1525" t="s">
        <v>8277</v>
      </c>
      <c r="Q1525">
        <f t="shared" si="186"/>
        <v>101</v>
      </c>
      <c r="R1525">
        <f t="shared" si="191"/>
        <v>53.89</v>
      </c>
      <c r="S1525" t="str">
        <f t="shared" si="187"/>
        <v>music</v>
      </c>
      <c r="T1525" t="str">
        <f t="shared" si="188"/>
        <v>metal</v>
      </c>
      <c r="U1525" s="7">
        <f t="shared" si="189"/>
        <v>41923.838692129626</v>
      </c>
      <c r="V1525" s="7">
        <f t="shared" si="190"/>
        <v>41953.88035879629</v>
      </c>
    </row>
    <row r="1526" spans="1:22" ht="59" x14ac:dyDescent="0.75">
      <c r="A1526">
        <v>2675</v>
      </c>
      <c r="B1526" s="2" t="s">
        <v>2675</v>
      </c>
      <c r="C1526" s="2" t="s">
        <v>6785</v>
      </c>
      <c r="D1526">
        <v>25000</v>
      </c>
      <c r="E1526">
        <f t="shared" si="184"/>
        <v>25000</v>
      </c>
      <c r="F1526">
        <v>1897</v>
      </c>
      <c r="G1526">
        <f t="shared" si="185"/>
        <v>1897</v>
      </c>
      <c r="H1526" t="s">
        <v>8221</v>
      </c>
      <c r="I1526" t="s">
        <v>8224</v>
      </c>
      <c r="J1526" t="s">
        <v>8246</v>
      </c>
      <c r="K1526">
        <v>1415655289</v>
      </c>
      <c r="L1526">
        <v>1413059689</v>
      </c>
      <c r="M1526" t="b">
        <v>1</v>
      </c>
      <c r="N1526">
        <v>29</v>
      </c>
      <c r="O1526" t="b">
        <v>0</v>
      </c>
      <c r="P1526" t="s">
        <v>8302</v>
      </c>
      <c r="Q1526">
        <f t="shared" si="186"/>
        <v>8</v>
      </c>
      <c r="R1526">
        <f t="shared" si="191"/>
        <v>65.41</v>
      </c>
      <c r="S1526" t="str">
        <f t="shared" si="187"/>
        <v>technology</v>
      </c>
      <c r="T1526" t="str">
        <f t="shared" si="188"/>
        <v>makerspaces</v>
      </c>
      <c r="U1526" s="7">
        <f t="shared" si="189"/>
        <v>41923.857511574075</v>
      </c>
      <c r="V1526" s="7">
        <f t="shared" si="190"/>
        <v>41953.899178240739</v>
      </c>
    </row>
    <row r="1527" spans="1:22" ht="44.25" x14ac:dyDescent="0.75">
      <c r="A1527">
        <v>3393</v>
      </c>
      <c r="B1527" s="2" t="s">
        <v>3392</v>
      </c>
      <c r="C1527" s="2" t="s">
        <v>7503</v>
      </c>
      <c r="D1527">
        <v>1500</v>
      </c>
      <c r="E1527">
        <f t="shared" si="184"/>
        <v>1500</v>
      </c>
      <c r="F1527">
        <v>1587</v>
      </c>
      <c r="G1527">
        <f t="shared" si="185"/>
        <v>1587</v>
      </c>
      <c r="H1527" t="s">
        <v>8219</v>
      </c>
      <c r="I1527" t="s">
        <v>8224</v>
      </c>
      <c r="J1527" t="s">
        <v>8246</v>
      </c>
      <c r="K1527">
        <v>1415234760</v>
      </c>
      <c r="L1527">
        <v>1413065230</v>
      </c>
      <c r="M1527" t="b">
        <v>0</v>
      </c>
      <c r="N1527">
        <v>44</v>
      </c>
      <c r="O1527" t="b">
        <v>1</v>
      </c>
      <c r="P1527" t="s">
        <v>8271</v>
      </c>
      <c r="Q1527">
        <f t="shared" si="186"/>
        <v>106</v>
      </c>
      <c r="R1527">
        <f t="shared" si="191"/>
        <v>36.07</v>
      </c>
      <c r="S1527" t="str">
        <f t="shared" si="187"/>
        <v>theater</v>
      </c>
      <c r="T1527" t="str">
        <f t="shared" si="188"/>
        <v>plays</v>
      </c>
      <c r="U1527" s="7">
        <f t="shared" si="189"/>
        <v>41923.921643518523</v>
      </c>
      <c r="V1527" s="7">
        <f t="shared" si="190"/>
        <v>41949.031944444447</v>
      </c>
    </row>
    <row r="1528" spans="1:22" x14ac:dyDescent="0.75">
      <c r="A1528">
        <v>1366</v>
      </c>
      <c r="B1528" s="2" t="s">
        <v>1367</v>
      </c>
      <c r="C1528" s="2" t="s">
        <v>5476</v>
      </c>
      <c r="D1528">
        <v>7500</v>
      </c>
      <c r="E1528">
        <f t="shared" si="184"/>
        <v>7500</v>
      </c>
      <c r="F1528">
        <v>9486.69</v>
      </c>
      <c r="G1528">
        <f t="shared" si="185"/>
        <v>9486.69</v>
      </c>
      <c r="H1528" t="s">
        <v>8219</v>
      </c>
      <c r="I1528" t="s">
        <v>8224</v>
      </c>
      <c r="J1528" t="s">
        <v>8246</v>
      </c>
      <c r="K1528">
        <v>1417049663</v>
      </c>
      <c r="L1528">
        <v>1413158063</v>
      </c>
      <c r="M1528" t="b">
        <v>0</v>
      </c>
      <c r="N1528">
        <v>147</v>
      </c>
      <c r="O1528" t="b">
        <v>1</v>
      </c>
      <c r="P1528" t="s">
        <v>8276</v>
      </c>
      <c r="Q1528">
        <f t="shared" si="186"/>
        <v>126</v>
      </c>
      <c r="R1528">
        <f t="shared" si="191"/>
        <v>64.540000000000006</v>
      </c>
      <c r="S1528" t="str">
        <f t="shared" si="187"/>
        <v>music</v>
      </c>
      <c r="T1528" t="str">
        <f t="shared" si="188"/>
        <v>rock</v>
      </c>
      <c r="U1528" s="7">
        <f t="shared" si="189"/>
        <v>41924.996099537035</v>
      </c>
      <c r="V1528" s="7">
        <f t="shared" si="190"/>
        <v>41970.037766203706</v>
      </c>
    </row>
    <row r="1529" spans="1:22" ht="44.25" x14ac:dyDescent="0.75">
      <c r="A1529">
        <v>1886</v>
      </c>
      <c r="B1529" s="2" t="s">
        <v>1887</v>
      </c>
      <c r="C1529" s="2" t="s">
        <v>5996</v>
      </c>
      <c r="D1529">
        <v>1200</v>
      </c>
      <c r="E1529">
        <f t="shared" si="184"/>
        <v>1200</v>
      </c>
      <c r="F1529">
        <v>1225</v>
      </c>
      <c r="G1529">
        <f t="shared" si="185"/>
        <v>1225</v>
      </c>
      <c r="H1529" t="s">
        <v>8219</v>
      </c>
      <c r="I1529" t="s">
        <v>8224</v>
      </c>
      <c r="J1529" t="s">
        <v>8246</v>
      </c>
      <c r="K1529">
        <v>1415832338</v>
      </c>
      <c r="L1529">
        <v>1413236738</v>
      </c>
      <c r="M1529" t="b">
        <v>0</v>
      </c>
      <c r="N1529">
        <v>29</v>
      </c>
      <c r="O1529" t="b">
        <v>1</v>
      </c>
      <c r="P1529" t="s">
        <v>8279</v>
      </c>
      <c r="Q1529">
        <f t="shared" si="186"/>
        <v>102</v>
      </c>
      <c r="R1529">
        <f t="shared" si="191"/>
        <v>42.24</v>
      </c>
      <c r="S1529" t="str">
        <f t="shared" si="187"/>
        <v>music</v>
      </c>
      <c r="T1529" t="str">
        <f t="shared" si="188"/>
        <v>indie rock</v>
      </c>
      <c r="U1529" s="7">
        <f t="shared" si="189"/>
        <v>41925.906689814816</v>
      </c>
      <c r="V1529" s="7">
        <f t="shared" si="190"/>
        <v>41955.94835648148</v>
      </c>
    </row>
    <row r="1530" spans="1:22" ht="44.25" x14ac:dyDescent="0.75">
      <c r="A1530">
        <v>999</v>
      </c>
      <c r="B1530" s="2" t="s">
        <v>1000</v>
      </c>
      <c r="C1530" s="2" t="s">
        <v>5109</v>
      </c>
      <c r="D1530">
        <v>150000</v>
      </c>
      <c r="E1530">
        <f t="shared" si="184"/>
        <v>109500</v>
      </c>
      <c r="F1530">
        <v>11683</v>
      </c>
      <c r="G1530">
        <f t="shared" si="185"/>
        <v>8528.59</v>
      </c>
      <c r="H1530" t="s">
        <v>8221</v>
      </c>
      <c r="I1530" t="s">
        <v>8229</v>
      </c>
      <c r="J1530" t="s">
        <v>8251</v>
      </c>
      <c r="K1530">
        <v>1415865720</v>
      </c>
      <c r="L1530">
        <v>1413270690</v>
      </c>
      <c r="M1530" t="b">
        <v>0</v>
      </c>
      <c r="N1530">
        <v>40</v>
      </c>
      <c r="O1530" t="b">
        <v>0</v>
      </c>
      <c r="P1530" t="s">
        <v>8273</v>
      </c>
      <c r="Q1530">
        <f t="shared" si="186"/>
        <v>8</v>
      </c>
      <c r="R1530">
        <f t="shared" si="191"/>
        <v>213.21</v>
      </c>
      <c r="S1530" t="str">
        <f t="shared" si="187"/>
        <v>technology</v>
      </c>
      <c r="T1530" t="str">
        <f t="shared" si="188"/>
        <v>wearables</v>
      </c>
      <c r="U1530" s="7">
        <f t="shared" si="189"/>
        <v>41926.29965277778</v>
      </c>
      <c r="V1530" s="7">
        <f t="shared" si="190"/>
        <v>41956.334722222222</v>
      </c>
    </row>
    <row r="1531" spans="1:22" ht="44.25" x14ac:dyDescent="0.75">
      <c r="A1531">
        <v>1999</v>
      </c>
      <c r="B1531" s="2" t="s">
        <v>2000</v>
      </c>
      <c r="C1531" s="2" t="s">
        <v>6109</v>
      </c>
      <c r="D1531">
        <v>31000</v>
      </c>
      <c r="E1531">
        <f t="shared" si="184"/>
        <v>40610</v>
      </c>
      <c r="F1531">
        <v>236</v>
      </c>
      <c r="G1531">
        <f t="shared" si="185"/>
        <v>309.16000000000003</v>
      </c>
      <c r="H1531" t="s">
        <v>8221</v>
      </c>
      <c r="I1531" t="s">
        <v>8225</v>
      </c>
      <c r="J1531" t="s">
        <v>8247</v>
      </c>
      <c r="K1531">
        <v>1415882108</v>
      </c>
      <c r="L1531">
        <v>1413286508</v>
      </c>
      <c r="M1531" t="b">
        <v>0</v>
      </c>
      <c r="N1531">
        <v>7</v>
      </c>
      <c r="O1531" t="b">
        <v>0</v>
      </c>
      <c r="P1531" t="s">
        <v>8296</v>
      </c>
      <c r="Q1531">
        <f t="shared" si="186"/>
        <v>1</v>
      </c>
      <c r="R1531">
        <f t="shared" si="191"/>
        <v>44.17</v>
      </c>
      <c r="S1531" t="str">
        <f t="shared" si="187"/>
        <v>photography</v>
      </c>
      <c r="T1531" t="str">
        <f t="shared" si="188"/>
        <v>people</v>
      </c>
      <c r="U1531" s="7">
        <f t="shared" si="189"/>
        <v>41926.482731481483</v>
      </c>
      <c r="V1531" s="7">
        <f t="shared" si="190"/>
        <v>41956.524398148147</v>
      </c>
    </row>
    <row r="1532" spans="1:22" ht="44.25" x14ac:dyDescent="0.75">
      <c r="A1532">
        <v>3921</v>
      </c>
      <c r="B1532" s="2" t="s">
        <v>3918</v>
      </c>
      <c r="C1532" s="2" t="s">
        <v>8029</v>
      </c>
      <c r="D1532">
        <v>3000</v>
      </c>
      <c r="E1532">
        <f t="shared" si="184"/>
        <v>3930</v>
      </c>
      <c r="F1532">
        <v>0</v>
      </c>
      <c r="G1532">
        <f t="shared" si="185"/>
        <v>0</v>
      </c>
      <c r="H1532" t="s">
        <v>8221</v>
      </c>
      <c r="I1532" t="s">
        <v>8225</v>
      </c>
      <c r="J1532" t="s">
        <v>8247</v>
      </c>
      <c r="K1532">
        <v>1414346400</v>
      </c>
      <c r="L1532">
        <v>1413291655</v>
      </c>
      <c r="M1532" t="b">
        <v>0</v>
      </c>
      <c r="N1532">
        <v>0</v>
      </c>
      <c r="O1532" t="b">
        <v>0</v>
      </c>
      <c r="P1532" t="s">
        <v>8271</v>
      </c>
      <c r="Q1532">
        <f t="shared" si="186"/>
        <v>0</v>
      </c>
      <c r="R1532" t="e">
        <f t="shared" si="191"/>
        <v>#DIV/0!</v>
      </c>
      <c r="S1532" t="str">
        <f t="shared" si="187"/>
        <v>theater</v>
      </c>
      <c r="T1532" t="str">
        <f t="shared" si="188"/>
        <v>plays</v>
      </c>
      <c r="U1532" s="7">
        <f t="shared" si="189"/>
        <v>41926.542303240742</v>
      </c>
      <c r="V1532" s="7">
        <f t="shared" si="190"/>
        <v>41938.75</v>
      </c>
    </row>
    <row r="1533" spans="1:22" ht="44.25" x14ac:dyDescent="0.75">
      <c r="A1533">
        <v>2262</v>
      </c>
      <c r="B1533" s="2" t="s">
        <v>2263</v>
      </c>
      <c r="C1533" s="2" t="s">
        <v>6372</v>
      </c>
      <c r="D1533">
        <v>3300</v>
      </c>
      <c r="E1533">
        <f t="shared" si="184"/>
        <v>3300</v>
      </c>
      <c r="F1533">
        <v>5087</v>
      </c>
      <c r="G1533">
        <f t="shared" si="185"/>
        <v>5087</v>
      </c>
      <c r="H1533" t="s">
        <v>8219</v>
      </c>
      <c r="I1533" t="s">
        <v>8224</v>
      </c>
      <c r="J1533" t="s">
        <v>8246</v>
      </c>
      <c r="K1533">
        <v>1416268800</v>
      </c>
      <c r="L1533">
        <v>1413295358</v>
      </c>
      <c r="M1533" t="b">
        <v>0</v>
      </c>
      <c r="N1533">
        <v>181</v>
      </c>
      <c r="O1533" t="b">
        <v>1</v>
      </c>
      <c r="P1533" t="s">
        <v>8297</v>
      </c>
      <c r="Q1533">
        <f t="shared" si="186"/>
        <v>154</v>
      </c>
      <c r="R1533">
        <f t="shared" si="191"/>
        <v>28.1</v>
      </c>
      <c r="S1533" t="str">
        <f t="shared" si="187"/>
        <v>games</v>
      </c>
      <c r="T1533" t="str">
        <f t="shared" si="188"/>
        <v>tabletop games</v>
      </c>
      <c r="U1533" s="7">
        <f t="shared" si="189"/>
        <v>41926.585162037038</v>
      </c>
      <c r="V1533" s="7">
        <f t="shared" si="190"/>
        <v>41961</v>
      </c>
    </row>
    <row r="1534" spans="1:22" ht="44.25" x14ac:dyDescent="0.75">
      <c r="A1534">
        <v>2518</v>
      </c>
      <c r="B1534" s="2" t="s">
        <v>2518</v>
      </c>
      <c r="C1534" s="2" t="s">
        <v>6628</v>
      </c>
      <c r="D1534">
        <v>5000</v>
      </c>
      <c r="E1534">
        <f t="shared" si="184"/>
        <v>5000</v>
      </c>
      <c r="F1534">
        <v>0</v>
      </c>
      <c r="G1534">
        <f t="shared" si="185"/>
        <v>0</v>
      </c>
      <c r="H1534" t="s">
        <v>8221</v>
      </c>
      <c r="I1534" t="s">
        <v>8224</v>
      </c>
      <c r="J1534" t="s">
        <v>8246</v>
      </c>
      <c r="K1534">
        <v>1415899228</v>
      </c>
      <c r="L1534">
        <v>1413303628</v>
      </c>
      <c r="M1534" t="b">
        <v>0</v>
      </c>
      <c r="N1534">
        <v>0</v>
      </c>
      <c r="O1534" t="b">
        <v>0</v>
      </c>
      <c r="P1534" t="s">
        <v>8299</v>
      </c>
      <c r="Q1534">
        <f t="shared" si="186"/>
        <v>0</v>
      </c>
      <c r="R1534" t="e">
        <f t="shared" si="191"/>
        <v>#DIV/0!</v>
      </c>
      <c r="S1534" t="str">
        <f t="shared" si="187"/>
        <v>food</v>
      </c>
      <c r="T1534" t="str">
        <f t="shared" si="188"/>
        <v>restaurants</v>
      </c>
      <c r="U1534" s="7">
        <f t="shared" si="189"/>
        <v>41926.680879629632</v>
      </c>
      <c r="V1534" s="7">
        <f t="shared" si="190"/>
        <v>41956.722546296296</v>
      </c>
    </row>
    <row r="1535" spans="1:22" ht="44.25" x14ac:dyDescent="0.75">
      <c r="A1535">
        <v>343</v>
      </c>
      <c r="B1535" s="2" t="s">
        <v>344</v>
      </c>
      <c r="C1535" s="2" t="s">
        <v>4453</v>
      </c>
      <c r="D1535">
        <v>30000</v>
      </c>
      <c r="E1535">
        <f t="shared" si="184"/>
        <v>30000</v>
      </c>
      <c r="F1535">
        <v>30608.59</v>
      </c>
      <c r="G1535">
        <f t="shared" si="185"/>
        <v>30608.59</v>
      </c>
      <c r="H1535" t="s">
        <v>8219</v>
      </c>
      <c r="I1535" t="s">
        <v>8224</v>
      </c>
      <c r="J1535" t="s">
        <v>8246</v>
      </c>
      <c r="K1535">
        <v>1415934000</v>
      </c>
      <c r="L1535">
        <v>1413308545</v>
      </c>
      <c r="M1535" t="b">
        <v>1</v>
      </c>
      <c r="N1535">
        <v>524</v>
      </c>
      <c r="O1535" t="b">
        <v>1</v>
      </c>
      <c r="P1535" t="s">
        <v>8269</v>
      </c>
      <c r="Q1535">
        <f t="shared" si="186"/>
        <v>102</v>
      </c>
      <c r="R1535">
        <f t="shared" si="191"/>
        <v>58.41</v>
      </c>
      <c r="S1535" t="str">
        <f t="shared" si="187"/>
        <v>film &amp; video</v>
      </c>
      <c r="T1535" t="str">
        <f t="shared" si="188"/>
        <v>documentary</v>
      </c>
      <c r="U1535" s="7">
        <f t="shared" si="189"/>
        <v>41926.73778935185</v>
      </c>
      <c r="V1535" s="7">
        <f t="shared" si="190"/>
        <v>41957.125</v>
      </c>
    </row>
    <row r="1536" spans="1:22" ht="59" x14ac:dyDescent="0.75">
      <c r="A1536">
        <v>1127</v>
      </c>
      <c r="B1536" s="2" t="s">
        <v>1128</v>
      </c>
      <c r="C1536" s="2" t="s">
        <v>5237</v>
      </c>
      <c r="D1536">
        <v>35000</v>
      </c>
      <c r="E1536">
        <f t="shared" si="184"/>
        <v>35000</v>
      </c>
      <c r="F1536">
        <v>585</v>
      </c>
      <c r="G1536">
        <f t="shared" si="185"/>
        <v>585</v>
      </c>
      <c r="H1536" t="s">
        <v>8221</v>
      </c>
      <c r="I1536" t="s">
        <v>8224</v>
      </c>
      <c r="J1536" t="s">
        <v>8246</v>
      </c>
      <c r="K1536">
        <v>1416000600</v>
      </c>
      <c r="L1536">
        <v>1413318600</v>
      </c>
      <c r="M1536" t="b">
        <v>0</v>
      </c>
      <c r="N1536">
        <v>23</v>
      </c>
      <c r="O1536" t="b">
        <v>0</v>
      </c>
      <c r="P1536" t="s">
        <v>8283</v>
      </c>
      <c r="Q1536">
        <f t="shared" si="186"/>
        <v>2</v>
      </c>
      <c r="R1536">
        <f t="shared" si="191"/>
        <v>25.43</v>
      </c>
      <c r="S1536" t="str">
        <f t="shared" si="187"/>
        <v>games</v>
      </c>
      <c r="T1536" t="str">
        <f t="shared" si="188"/>
        <v>mobile games</v>
      </c>
      <c r="U1536" s="7">
        <f t="shared" si="189"/>
        <v>41926.854166666664</v>
      </c>
      <c r="V1536" s="7">
        <f t="shared" si="190"/>
        <v>41957.895833333328</v>
      </c>
    </row>
    <row r="1537" spans="1:22" ht="44.25" x14ac:dyDescent="0.75">
      <c r="A1537">
        <v>3574</v>
      </c>
      <c r="B1537" s="2" t="s">
        <v>3573</v>
      </c>
      <c r="C1537" s="2" t="s">
        <v>7684</v>
      </c>
      <c r="D1537">
        <v>5800</v>
      </c>
      <c r="E1537">
        <f t="shared" si="184"/>
        <v>5800</v>
      </c>
      <c r="F1537">
        <v>6155</v>
      </c>
      <c r="G1537">
        <f t="shared" si="185"/>
        <v>6155</v>
      </c>
      <c r="H1537" t="s">
        <v>8219</v>
      </c>
      <c r="I1537" t="s">
        <v>8224</v>
      </c>
      <c r="J1537" t="s">
        <v>8246</v>
      </c>
      <c r="K1537">
        <v>1415921848</v>
      </c>
      <c r="L1537">
        <v>1413326248</v>
      </c>
      <c r="M1537" t="b">
        <v>0</v>
      </c>
      <c r="N1537">
        <v>45</v>
      </c>
      <c r="O1537" t="b">
        <v>1</v>
      </c>
      <c r="P1537" t="s">
        <v>8271</v>
      </c>
      <c r="Q1537">
        <f t="shared" si="186"/>
        <v>106</v>
      </c>
      <c r="R1537">
        <f t="shared" si="191"/>
        <v>136.78</v>
      </c>
      <c r="S1537" t="str">
        <f t="shared" si="187"/>
        <v>theater</v>
      </c>
      <c r="T1537" t="str">
        <f t="shared" si="188"/>
        <v>plays</v>
      </c>
      <c r="U1537" s="7">
        <f t="shared" si="189"/>
        <v>41926.942685185182</v>
      </c>
      <c r="V1537" s="7">
        <f t="shared" si="190"/>
        <v>41956.984351851846</v>
      </c>
    </row>
    <row r="1538" spans="1:22" ht="59" x14ac:dyDescent="0.75">
      <c r="A1538">
        <v>2384</v>
      </c>
      <c r="B1538" s="2" t="s">
        <v>2385</v>
      </c>
      <c r="C1538" s="2" t="s">
        <v>6494</v>
      </c>
      <c r="D1538">
        <v>1000</v>
      </c>
      <c r="E1538">
        <f t="shared" ref="E1538:E1601" si="192">INDEX(convert,MATCH($J1538,money,0),2)*D1538</f>
        <v>1000</v>
      </c>
      <c r="F1538">
        <v>8</v>
      </c>
      <c r="G1538">
        <f t="shared" ref="G1538:G1601" si="193">INDEX(convert,MATCH($J1538,money,0),2)*F1538</f>
        <v>8</v>
      </c>
      <c r="H1538" t="s">
        <v>8220</v>
      </c>
      <c r="I1538" t="s">
        <v>8224</v>
      </c>
      <c r="J1538" t="s">
        <v>8246</v>
      </c>
      <c r="K1538">
        <v>1415932643</v>
      </c>
      <c r="L1538">
        <v>1413337043</v>
      </c>
      <c r="M1538" t="b">
        <v>0</v>
      </c>
      <c r="N1538">
        <v>8</v>
      </c>
      <c r="O1538" t="b">
        <v>0</v>
      </c>
      <c r="P1538" t="s">
        <v>8272</v>
      </c>
      <c r="Q1538">
        <f t="shared" ref="Q1538:Q1601" si="194">ROUND(F1538/D1538*100,0)</f>
        <v>1</v>
      </c>
      <c r="R1538">
        <f t="shared" si="191"/>
        <v>1</v>
      </c>
      <c r="S1538" t="str">
        <f t="shared" ref="S1538:S1601" si="195">LEFT($P1538,FIND("/",$P1538)-1)</f>
        <v>technology</v>
      </c>
      <c r="T1538" t="str">
        <f t="shared" ref="T1538:T1601" si="196">MID($P1538,FIND("/",$P1538)+1,30)</f>
        <v>web</v>
      </c>
      <c r="U1538" s="7">
        <f t="shared" ref="U1538:U1601" si="197">DATE(1970,1,1)+(((L1538/60)/60)/24)</f>
        <v>41927.067627314813</v>
      </c>
      <c r="V1538" s="7">
        <f t="shared" ref="V1538:V1601" si="198">DATE(1970,1,1)+(((K1538/60)/60)/24)</f>
        <v>41957.109293981484</v>
      </c>
    </row>
    <row r="1539" spans="1:22" ht="44.25" x14ac:dyDescent="0.75">
      <c r="A1539">
        <v>4100</v>
      </c>
      <c r="B1539" s="2" t="s">
        <v>4096</v>
      </c>
      <c r="C1539" s="2" t="s">
        <v>8203</v>
      </c>
      <c r="D1539">
        <v>270</v>
      </c>
      <c r="E1539">
        <f t="shared" si="192"/>
        <v>270</v>
      </c>
      <c r="F1539">
        <v>0</v>
      </c>
      <c r="G1539">
        <f t="shared" si="193"/>
        <v>0</v>
      </c>
      <c r="H1539" t="s">
        <v>8221</v>
      </c>
      <c r="I1539" t="s">
        <v>8224</v>
      </c>
      <c r="J1539" t="s">
        <v>8246</v>
      </c>
      <c r="K1539">
        <v>1414205990</v>
      </c>
      <c r="L1539">
        <v>1413341990</v>
      </c>
      <c r="M1539" t="b">
        <v>0</v>
      </c>
      <c r="N1539">
        <v>0</v>
      </c>
      <c r="O1539" t="b">
        <v>0</v>
      </c>
      <c r="P1539" t="s">
        <v>8271</v>
      </c>
      <c r="Q1539">
        <f t="shared" si="194"/>
        <v>0</v>
      </c>
      <c r="R1539" t="e">
        <f t="shared" ref="R1539:R1602" si="199">ROUND(G1539/N1539,2)</f>
        <v>#DIV/0!</v>
      </c>
      <c r="S1539" t="str">
        <f t="shared" si="195"/>
        <v>theater</v>
      </c>
      <c r="T1539" t="str">
        <f t="shared" si="196"/>
        <v>plays</v>
      </c>
      <c r="U1539" s="7">
        <f t="shared" si="197"/>
        <v>41927.124884259261</v>
      </c>
      <c r="V1539" s="7">
        <f t="shared" si="198"/>
        <v>41937.124884259261</v>
      </c>
    </row>
    <row r="1540" spans="1:22" ht="59" x14ac:dyDescent="0.75">
      <c r="A1540">
        <v>2141</v>
      </c>
      <c r="B1540" s="2" t="s">
        <v>2142</v>
      </c>
      <c r="C1540" s="2" t="s">
        <v>6251</v>
      </c>
      <c r="D1540">
        <v>15000</v>
      </c>
      <c r="E1540">
        <f t="shared" si="192"/>
        <v>15000</v>
      </c>
      <c r="F1540">
        <v>0</v>
      </c>
      <c r="G1540">
        <f t="shared" si="193"/>
        <v>0</v>
      </c>
      <c r="H1540" t="s">
        <v>8221</v>
      </c>
      <c r="I1540" t="s">
        <v>8224</v>
      </c>
      <c r="J1540" t="s">
        <v>8246</v>
      </c>
      <c r="K1540">
        <v>1415947159</v>
      </c>
      <c r="L1540">
        <v>1413351559</v>
      </c>
      <c r="M1540" t="b">
        <v>0</v>
      </c>
      <c r="N1540">
        <v>0</v>
      </c>
      <c r="O1540" t="b">
        <v>0</v>
      </c>
      <c r="P1540" t="s">
        <v>8282</v>
      </c>
      <c r="Q1540">
        <f t="shared" si="194"/>
        <v>0</v>
      </c>
      <c r="R1540" t="e">
        <f t="shared" si="199"/>
        <v>#DIV/0!</v>
      </c>
      <c r="S1540" t="str">
        <f t="shared" si="195"/>
        <v>games</v>
      </c>
      <c r="T1540" t="str">
        <f t="shared" si="196"/>
        <v>video games</v>
      </c>
      <c r="U1540" s="7">
        <f t="shared" si="197"/>
        <v>41927.235636574071</v>
      </c>
      <c r="V1540" s="7">
        <f t="shared" si="198"/>
        <v>41957.277303240742</v>
      </c>
    </row>
    <row r="1541" spans="1:22" x14ac:dyDescent="0.75">
      <c r="A1541">
        <v>2147</v>
      </c>
      <c r="B1541" s="2" t="s">
        <v>2148</v>
      </c>
      <c r="C1541" s="2" t="s">
        <v>6257</v>
      </c>
      <c r="D1541">
        <v>390000</v>
      </c>
      <c r="E1541">
        <f t="shared" si="192"/>
        <v>390000</v>
      </c>
      <c r="F1541">
        <v>2716</v>
      </c>
      <c r="G1541">
        <f t="shared" si="193"/>
        <v>2716</v>
      </c>
      <c r="H1541" t="s">
        <v>8221</v>
      </c>
      <c r="I1541" t="s">
        <v>8224</v>
      </c>
      <c r="J1541" t="s">
        <v>8246</v>
      </c>
      <c r="K1541">
        <v>1416125148</v>
      </c>
      <c r="L1541">
        <v>1413356748</v>
      </c>
      <c r="M1541" t="b">
        <v>0</v>
      </c>
      <c r="N1541">
        <v>55</v>
      </c>
      <c r="O1541" t="b">
        <v>0</v>
      </c>
      <c r="P1541" t="s">
        <v>8282</v>
      </c>
      <c r="Q1541">
        <f t="shared" si="194"/>
        <v>1</v>
      </c>
      <c r="R1541">
        <f t="shared" si="199"/>
        <v>49.38</v>
      </c>
      <c r="S1541" t="str">
        <f t="shared" si="195"/>
        <v>games</v>
      </c>
      <c r="T1541" t="str">
        <f t="shared" si="196"/>
        <v>video games</v>
      </c>
      <c r="U1541" s="7">
        <f t="shared" si="197"/>
        <v>41927.295694444445</v>
      </c>
      <c r="V1541" s="7">
        <f t="shared" si="198"/>
        <v>41959.337361111116</v>
      </c>
    </row>
    <row r="1542" spans="1:22" ht="44.25" x14ac:dyDescent="0.75">
      <c r="A1542">
        <v>553</v>
      </c>
      <c r="B1542" s="2" t="s">
        <v>554</v>
      </c>
      <c r="C1542" s="2" t="s">
        <v>4663</v>
      </c>
      <c r="D1542">
        <v>25000</v>
      </c>
      <c r="E1542">
        <f t="shared" si="192"/>
        <v>25000</v>
      </c>
      <c r="F1542">
        <v>123</v>
      </c>
      <c r="G1542">
        <f t="shared" si="193"/>
        <v>123</v>
      </c>
      <c r="H1542" t="s">
        <v>8221</v>
      </c>
      <c r="I1542" t="s">
        <v>8224</v>
      </c>
      <c r="J1542" t="s">
        <v>8246</v>
      </c>
      <c r="K1542">
        <v>1415988991</v>
      </c>
      <c r="L1542">
        <v>1413393391</v>
      </c>
      <c r="M1542" t="b">
        <v>0</v>
      </c>
      <c r="N1542">
        <v>6</v>
      </c>
      <c r="O1542" t="b">
        <v>0</v>
      </c>
      <c r="P1542" t="s">
        <v>8272</v>
      </c>
      <c r="Q1542">
        <f t="shared" si="194"/>
        <v>0</v>
      </c>
      <c r="R1542">
        <f t="shared" si="199"/>
        <v>20.5</v>
      </c>
      <c r="S1542" t="str">
        <f t="shared" si="195"/>
        <v>technology</v>
      </c>
      <c r="T1542" t="str">
        <f t="shared" si="196"/>
        <v>web</v>
      </c>
      <c r="U1542" s="7">
        <f t="shared" si="197"/>
        <v>41927.71980324074</v>
      </c>
      <c r="V1542" s="7">
        <f t="shared" si="198"/>
        <v>41957.761469907404</v>
      </c>
    </row>
    <row r="1543" spans="1:22" ht="59" x14ac:dyDescent="0.75">
      <c r="A1543">
        <v>3831</v>
      </c>
      <c r="B1543" s="2" t="s">
        <v>3828</v>
      </c>
      <c r="C1543" s="2" t="s">
        <v>7940</v>
      </c>
      <c r="D1543">
        <v>500</v>
      </c>
      <c r="E1543">
        <f t="shared" si="192"/>
        <v>500</v>
      </c>
      <c r="F1543">
        <v>530.11</v>
      </c>
      <c r="G1543">
        <f t="shared" si="193"/>
        <v>530.11</v>
      </c>
      <c r="H1543" t="s">
        <v>8219</v>
      </c>
      <c r="I1543" t="s">
        <v>8224</v>
      </c>
      <c r="J1543" t="s">
        <v>8246</v>
      </c>
      <c r="K1543">
        <v>1415222545</v>
      </c>
      <c r="L1543">
        <v>1413404545</v>
      </c>
      <c r="M1543" t="b">
        <v>0</v>
      </c>
      <c r="N1543">
        <v>9</v>
      </c>
      <c r="O1543" t="b">
        <v>1</v>
      </c>
      <c r="P1543" t="s">
        <v>8271</v>
      </c>
      <c r="Q1543">
        <f t="shared" si="194"/>
        <v>106</v>
      </c>
      <c r="R1543">
        <f t="shared" si="199"/>
        <v>58.9</v>
      </c>
      <c r="S1543" t="str">
        <f t="shared" si="195"/>
        <v>theater</v>
      </c>
      <c r="T1543" t="str">
        <f t="shared" si="196"/>
        <v>plays</v>
      </c>
      <c r="U1543" s="7">
        <f t="shared" si="197"/>
        <v>41927.848900462966</v>
      </c>
      <c r="V1543" s="7">
        <f t="shared" si="198"/>
        <v>41948.890567129631</v>
      </c>
    </row>
    <row r="1544" spans="1:22" ht="44.25" x14ac:dyDescent="0.75">
      <c r="A1544">
        <v>3511</v>
      </c>
      <c r="B1544" s="2" t="s">
        <v>3510</v>
      </c>
      <c r="C1544" s="2" t="s">
        <v>7621</v>
      </c>
      <c r="D1544">
        <v>1500</v>
      </c>
      <c r="E1544">
        <f t="shared" si="192"/>
        <v>1965</v>
      </c>
      <c r="F1544">
        <v>1518</v>
      </c>
      <c r="G1544">
        <f t="shared" si="193"/>
        <v>1988.5800000000002</v>
      </c>
      <c r="H1544" t="s">
        <v>8219</v>
      </c>
      <c r="I1544" t="s">
        <v>8225</v>
      </c>
      <c r="J1544" t="s">
        <v>8247</v>
      </c>
      <c r="K1544">
        <v>1415385000</v>
      </c>
      <c r="L1544">
        <v>1413406695</v>
      </c>
      <c r="M1544" t="b">
        <v>0</v>
      </c>
      <c r="N1544">
        <v>19</v>
      </c>
      <c r="O1544" t="b">
        <v>1</v>
      </c>
      <c r="P1544" t="s">
        <v>8271</v>
      </c>
      <c r="Q1544">
        <f t="shared" si="194"/>
        <v>101</v>
      </c>
      <c r="R1544">
        <f t="shared" si="199"/>
        <v>104.66</v>
      </c>
      <c r="S1544" t="str">
        <f t="shared" si="195"/>
        <v>theater</v>
      </c>
      <c r="T1544" t="str">
        <f t="shared" si="196"/>
        <v>plays</v>
      </c>
      <c r="U1544" s="7">
        <f t="shared" si="197"/>
        <v>41927.873784722222</v>
      </c>
      <c r="V1544" s="7">
        <f t="shared" si="198"/>
        <v>41950.770833333336</v>
      </c>
    </row>
    <row r="1545" spans="1:22" ht="59" x14ac:dyDescent="0.75">
      <c r="A1545">
        <v>3721</v>
      </c>
      <c r="B1545" s="2" t="s">
        <v>3718</v>
      </c>
      <c r="C1545" s="2" t="s">
        <v>7831</v>
      </c>
      <c r="D1545">
        <v>5000</v>
      </c>
      <c r="E1545">
        <f t="shared" si="192"/>
        <v>5000</v>
      </c>
      <c r="F1545">
        <v>5040</v>
      </c>
      <c r="G1545">
        <f t="shared" si="193"/>
        <v>5040</v>
      </c>
      <c r="H1545" t="s">
        <v>8219</v>
      </c>
      <c r="I1545" t="s">
        <v>8224</v>
      </c>
      <c r="J1545" t="s">
        <v>8246</v>
      </c>
      <c r="K1545">
        <v>1415230084</v>
      </c>
      <c r="L1545">
        <v>1413412084</v>
      </c>
      <c r="M1545" t="b">
        <v>0</v>
      </c>
      <c r="N1545">
        <v>44</v>
      </c>
      <c r="O1545" t="b">
        <v>1</v>
      </c>
      <c r="P1545" t="s">
        <v>8271</v>
      </c>
      <c r="Q1545">
        <f t="shared" si="194"/>
        <v>101</v>
      </c>
      <c r="R1545">
        <f t="shared" si="199"/>
        <v>114.55</v>
      </c>
      <c r="S1545" t="str">
        <f t="shared" si="195"/>
        <v>theater</v>
      </c>
      <c r="T1545" t="str">
        <f t="shared" si="196"/>
        <v>plays</v>
      </c>
      <c r="U1545" s="7">
        <f t="shared" si="197"/>
        <v>41927.936157407406</v>
      </c>
      <c r="V1545" s="7">
        <f t="shared" si="198"/>
        <v>41948.977824074071</v>
      </c>
    </row>
    <row r="1546" spans="1:22" ht="29.5" x14ac:dyDescent="0.75">
      <c r="A1546">
        <v>2504</v>
      </c>
      <c r="B1546" s="2" t="s">
        <v>2504</v>
      </c>
      <c r="C1546" s="2" t="s">
        <v>6614</v>
      </c>
      <c r="D1546">
        <v>35000</v>
      </c>
      <c r="E1546">
        <f t="shared" si="192"/>
        <v>35000</v>
      </c>
      <c r="F1546">
        <v>0</v>
      </c>
      <c r="G1546">
        <f t="shared" si="193"/>
        <v>0</v>
      </c>
      <c r="H1546" t="s">
        <v>8221</v>
      </c>
      <c r="I1546" t="s">
        <v>8224</v>
      </c>
      <c r="J1546" t="s">
        <v>8246</v>
      </c>
      <c r="K1546">
        <v>1416014534</v>
      </c>
      <c r="L1546">
        <v>1413418934</v>
      </c>
      <c r="M1546" t="b">
        <v>0</v>
      </c>
      <c r="N1546">
        <v>0</v>
      </c>
      <c r="O1546" t="b">
        <v>0</v>
      </c>
      <c r="P1546" t="s">
        <v>8299</v>
      </c>
      <c r="Q1546">
        <f t="shared" si="194"/>
        <v>0</v>
      </c>
      <c r="R1546" t="e">
        <f t="shared" si="199"/>
        <v>#DIV/0!</v>
      </c>
      <c r="S1546" t="str">
        <f t="shared" si="195"/>
        <v>food</v>
      </c>
      <c r="T1546" t="str">
        <f t="shared" si="196"/>
        <v>restaurants</v>
      </c>
      <c r="U1546" s="7">
        <f t="shared" si="197"/>
        <v>41928.015439814815</v>
      </c>
      <c r="V1546" s="7">
        <f t="shared" si="198"/>
        <v>41958.057106481487</v>
      </c>
    </row>
    <row r="1547" spans="1:22" ht="44.25" x14ac:dyDescent="0.75">
      <c r="A1547">
        <v>3472</v>
      </c>
      <c r="B1547" s="2" t="s">
        <v>3471</v>
      </c>
      <c r="C1547" s="2" t="s">
        <v>7582</v>
      </c>
      <c r="D1547">
        <v>2000</v>
      </c>
      <c r="E1547">
        <f t="shared" si="192"/>
        <v>2000</v>
      </c>
      <c r="F1547">
        <v>2041</v>
      </c>
      <c r="G1547">
        <f t="shared" si="193"/>
        <v>2041</v>
      </c>
      <c r="H1547" t="s">
        <v>8219</v>
      </c>
      <c r="I1547" t="s">
        <v>8224</v>
      </c>
      <c r="J1547" t="s">
        <v>8246</v>
      </c>
      <c r="K1547">
        <v>1415253540</v>
      </c>
      <c r="L1547">
        <v>1413432331</v>
      </c>
      <c r="M1547" t="b">
        <v>0</v>
      </c>
      <c r="N1547">
        <v>23</v>
      </c>
      <c r="O1547" t="b">
        <v>1</v>
      </c>
      <c r="P1547" t="s">
        <v>8271</v>
      </c>
      <c r="Q1547">
        <f t="shared" si="194"/>
        <v>102</v>
      </c>
      <c r="R1547">
        <f t="shared" si="199"/>
        <v>88.74</v>
      </c>
      <c r="S1547" t="str">
        <f t="shared" si="195"/>
        <v>theater</v>
      </c>
      <c r="T1547" t="str">
        <f t="shared" si="196"/>
        <v>plays</v>
      </c>
      <c r="U1547" s="7">
        <f t="shared" si="197"/>
        <v>41928.170497685183</v>
      </c>
      <c r="V1547" s="7">
        <f t="shared" si="198"/>
        <v>41949.249305555553</v>
      </c>
    </row>
    <row r="1548" spans="1:22" ht="44.25" x14ac:dyDescent="0.75">
      <c r="A1548">
        <v>4053</v>
      </c>
      <c r="B1548" s="2" t="s">
        <v>4049</v>
      </c>
      <c r="C1548" s="2" t="s">
        <v>8157</v>
      </c>
      <c r="D1548">
        <v>500</v>
      </c>
      <c r="E1548">
        <f t="shared" si="192"/>
        <v>655</v>
      </c>
      <c r="F1548">
        <v>110</v>
      </c>
      <c r="G1548">
        <f t="shared" si="193"/>
        <v>144.1</v>
      </c>
      <c r="H1548" t="s">
        <v>8221</v>
      </c>
      <c r="I1548" t="s">
        <v>8225</v>
      </c>
      <c r="J1548" t="s">
        <v>8247</v>
      </c>
      <c r="K1548">
        <v>1416081600</v>
      </c>
      <c r="L1548">
        <v>1413477228</v>
      </c>
      <c r="M1548" t="b">
        <v>0</v>
      </c>
      <c r="N1548">
        <v>2</v>
      </c>
      <c r="O1548" t="b">
        <v>0</v>
      </c>
      <c r="P1548" t="s">
        <v>8271</v>
      </c>
      <c r="Q1548">
        <f t="shared" si="194"/>
        <v>22</v>
      </c>
      <c r="R1548">
        <f t="shared" si="199"/>
        <v>72.05</v>
      </c>
      <c r="S1548" t="str">
        <f t="shared" si="195"/>
        <v>theater</v>
      </c>
      <c r="T1548" t="str">
        <f t="shared" si="196"/>
        <v>plays</v>
      </c>
      <c r="U1548" s="7">
        <f t="shared" si="197"/>
        <v>41928.690138888887</v>
      </c>
      <c r="V1548" s="7">
        <f t="shared" si="198"/>
        <v>41958.833333333328</v>
      </c>
    </row>
    <row r="1549" spans="1:22" ht="59" x14ac:dyDescent="0.75">
      <c r="A1549">
        <v>3004</v>
      </c>
      <c r="B1549" s="2" t="s">
        <v>3004</v>
      </c>
      <c r="C1549" s="2" t="s">
        <v>7114</v>
      </c>
      <c r="D1549">
        <v>40000</v>
      </c>
      <c r="E1549">
        <f t="shared" si="192"/>
        <v>40000</v>
      </c>
      <c r="F1549">
        <v>45126</v>
      </c>
      <c r="G1549">
        <f t="shared" si="193"/>
        <v>45126</v>
      </c>
      <c r="H1549" t="s">
        <v>8219</v>
      </c>
      <c r="I1549" t="s">
        <v>8224</v>
      </c>
      <c r="J1549" t="s">
        <v>8246</v>
      </c>
      <c r="K1549">
        <v>1416089324</v>
      </c>
      <c r="L1549">
        <v>1413493724</v>
      </c>
      <c r="M1549" t="b">
        <v>0</v>
      </c>
      <c r="N1549">
        <v>277</v>
      </c>
      <c r="O1549" t="b">
        <v>1</v>
      </c>
      <c r="P1549" t="s">
        <v>8303</v>
      </c>
      <c r="Q1549">
        <f t="shared" si="194"/>
        <v>113</v>
      </c>
      <c r="R1549">
        <f t="shared" si="199"/>
        <v>162.91</v>
      </c>
      <c r="S1549" t="str">
        <f t="shared" si="195"/>
        <v>theater</v>
      </c>
      <c r="T1549" t="str">
        <f t="shared" si="196"/>
        <v>spaces</v>
      </c>
      <c r="U1549" s="7">
        <f t="shared" si="197"/>
        <v>41928.881064814814</v>
      </c>
      <c r="V1549" s="7">
        <f t="shared" si="198"/>
        <v>41958.922731481478</v>
      </c>
    </row>
    <row r="1550" spans="1:22" ht="59" x14ac:dyDescent="0.75">
      <c r="A1550">
        <v>980</v>
      </c>
      <c r="B1550" s="2" t="s">
        <v>981</v>
      </c>
      <c r="C1550" s="2" t="s">
        <v>5090</v>
      </c>
      <c r="D1550">
        <v>10000</v>
      </c>
      <c r="E1550">
        <f t="shared" si="192"/>
        <v>10000</v>
      </c>
      <c r="F1550">
        <v>1486</v>
      </c>
      <c r="G1550">
        <f t="shared" si="193"/>
        <v>1486</v>
      </c>
      <c r="H1550" t="s">
        <v>8221</v>
      </c>
      <c r="I1550" t="s">
        <v>8224</v>
      </c>
      <c r="J1550" t="s">
        <v>8246</v>
      </c>
      <c r="K1550">
        <v>1417387322</v>
      </c>
      <c r="L1550">
        <v>1413495722</v>
      </c>
      <c r="M1550" t="b">
        <v>0</v>
      </c>
      <c r="N1550">
        <v>31</v>
      </c>
      <c r="O1550" t="b">
        <v>0</v>
      </c>
      <c r="P1550" t="s">
        <v>8273</v>
      </c>
      <c r="Q1550">
        <f t="shared" si="194"/>
        <v>15</v>
      </c>
      <c r="R1550">
        <f t="shared" si="199"/>
        <v>47.94</v>
      </c>
      <c r="S1550" t="str">
        <f t="shared" si="195"/>
        <v>technology</v>
      </c>
      <c r="T1550" t="str">
        <f t="shared" si="196"/>
        <v>wearables</v>
      </c>
      <c r="U1550" s="7">
        <f t="shared" si="197"/>
        <v>41928.904189814813</v>
      </c>
      <c r="V1550" s="7">
        <f t="shared" si="198"/>
        <v>41973.945856481485</v>
      </c>
    </row>
    <row r="1551" spans="1:22" ht="44.25" x14ac:dyDescent="0.75">
      <c r="A1551">
        <v>27</v>
      </c>
      <c r="B1551" s="2" t="s">
        <v>29</v>
      </c>
      <c r="C1551" s="2" t="s">
        <v>4138</v>
      </c>
      <c r="D1551">
        <v>20000</v>
      </c>
      <c r="E1551">
        <f t="shared" si="192"/>
        <v>12600</v>
      </c>
      <c r="F1551">
        <v>22345</v>
      </c>
      <c r="G1551">
        <f t="shared" si="193"/>
        <v>14077.35</v>
      </c>
      <c r="H1551" t="s">
        <v>8219</v>
      </c>
      <c r="I1551" t="s">
        <v>8228</v>
      </c>
      <c r="J1551" t="s">
        <v>8250</v>
      </c>
      <c r="K1551">
        <v>1416113833</v>
      </c>
      <c r="L1551">
        <v>1413518233</v>
      </c>
      <c r="M1551" t="b">
        <v>0</v>
      </c>
      <c r="N1551">
        <v>150</v>
      </c>
      <c r="O1551" t="b">
        <v>1</v>
      </c>
      <c r="P1551" t="s">
        <v>8265</v>
      </c>
      <c r="Q1551">
        <f t="shared" si="194"/>
        <v>112</v>
      </c>
      <c r="R1551">
        <f t="shared" si="199"/>
        <v>93.85</v>
      </c>
      <c r="S1551" t="str">
        <f t="shared" si="195"/>
        <v>film &amp; video</v>
      </c>
      <c r="T1551" t="str">
        <f t="shared" si="196"/>
        <v>television</v>
      </c>
      <c r="U1551" s="7">
        <f t="shared" si="197"/>
        <v>41929.164733796293</v>
      </c>
      <c r="V1551" s="7">
        <f t="shared" si="198"/>
        <v>41959.206400462965</v>
      </c>
    </row>
    <row r="1552" spans="1:22" ht="44.25" x14ac:dyDescent="0.75">
      <c r="A1552">
        <v>1914</v>
      </c>
      <c r="B1552" s="2" t="s">
        <v>1915</v>
      </c>
      <c r="C1552" s="2" t="s">
        <v>6024</v>
      </c>
      <c r="D1552">
        <v>666</v>
      </c>
      <c r="E1552">
        <f t="shared" si="192"/>
        <v>666</v>
      </c>
      <c r="F1552">
        <v>60</v>
      </c>
      <c r="G1552">
        <f t="shared" si="193"/>
        <v>60</v>
      </c>
      <c r="H1552" t="s">
        <v>8221</v>
      </c>
      <c r="I1552" t="s">
        <v>8224</v>
      </c>
      <c r="J1552" t="s">
        <v>8246</v>
      </c>
      <c r="K1552">
        <v>1414814340</v>
      </c>
      <c r="L1552">
        <v>1413519073</v>
      </c>
      <c r="M1552" t="b">
        <v>0</v>
      </c>
      <c r="N1552">
        <v>2</v>
      </c>
      <c r="O1552" t="b">
        <v>0</v>
      </c>
      <c r="P1552" t="s">
        <v>8294</v>
      </c>
      <c r="Q1552">
        <f t="shared" si="194"/>
        <v>9</v>
      </c>
      <c r="R1552">
        <f t="shared" si="199"/>
        <v>30</v>
      </c>
      <c r="S1552" t="str">
        <f t="shared" si="195"/>
        <v>technology</v>
      </c>
      <c r="T1552" t="str">
        <f t="shared" si="196"/>
        <v>gadgets</v>
      </c>
      <c r="U1552" s="7">
        <f t="shared" si="197"/>
        <v>41929.174456018518</v>
      </c>
      <c r="V1552" s="7">
        <f t="shared" si="198"/>
        <v>41944.165972222225</v>
      </c>
    </row>
    <row r="1553" spans="1:22" ht="59" x14ac:dyDescent="0.75">
      <c r="A1553">
        <v>2909</v>
      </c>
      <c r="B1553" s="2" t="s">
        <v>2909</v>
      </c>
      <c r="C1553" s="2" t="s">
        <v>7019</v>
      </c>
      <c r="D1553">
        <v>180000</v>
      </c>
      <c r="E1553">
        <f t="shared" si="192"/>
        <v>180000</v>
      </c>
      <c r="F1553">
        <v>20</v>
      </c>
      <c r="G1553">
        <f t="shared" si="193"/>
        <v>20</v>
      </c>
      <c r="H1553" t="s">
        <v>8221</v>
      </c>
      <c r="I1553" t="s">
        <v>8224</v>
      </c>
      <c r="J1553" t="s">
        <v>8246</v>
      </c>
      <c r="K1553">
        <v>1416944760</v>
      </c>
      <c r="L1553">
        <v>1413527001</v>
      </c>
      <c r="M1553" t="b">
        <v>0</v>
      </c>
      <c r="N1553">
        <v>1</v>
      </c>
      <c r="O1553" t="b">
        <v>0</v>
      </c>
      <c r="P1553" t="s">
        <v>8271</v>
      </c>
      <c r="Q1553">
        <f t="shared" si="194"/>
        <v>0</v>
      </c>
      <c r="R1553">
        <f t="shared" si="199"/>
        <v>20</v>
      </c>
      <c r="S1553" t="str">
        <f t="shared" si="195"/>
        <v>theater</v>
      </c>
      <c r="T1553" t="str">
        <f t="shared" si="196"/>
        <v>plays</v>
      </c>
      <c r="U1553" s="7">
        <f t="shared" si="197"/>
        <v>41929.266215277778</v>
      </c>
      <c r="V1553" s="7">
        <f t="shared" si="198"/>
        <v>41968.823611111111</v>
      </c>
    </row>
    <row r="1554" spans="1:22" ht="44.25" x14ac:dyDescent="0.75">
      <c r="A1554">
        <v>1774</v>
      </c>
      <c r="B1554" s="2" t="s">
        <v>1775</v>
      </c>
      <c r="C1554" s="2" t="s">
        <v>5884</v>
      </c>
      <c r="D1554">
        <v>2500</v>
      </c>
      <c r="E1554">
        <f t="shared" si="192"/>
        <v>2500</v>
      </c>
      <c r="F1554">
        <v>1148</v>
      </c>
      <c r="G1554">
        <f t="shared" si="193"/>
        <v>1148</v>
      </c>
      <c r="H1554" t="s">
        <v>8221</v>
      </c>
      <c r="I1554" t="s">
        <v>8224</v>
      </c>
      <c r="J1554" t="s">
        <v>8246</v>
      </c>
      <c r="K1554">
        <v>1417273140</v>
      </c>
      <c r="L1554">
        <v>1413609292</v>
      </c>
      <c r="M1554" t="b">
        <v>1</v>
      </c>
      <c r="N1554">
        <v>13</v>
      </c>
      <c r="O1554" t="b">
        <v>0</v>
      </c>
      <c r="P1554" t="s">
        <v>8285</v>
      </c>
      <c r="Q1554">
        <f t="shared" si="194"/>
        <v>46</v>
      </c>
      <c r="R1554">
        <f t="shared" si="199"/>
        <v>88.31</v>
      </c>
      <c r="S1554" t="str">
        <f t="shared" si="195"/>
        <v>photography</v>
      </c>
      <c r="T1554" t="str">
        <f t="shared" si="196"/>
        <v>photobooks</v>
      </c>
      <c r="U1554" s="7">
        <f t="shared" si="197"/>
        <v>41930.218657407408</v>
      </c>
      <c r="V1554" s="7">
        <f t="shared" si="198"/>
        <v>41972.624305555553</v>
      </c>
    </row>
    <row r="1555" spans="1:22" ht="44.25" x14ac:dyDescent="0.75">
      <c r="A1555">
        <v>2523</v>
      </c>
      <c r="B1555" s="2" t="s">
        <v>2523</v>
      </c>
      <c r="C1555" s="2" t="s">
        <v>6633</v>
      </c>
      <c r="D1555">
        <v>900</v>
      </c>
      <c r="E1555">
        <f t="shared" si="192"/>
        <v>900</v>
      </c>
      <c r="F1555">
        <v>1408</v>
      </c>
      <c r="G1555">
        <f t="shared" si="193"/>
        <v>1408</v>
      </c>
      <c r="H1555" t="s">
        <v>8219</v>
      </c>
      <c r="I1555" t="s">
        <v>8224</v>
      </c>
      <c r="J1555" t="s">
        <v>8246</v>
      </c>
      <c r="K1555">
        <v>1416270292</v>
      </c>
      <c r="L1555">
        <v>1413674692</v>
      </c>
      <c r="M1555" t="b">
        <v>0</v>
      </c>
      <c r="N1555">
        <v>26</v>
      </c>
      <c r="O1555" t="b">
        <v>1</v>
      </c>
      <c r="P1555" t="s">
        <v>8300</v>
      </c>
      <c r="Q1555">
        <f t="shared" si="194"/>
        <v>156</v>
      </c>
      <c r="R1555">
        <f t="shared" si="199"/>
        <v>54.15</v>
      </c>
      <c r="S1555" t="str">
        <f t="shared" si="195"/>
        <v>music</v>
      </c>
      <c r="T1555" t="str">
        <f t="shared" si="196"/>
        <v>classical music</v>
      </c>
      <c r="U1555" s="7">
        <f t="shared" si="197"/>
        <v>41930.975601851853</v>
      </c>
      <c r="V1555" s="7">
        <f t="shared" si="198"/>
        <v>41961.017268518524</v>
      </c>
    </row>
    <row r="1556" spans="1:22" ht="59" x14ac:dyDescent="0.75">
      <c r="A1556">
        <v>3277</v>
      </c>
      <c r="B1556" s="2" t="s">
        <v>3277</v>
      </c>
      <c r="C1556" s="2" t="s">
        <v>7387</v>
      </c>
      <c r="D1556">
        <v>5000</v>
      </c>
      <c r="E1556">
        <f t="shared" si="192"/>
        <v>6550</v>
      </c>
      <c r="F1556">
        <v>5430</v>
      </c>
      <c r="G1556">
        <f t="shared" si="193"/>
        <v>7113.3</v>
      </c>
      <c r="H1556" t="s">
        <v>8219</v>
      </c>
      <c r="I1556" t="s">
        <v>8225</v>
      </c>
      <c r="J1556" t="s">
        <v>8247</v>
      </c>
      <c r="K1556">
        <v>1416331406</v>
      </c>
      <c r="L1556">
        <v>1413735806</v>
      </c>
      <c r="M1556" t="b">
        <v>1</v>
      </c>
      <c r="N1556">
        <v>100</v>
      </c>
      <c r="O1556" t="b">
        <v>1</v>
      </c>
      <c r="P1556" t="s">
        <v>8271</v>
      </c>
      <c r="Q1556">
        <f t="shared" si="194"/>
        <v>109</v>
      </c>
      <c r="R1556">
        <f t="shared" si="199"/>
        <v>71.13</v>
      </c>
      <c r="S1556" t="str">
        <f t="shared" si="195"/>
        <v>theater</v>
      </c>
      <c r="T1556" t="str">
        <f t="shared" si="196"/>
        <v>plays</v>
      </c>
      <c r="U1556" s="7">
        <f t="shared" si="197"/>
        <v>41931.682939814818</v>
      </c>
      <c r="V1556" s="7">
        <f t="shared" si="198"/>
        <v>41961.724606481483</v>
      </c>
    </row>
    <row r="1557" spans="1:22" ht="44.25" x14ac:dyDescent="0.75">
      <c r="A1557">
        <v>1451</v>
      </c>
      <c r="B1557" s="2" t="s">
        <v>1452</v>
      </c>
      <c r="C1557" s="2" t="s">
        <v>5561</v>
      </c>
      <c r="D1557">
        <v>18950</v>
      </c>
      <c r="E1557">
        <f t="shared" si="192"/>
        <v>18950</v>
      </c>
      <c r="F1557">
        <v>2</v>
      </c>
      <c r="G1557">
        <f t="shared" si="193"/>
        <v>2</v>
      </c>
      <c r="H1557" t="s">
        <v>8220</v>
      </c>
      <c r="I1557" t="s">
        <v>8224</v>
      </c>
      <c r="J1557" t="s">
        <v>8246</v>
      </c>
      <c r="K1557">
        <v>1416355259</v>
      </c>
      <c r="L1557">
        <v>1413759659</v>
      </c>
      <c r="M1557" t="b">
        <v>0</v>
      </c>
      <c r="N1557">
        <v>2</v>
      </c>
      <c r="O1557" t="b">
        <v>0</v>
      </c>
      <c r="P1557" t="s">
        <v>8287</v>
      </c>
      <c r="Q1557">
        <f t="shared" si="194"/>
        <v>0</v>
      </c>
      <c r="R1557">
        <f t="shared" si="199"/>
        <v>1</v>
      </c>
      <c r="S1557" t="str">
        <f t="shared" si="195"/>
        <v>publishing</v>
      </c>
      <c r="T1557" t="str">
        <f t="shared" si="196"/>
        <v>translations</v>
      </c>
      <c r="U1557" s="7">
        <f t="shared" si="197"/>
        <v>41931.959016203706</v>
      </c>
      <c r="V1557" s="7">
        <f t="shared" si="198"/>
        <v>41962.00068287037</v>
      </c>
    </row>
    <row r="1558" spans="1:22" ht="44.25" x14ac:dyDescent="0.75">
      <c r="A1558">
        <v>650</v>
      </c>
      <c r="B1558" s="2" t="s">
        <v>651</v>
      </c>
      <c r="C1558" s="2" t="s">
        <v>4760</v>
      </c>
      <c r="D1558">
        <v>1500</v>
      </c>
      <c r="E1558">
        <f t="shared" si="192"/>
        <v>1500</v>
      </c>
      <c r="F1558">
        <v>1686</v>
      </c>
      <c r="G1558">
        <f t="shared" si="193"/>
        <v>1686</v>
      </c>
      <c r="H1558" t="s">
        <v>8219</v>
      </c>
      <c r="I1558" t="s">
        <v>8224</v>
      </c>
      <c r="J1558" t="s">
        <v>8246</v>
      </c>
      <c r="K1558">
        <v>1418953984</v>
      </c>
      <c r="L1558">
        <v>1413766384</v>
      </c>
      <c r="M1558" t="b">
        <v>0</v>
      </c>
      <c r="N1558">
        <v>48</v>
      </c>
      <c r="O1558" t="b">
        <v>1</v>
      </c>
      <c r="P1558" t="s">
        <v>8273</v>
      </c>
      <c r="Q1558">
        <f t="shared" si="194"/>
        <v>112</v>
      </c>
      <c r="R1558">
        <f t="shared" si="199"/>
        <v>35.130000000000003</v>
      </c>
      <c r="S1558" t="str">
        <f t="shared" si="195"/>
        <v>technology</v>
      </c>
      <c r="T1558" t="str">
        <f t="shared" si="196"/>
        <v>wearables</v>
      </c>
      <c r="U1558" s="7">
        <f t="shared" si="197"/>
        <v>41932.036851851852</v>
      </c>
      <c r="V1558" s="7">
        <f t="shared" si="198"/>
        <v>41992.078518518523</v>
      </c>
    </row>
    <row r="1559" spans="1:22" ht="44.25" x14ac:dyDescent="0.75">
      <c r="A1559">
        <v>3358</v>
      </c>
      <c r="B1559" s="2" t="s">
        <v>3357</v>
      </c>
      <c r="C1559" s="2" t="s">
        <v>7468</v>
      </c>
      <c r="D1559">
        <v>10000</v>
      </c>
      <c r="E1559">
        <f t="shared" si="192"/>
        <v>10000</v>
      </c>
      <c r="F1559">
        <v>10299</v>
      </c>
      <c r="G1559">
        <f t="shared" si="193"/>
        <v>10299</v>
      </c>
      <c r="H1559" t="s">
        <v>8219</v>
      </c>
      <c r="I1559" t="s">
        <v>8224</v>
      </c>
      <c r="J1559" t="s">
        <v>8246</v>
      </c>
      <c r="K1559">
        <v>1416385679</v>
      </c>
      <c r="L1559">
        <v>1413790079</v>
      </c>
      <c r="M1559" t="b">
        <v>0</v>
      </c>
      <c r="N1559">
        <v>162</v>
      </c>
      <c r="O1559" t="b">
        <v>1</v>
      </c>
      <c r="P1559" t="s">
        <v>8271</v>
      </c>
      <c r="Q1559">
        <f t="shared" si="194"/>
        <v>103</v>
      </c>
      <c r="R1559">
        <f t="shared" si="199"/>
        <v>63.57</v>
      </c>
      <c r="S1559" t="str">
        <f t="shared" si="195"/>
        <v>theater</v>
      </c>
      <c r="T1559" t="str">
        <f t="shared" si="196"/>
        <v>plays</v>
      </c>
      <c r="U1559" s="7">
        <f t="shared" si="197"/>
        <v>41932.311099537037</v>
      </c>
      <c r="V1559" s="7">
        <f t="shared" si="198"/>
        <v>41962.352766203709</v>
      </c>
    </row>
    <row r="1560" spans="1:22" ht="44.25" x14ac:dyDescent="0.75">
      <c r="A1560">
        <v>3029</v>
      </c>
      <c r="B1560" s="2" t="s">
        <v>3029</v>
      </c>
      <c r="C1560" s="2" t="s">
        <v>7139</v>
      </c>
      <c r="D1560">
        <v>30000</v>
      </c>
      <c r="E1560">
        <f t="shared" si="192"/>
        <v>30000</v>
      </c>
      <c r="F1560">
        <v>32903</v>
      </c>
      <c r="G1560">
        <f t="shared" si="193"/>
        <v>32903</v>
      </c>
      <c r="H1560" t="s">
        <v>8219</v>
      </c>
      <c r="I1560" t="s">
        <v>8224</v>
      </c>
      <c r="J1560" t="s">
        <v>8246</v>
      </c>
      <c r="K1560">
        <v>1416285300</v>
      </c>
      <c r="L1560">
        <v>1413824447</v>
      </c>
      <c r="M1560" t="b">
        <v>0</v>
      </c>
      <c r="N1560">
        <v>348</v>
      </c>
      <c r="O1560" t="b">
        <v>1</v>
      </c>
      <c r="P1560" t="s">
        <v>8303</v>
      </c>
      <c r="Q1560">
        <f t="shared" si="194"/>
        <v>110</v>
      </c>
      <c r="R1560">
        <f t="shared" si="199"/>
        <v>94.55</v>
      </c>
      <c r="S1560" t="str">
        <f t="shared" si="195"/>
        <v>theater</v>
      </c>
      <c r="T1560" t="str">
        <f t="shared" si="196"/>
        <v>spaces</v>
      </c>
      <c r="U1560" s="7">
        <f t="shared" si="197"/>
        <v>41932.708877314813</v>
      </c>
      <c r="V1560" s="7">
        <f t="shared" si="198"/>
        <v>41961.190972222219</v>
      </c>
    </row>
    <row r="1561" spans="1:22" ht="44.25" x14ac:dyDescent="0.75">
      <c r="A1561">
        <v>58</v>
      </c>
      <c r="B1561" s="2" t="s">
        <v>60</v>
      </c>
      <c r="C1561" s="2" t="s">
        <v>4169</v>
      </c>
      <c r="D1561">
        <v>10000</v>
      </c>
      <c r="E1561">
        <f t="shared" si="192"/>
        <v>10000</v>
      </c>
      <c r="F1561">
        <v>10291</v>
      </c>
      <c r="G1561">
        <f t="shared" si="193"/>
        <v>10291</v>
      </c>
      <c r="H1561" t="s">
        <v>8219</v>
      </c>
      <c r="I1561" t="s">
        <v>8224</v>
      </c>
      <c r="J1561" t="s">
        <v>8246</v>
      </c>
      <c r="K1561">
        <v>1416423172</v>
      </c>
      <c r="L1561">
        <v>1413827572</v>
      </c>
      <c r="M1561" t="b">
        <v>0</v>
      </c>
      <c r="N1561">
        <v>75</v>
      </c>
      <c r="O1561" t="b">
        <v>1</v>
      </c>
      <c r="P1561" t="s">
        <v>8265</v>
      </c>
      <c r="Q1561">
        <f t="shared" si="194"/>
        <v>103</v>
      </c>
      <c r="R1561">
        <f t="shared" si="199"/>
        <v>137.21</v>
      </c>
      <c r="S1561" t="str">
        <f t="shared" si="195"/>
        <v>film &amp; video</v>
      </c>
      <c r="T1561" t="str">
        <f t="shared" si="196"/>
        <v>television</v>
      </c>
      <c r="U1561" s="7">
        <f t="shared" si="197"/>
        <v>41932.745046296295</v>
      </c>
      <c r="V1561" s="7">
        <f t="shared" si="198"/>
        <v>41962.786712962959</v>
      </c>
    </row>
    <row r="1562" spans="1:22" ht="59" x14ac:dyDescent="0.75">
      <c r="A1562">
        <v>47</v>
      </c>
      <c r="B1562" s="2" t="s">
        <v>49</v>
      </c>
      <c r="C1562" s="2" t="s">
        <v>4158</v>
      </c>
      <c r="D1562">
        <v>5000</v>
      </c>
      <c r="E1562">
        <f t="shared" si="192"/>
        <v>5000</v>
      </c>
      <c r="F1562">
        <v>5380.55</v>
      </c>
      <c r="G1562">
        <f t="shared" si="193"/>
        <v>5380.55</v>
      </c>
      <c r="H1562" t="s">
        <v>8219</v>
      </c>
      <c r="I1562" t="s">
        <v>8224</v>
      </c>
      <c r="J1562" t="s">
        <v>8246</v>
      </c>
      <c r="K1562">
        <v>1419021607</v>
      </c>
      <c r="L1562">
        <v>1413834007</v>
      </c>
      <c r="M1562" t="b">
        <v>0</v>
      </c>
      <c r="N1562">
        <v>70</v>
      </c>
      <c r="O1562" t="b">
        <v>1</v>
      </c>
      <c r="P1562" t="s">
        <v>8265</v>
      </c>
      <c r="Q1562">
        <f t="shared" si="194"/>
        <v>108</v>
      </c>
      <c r="R1562">
        <f t="shared" si="199"/>
        <v>76.87</v>
      </c>
      <c r="S1562" t="str">
        <f t="shared" si="195"/>
        <v>film &amp; video</v>
      </c>
      <c r="T1562" t="str">
        <f t="shared" si="196"/>
        <v>television</v>
      </c>
      <c r="U1562" s="7">
        <f t="shared" si="197"/>
        <v>41932.819525462961</v>
      </c>
      <c r="V1562" s="7">
        <f t="shared" si="198"/>
        <v>41992.861192129625</v>
      </c>
    </row>
    <row r="1563" spans="1:22" ht="44.25" x14ac:dyDescent="0.75">
      <c r="A1563">
        <v>2682</v>
      </c>
      <c r="B1563" s="2" t="s">
        <v>2682</v>
      </c>
      <c r="C1563" s="2" t="s">
        <v>6792</v>
      </c>
      <c r="D1563">
        <v>6000</v>
      </c>
      <c r="E1563">
        <f t="shared" si="192"/>
        <v>6000</v>
      </c>
      <c r="F1563">
        <v>1698</v>
      </c>
      <c r="G1563">
        <f t="shared" si="193"/>
        <v>1698</v>
      </c>
      <c r="H1563" t="s">
        <v>8221</v>
      </c>
      <c r="I1563" t="s">
        <v>8224</v>
      </c>
      <c r="J1563" t="s">
        <v>8246</v>
      </c>
      <c r="K1563">
        <v>1416635940</v>
      </c>
      <c r="L1563">
        <v>1413838540</v>
      </c>
      <c r="M1563" t="b">
        <v>0</v>
      </c>
      <c r="N1563">
        <v>20</v>
      </c>
      <c r="O1563" t="b">
        <v>0</v>
      </c>
      <c r="P1563" t="s">
        <v>8284</v>
      </c>
      <c r="Q1563">
        <f t="shared" si="194"/>
        <v>28</v>
      </c>
      <c r="R1563">
        <f t="shared" si="199"/>
        <v>84.9</v>
      </c>
      <c r="S1563" t="str">
        <f t="shared" si="195"/>
        <v>food</v>
      </c>
      <c r="T1563" t="str">
        <f t="shared" si="196"/>
        <v>food trucks</v>
      </c>
      <c r="U1563" s="7">
        <f t="shared" si="197"/>
        <v>41932.871990740743</v>
      </c>
      <c r="V1563" s="7">
        <f t="shared" si="198"/>
        <v>41965.249305555553</v>
      </c>
    </row>
    <row r="1564" spans="1:22" ht="44.25" x14ac:dyDescent="0.75">
      <c r="A1564">
        <v>3229</v>
      </c>
      <c r="B1564" s="2" t="s">
        <v>3229</v>
      </c>
      <c r="C1564" s="2" t="s">
        <v>7339</v>
      </c>
      <c r="D1564">
        <v>20000</v>
      </c>
      <c r="E1564">
        <f t="shared" si="192"/>
        <v>20000</v>
      </c>
      <c r="F1564">
        <v>21573</v>
      </c>
      <c r="G1564">
        <f t="shared" si="193"/>
        <v>21573</v>
      </c>
      <c r="H1564" t="s">
        <v>8219</v>
      </c>
      <c r="I1564" t="s">
        <v>8224</v>
      </c>
      <c r="J1564" t="s">
        <v>8246</v>
      </c>
      <c r="K1564">
        <v>1416470398</v>
      </c>
      <c r="L1564">
        <v>1413874798</v>
      </c>
      <c r="M1564" t="b">
        <v>1</v>
      </c>
      <c r="N1564">
        <v>202</v>
      </c>
      <c r="O1564" t="b">
        <v>1</v>
      </c>
      <c r="P1564" t="s">
        <v>8271</v>
      </c>
      <c r="Q1564">
        <f t="shared" si="194"/>
        <v>108</v>
      </c>
      <c r="R1564">
        <f t="shared" si="199"/>
        <v>106.8</v>
      </c>
      <c r="S1564" t="str">
        <f t="shared" si="195"/>
        <v>theater</v>
      </c>
      <c r="T1564" t="str">
        <f t="shared" si="196"/>
        <v>plays</v>
      </c>
      <c r="U1564" s="7">
        <f t="shared" si="197"/>
        <v>41933.291643518518</v>
      </c>
      <c r="V1564" s="7">
        <f t="shared" si="198"/>
        <v>41963.333310185189</v>
      </c>
    </row>
    <row r="1565" spans="1:22" ht="44.25" x14ac:dyDescent="0.75">
      <c r="A1565">
        <v>153</v>
      </c>
      <c r="B1565" s="2" t="s">
        <v>155</v>
      </c>
      <c r="C1565" s="2" t="s">
        <v>4263</v>
      </c>
      <c r="D1565">
        <v>50000</v>
      </c>
      <c r="E1565">
        <f t="shared" si="192"/>
        <v>50000</v>
      </c>
      <c r="F1565">
        <v>359</v>
      </c>
      <c r="G1565">
        <f t="shared" si="193"/>
        <v>359</v>
      </c>
      <c r="H1565" t="s">
        <v>8220</v>
      </c>
      <c r="I1565" t="s">
        <v>8224</v>
      </c>
      <c r="J1565" t="s">
        <v>8246</v>
      </c>
      <c r="K1565">
        <v>1417532644</v>
      </c>
      <c r="L1565">
        <v>1413900244</v>
      </c>
      <c r="M1565" t="b">
        <v>0</v>
      </c>
      <c r="N1565">
        <v>10</v>
      </c>
      <c r="O1565" t="b">
        <v>0</v>
      </c>
      <c r="P1565" t="s">
        <v>8267</v>
      </c>
      <c r="Q1565">
        <f t="shared" si="194"/>
        <v>1</v>
      </c>
      <c r="R1565">
        <f t="shared" si="199"/>
        <v>35.9</v>
      </c>
      <c r="S1565" t="str">
        <f t="shared" si="195"/>
        <v>film &amp; video</v>
      </c>
      <c r="T1565" t="str">
        <f t="shared" si="196"/>
        <v>science fiction</v>
      </c>
      <c r="U1565" s="7">
        <f t="shared" si="197"/>
        <v>41933.586157407408</v>
      </c>
      <c r="V1565" s="7">
        <f t="shared" si="198"/>
        <v>41975.627824074079</v>
      </c>
    </row>
    <row r="1566" spans="1:22" ht="59" x14ac:dyDescent="0.75">
      <c r="A1566">
        <v>2166</v>
      </c>
      <c r="B1566" s="2" t="s">
        <v>2167</v>
      </c>
      <c r="C1566" s="2" t="s">
        <v>6276</v>
      </c>
      <c r="D1566">
        <v>2000</v>
      </c>
      <c r="E1566">
        <f t="shared" si="192"/>
        <v>2000</v>
      </c>
      <c r="F1566">
        <v>2932</v>
      </c>
      <c r="G1566">
        <f t="shared" si="193"/>
        <v>2932</v>
      </c>
      <c r="H1566" t="s">
        <v>8219</v>
      </c>
      <c r="I1566" t="s">
        <v>8224</v>
      </c>
      <c r="J1566" t="s">
        <v>8246</v>
      </c>
      <c r="K1566">
        <v>1417813618</v>
      </c>
      <c r="L1566">
        <v>1413922018</v>
      </c>
      <c r="M1566" t="b">
        <v>0</v>
      </c>
      <c r="N1566">
        <v>32</v>
      </c>
      <c r="O1566" t="b">
        <v>1</v>
      </c>
      <c r="P1566" t="s">
        <v>8276</v>
      </c>
      <c r="Q1566">
        <f t="shared" si="194"/>
        <v>147</v>
      </c>
      <c r="R1566">
        <f t="shared" si="199"/>
        <v>91.63</v>
      </c>
      <c r="S1566" t="str">
        <f t="shared" si="195"/>
        <v>music</v>
      </c>
      <c r="T1566" t="str">
        <f t="shared" si="196"/>
        <v>rock</v>
      </c>
      <c r="U1566" s="7">
        <f t="shared" si="197"/>
        <v>41933.838171296295</v>
      </c>
      <c r="V1566" s="7">
        <f t="shared" si="198"/>
        <v>41978.879837962959</v>
      </c>
    </row>
    <row r="1567" spans="1:22" ht="44.25" x14ac:dyDescent="0.75">
      <c r="A1567">
        <v>385</v>
      </c>
      <c r="B1567" s="2" t="s">
        <v>386</v>
      </c>
      <c r="C1567" s="2" t="s">
        <v>4495</v>
      </c>
      <c r="D1567">
        <v>25000</v>
      </c>
      <c r="E1567">
        <f t="shared" si="192"/>
        <v>25000</v>
      </c>
      <c r="F1567">
        <v>26495.5</v>
      </c>
      <c r="G1567">
        <f t="shared" si="193"/>
        <v>26495.5</v>
      </c>
      <c r="H1567" t="s">
        <v>8219</v>
      </c>
      <c r="I1567" t="s">
        <v>8224</v>
      </c>
      <c r="J1567" t="s">
        <v>8246</v>
      </c>
      <c r="K1567">
        <v>1416582101</v>
      </c>
      <c r="L1567">
        <v>1413986501</v>
      </c>
      <c r="M1567" t="b">
        <v>0</v>
      </c>
      <c r="N1567">
        <v>237</v>
      </c>
      <c r="O1567" t="b">
        <v>1</v>
      </c>
      <c r="P1567" t="s">
        <v>8269</v>
      </c>
      <c r="Q1567">
        <f t="shared" si="194"/>
        <v>106</v>
      </c>
      <c r="R1567">
        <f t="shared" si="199"/>
        <v>111.8</v>
      </c>
      <c r="S1567" t="str">
        <f t="shared" si="195"/>
        <v>film &amp; video</v>
      </c>
      <c r="T1567" t="str">
        <f t="shared" si="196"/>
        <v>documentary</v>
      </c>
      <c r="U1567" s="7">
        <f t="shared" si="197"/>
        <v>41934.584502314814</v>
      </c>
      <c r="V1567" s="7">
        <f t="shared" si="198"/>
        <v>41964.626168981486</v>
      </c>
    </row>
    <row r="1568" spans="1:22" ht="44.25" x14ac:dyDescent="0.75">
      <c r="A1568">
        <v>2107</v>
      </c>
      <c r="B1568" s="2" t="s">
        <v>2108</v>
      </c>
      <c r="C1568" s="2" t="s">
        <v>6217</v>
      </c>
      <c r="D1568">
        <v>2000</v>
      </c>
      <c r="E1568">
        <f t="shared" si="192"/>
        <v>2000</v>
      </c>
      <c r="F1568">
        <v>2154.66</v>
      </c>
      <c r="G1568">
        <f t="shared" si="193"/>
        <v>2154.66</v>
      </c>
      <c r="H1568" t="s">
        <v>8219</v>
      </c>
      <c r="I1568" t="s">
        <v>8224</v>
      </c>
      <c r="J1568" t="s">
        <v>8246</v>
      </c>
      <c r="K1568">
        <v>1415815393</v>
      </c>
      <c r="L1568">
        <v>1413997393</v>
      </c>
      <c r="M1568" t="b">
        <v>0</v>
      </c>
      <c r="N1568">
        <v>58</v>
      </c>
      <c r="O1568" t="b">
        <v>1</v>
      </c>
      <c r="P1568" t="s">
        <v>8279</v>
      </c>
      <c r="Q1568">
        <f t="shared" si="194"/>
        <v>108</v>
      </c>
      <c r="R1568">
        <f t="shared" si="199"/>
        <v>37.15</v>
      </c>
      <c r="S1568" t="str">
        <f t="shared" si="195"/>
        <v>music</v>
      </c>
      <c r="T1568" t="str">
        <f t="shared" si="196"/>
        <v>indie rock</v>
      </c>
      <c r="U1568" s="7">
        <f t="shared" si="197"/>
        <v>41934.71056712963</v>
      </c>
      <c r="V1568" s="7">
        <f t="shared" si="198"/>
        <v>41955.752233796295</v>
      </c>
    </row>
    <row r="1569" spans="1:22" ht="29.5" x14ac:dyDescent="0.75">
      <c r="A1569">
        <v>1799</v>
      </c>
      <c r="B1569" s="2" t="s">
        <v>1800</v>
      </c>
      <c r="C1569" s="2" t="s">
        <v>5909</v>
      </c>
      <c r="D1569">
        <v>4000</v>
      </c>
      <c r="E1569">
        <f t="shared" si="192"/>
        <v>5240</v>
      </c>
      <c r="F1569">
        <v>69.83</v>
      </c>
      <c r="G1569">
        <f t="shared" si="193"/>
        <v>91.4773</v>
      </c>
      <c r="H1569" t="s">
        <v>8221</v>
      </c>
      <c r="I1569" t="s">
        <v>8225</v>
      </c>
      <c r="J1569" t="s">
        <v>8247</v>
      </c>
      <c r="K1569">
        <v>1415740408</v>
      </c>
      <c r="L1569">
        <v>1414008808</v>
      </c>
      <c r="M1569" t="b">
        <v>1</v>
      </c>
      <c r="N1569">
        <v>6</v>
      </c>
      <c r="O1569" t="b">
        <v>0</v>
      </c>
      <c r="P1569" t="s">
        <v>8285</v>
      </c>
      <c r="Q1569">
        <f t="shared" si="194"/>
        <v>2</v>
      </c>
      <c r="R1569">
        <f t="shared" si="199"/>
        <v>15.25</v>
      </c>
      <c r="S1569" t="str">
        <f t="shared" si="195"/>
        <v>photography</v>
      </c>
      <c r="T1569" t="str">
        <f t="shared" si="196"/>
        <v>photobooks</v>
      </c>
      <c r="U1569" s="7">
        <f t="shared" si="197"/>
        <v>41934.842685185184</v>
      </c>
      <c r="V1569" s="7">
        <f t="shared" si="198"/>
        <v>41954.884351851855</v>
      </c>
    </row>
    <row r="1570" spans="1:22" ht="44.25" x14ac:dyDescent="0.75">
      <c r="A1570">
        <v>2717</v>
      </c>
      <c r="B1570" s="2" t="s">
        <v>2717</v>
      </c>
      <c r="C1570" s="2" t="s">
        <v>6827</v>
      </c>
      <c r="D1570">
        <v>25000</v>
      </c>
      <c r="E1570">
        <f t="shared" si="192"/>
        <v>25000</v>
      </c>
      <c r="F1570">
        <v>30026</v>
      </c>
      <c r="G1570">
        <f t="shared" si="193"/>
        <v>30026</v>
      </c>
      <c r="H1570" t="s">
        <v>8219</v>
      </c>
      <c r="I1570" t="s">
        <v>8224</v>
      </c>
      <c r="J1570" t="s">
        <v>8246</v>
      </c>
      <c r="K1570">
        <v>1417906649</v>
      </c>
      <c r="L1570">
        <v>1414015049</v>
      </c>
      <c r="M1570" t="b">
        <v>1</v>
      </c>
      <c r="N1570">
        <v>325</v>
      </c>
      <c r="O1570" t="b">
        <v>1</v>
      </c>
      <c r="P1570" t="s">
        <v>8303</v>
      </c>
      <c r="Q1570">
        <f t="shared" si="194"/>
        <v>120</v>
      </c>
      <c r="R1570">
        <f t="shared" si="199"/>
        <v>92.39</v>
      </c>
      <c r="S1570" t="str">
        <f t="shared" si="195"/>
        <v>theater</v>
      </c>
      <c r="T1570" t="str">
        <f t="shared" si="196"/>
        <v>spaces</v>
      </c>
      <c r="U1570" s="7">
        <f t="shared" si="197"/>
        <v>41934.914918981485</v>
      </c>
      <c r="V1570" s="7">
        <f t="shared" si="198"/>
        <v>41979.956585648149</v>
      </c>
    </row>
    <row r="1571" spans="1:22" ht="44.25" x14ac:dyDescent="0.75">
      <c r="A1571">
        <v>923</v>
      </c>
      <c r="B1571" s="2" t="s">
        <v>924</v>
      </c>
      <c r="C1571" s="2" t="s">
        <v>5033</v>
      </c>
      <c r="D1571">
        <v>15000</v>
      </c>
      <c r="E1571">
        <f t="shared" si="192"/>
        <v>15000</v>
      </c>
      <c r="F1571">
        <v>330</v>
      </c>
      <c r="G1571">
        <f t="shared" si="193"/>
        <v>330</v>
      </c>
      <c r="H1571" t="s">
        <v>8221</v>
      </c>
      <c r="I1571" t="s">
        <v>8224</v>
      </c>
      <c r="J1571" t="s">
        <v>8246</v>
      </c>
      <c r="K1571">
        <v>1416614523</v>
      </c>
      <c r="L1571">
        <v>1414018923</v>
      </c>
      <c r="M1571" t="b">
        <v>0</v>
      </c>
      <c r="N1571">
        <v>6</v>
      </c>
      <c r="O1571" t="b">
        <v>0</v>
      </c>
      <c r="P1571" t="s">
        <v>8278</v>
      </c>
      <c r="Q1571">
        <f t="shared" si="194"/>
        <v>2</v>
      </c>
      <c r="R1571">
        <f t="shared" si="199"/>
        <v>55</v>
      </c>
      <c r="S1571" t="str">
        <f t="shared" si="195"/>
        <v>music</v>
      </c>
      <c r="T1571" t="str">
        <f t="shared" si="196"/>
        <v>jazz</v>
      </c>
      <c r="U1571" s="7">
        <f t="shared" si="197"/>
        <v>41934.959756944445</v>
      </c>
      <c r="V1571" s="7">
        <f t="shared" si="198"/>
        <v>41965.001423611116</v>
      </c>
    </row>
    <row r="1572" spans="1:22" ht="44.25" x14ac:dyDescent="0.75">
      <c r="A1572">
        <v>359</v>
      </c>
      <c r="B1572" s="2" t="s">
        <v>360</v>
      </c>
      <c r="C1572" s="2" t="s">
        <v>4469</v>
      </c>
      <c r="D1572">
        <v>24200</v>
      </c>
      <c r="E1572">
        <f t="shared" si="192"/>
        <v>24200</v>
      </c>
      <c r="F1572">
        <v>25375</v>
      </c>
      <c r="G1572">
        <f t="shared" si="193"/>
        <v>25375</v>
      </c>
      <c r="H1572" t="s">
        <v>8219</v>
      </c>
      <c r="I1572" t="s">
        <v>8224</v>
      </c>
      <c r="J1572" t="s">
        <v>8246</v>
      </c>
      <c r="K1572">
        <v>1415941920</v>
      </c>
      <c r="L1572">
        <v>1414028490</v>
      </c>
      <c r="M1572" t="b">
        <v>1</v>
      </c>
      <c r="N1572">
        <v>302</v>
      </c>
      <c r="O1572" t="b">
        <v>1</v>
      </c>
      <c r="P1572" t="s">
        <v>8269</v>
      </c>
      <c r="Q1572">
        <f t="shared" si="194"/>
        <v>105</v>
      </c>
      <c r="R1572">
        <f t="shared" si="199"/>
        <v>84.02</v>
      </c>
      <c r="S1572" t="str">
        <f t="shared" si="195"/>
        <v>film &amp; video</v>
      </c>
      <c r="T1572" t="str">
        <f t="shared" si="196"/>
        <v>documentary</v>
      </c>
      <c r="U1572" s="7">
        <f t="shared" si="197"/>
        <v>41935.070486111108</v>
      </c>
      <c r="V1572" s="7">
        <f t="shared" si="198"/>
        <v>41957.216666666667</v>
      </c>
    </row>
    <row r="1573" spans="1:22" ht="44.25" x14ac:dyDescent="0.75">
      <c r="A1573">
        <v>1329</v>
      </c>
      <c r="B1573" s="2" t="s">
        <v>1330</v>
      </c>
      <c r="C1573" s="2" t="s">
        <v>5439</v>
      </c>
      <c r="D1573">
        <v>50000</v>
      </c>
      <c r="E1573">
        <f t="shared" si="192"/>
        <v>50000</v>
      </c>
      <c r="F1573">
        <v>408</v>
      </c>
      <c r="G1573">
        <f t="shared" si="193"/>
        <v>408</v>
      </c>
      <c r="H1573" t="s">
        <v>8220</v>
      </c>
      <c r="I1573" t="s">
        <v>8224</v>
      </c>
      <c r="J1573" t="s">
        <v>8246</v>
      </c>
      <c r="K1573">
        <v>1417501145</v>
      </c>
      <c r="L1573">
        <v>1414041545</v>
      </c>
      <c r="M1573" t="b">
        <v>0</v>
      </c>
      <c r="N1573">
        <v>9</v>
      </c>
      <c r="O1573" t="b">
        <v>0</v>
      </c>
      <c r="P1573" t="s">
        <v>8273</v>
      </c>
      <c r="Q1573">
        <f t="shared" si="194"/>
        <v>1</v>
      </c>
      <c r="R1573">
        <f t="shared" si="199"/>
        <v>45.33</v>
      </c>
      <c r="S1573" t="str">
        <f t="shared" si="195"/>
        <v>technology</v>
      </c>
      <c r="T1573" t="str">
        <f t="shared" si="196"/>
        <v>wearables</v>
      </c>
      <c r="U1573" s="7">
        <f t="shared" si="197"/>
        <v>41935.221585648149</v>
      </c>
      <c r="V1573" s="7">
        <f t="shared" si="198"/>
        <v>41975.263252314813</v>
      </c>
    </row>
    <row r="1574" spans="1:22" ht="44.25" x14ac:dyDescent="0.75">
      <c r="A1574">
        <v>1543</v>
      </c>
      <c r="B1574" s="2" t="s">
        <v>1544</v>
      </c>
      <c r="C1574" s="2" t="s">
        <v>5653</v>
      </c>
      <c r="D1574">
        <v>2250</v>
      </c>
      <c r="E1574">
        <f t="shared" si="192"/>
        <v>2250</v>
      </c>
      <c r="F1574">
        <v>10</v>
      </c>
      <c r="G1574">
        <f t="shared" si="193"/>
        <v>10</v>
      </c>
      <c r="H1574" t="s">
        <v>8221</v>
      </c>
      <c r="I1574" t="s">
        <v>8224</v>
      </c>
      <c r="J1574" t="s">
        <v>8246</v>
      </c>
      <c r="K1574">
        <v>1416662034</v>
      </c>
      <c r="L1574">
        <v>1414066434</v>
      </c>
      <c r="M1574" t="b">
        <v>0</v>
      </c>
      <c r="N1574">
        <v>1</v>
      </c>
      <c r="O1574" t="b">
        <v>0</v>
      </c>
      <c r="P1574" t="s">
        <v>8289</v>
      </c>
      <c r="Q1574">
        <f t="shared" si="194"/>
        <v>0</v>
      </c>
      <c r="R1574">
        <f t="shared" si="199"/>
        <v>10</v>
      </c>
      <c r="S1574" t="str">
        <f t="shared" si="195"/>
        <v>photography</v>
      </c>
      <c r="T1574" t="str">
        <f t="shared" si="196"/>
        <v>nature</v>
      </c>
      <c r="U1574" s="7">
        <f t="shared" si="197"/>
        <v>41935.509652777779</v>
      </c>
      <c r="V1574" s="7">
        <f t="shared" si="198"/>
        <v>41965.551319444443</v>
      </c>
    </row>
    <row r="1575" spans="1:22" ht="44.25" x14ac:dyDescent="0.75">
      <c r="A1575">
        <v>361</v>
      </c>
      <c r="B1575" s="2" t="s">
        <v>362</v>
      </c>
      <c r="C1575" s="2" t="s">
        <v>4471</v>
      </c>
      <c r="D1575">
        <v>35000</v>
      </c>
      <c r="E1575">
        <f t="shared" si="192"/>
        <v>35000</v>
      </c>
      <c r="F1575">
        <v>38876.949999999997</v>
      </c>
      <c r="G1575">
        <f t="shared" si="193"/>
        <v>38876.949999999997</v>
      </c>
      <c r="H1575" t="s">
        <v>8219</v>
      </c>
      <c r="I1575" t="s">
        <v>8224</v>
      </c>
      <c r="J1575" t="s">
        <v>8246</v>
      </c>
      <c r="K1575">
        <v>1416704506</v>
      </c>
      <c r="L1575">
        <v>1414108906</v>
      </c>
      <c r="M1575" t="b">
        <v>0</v>
      </c>
      <c r="N1575">
        <v>354</v>
      </c>
      <c r="O1575" t="b">
        <v>1</v>
      </c>
      <c r="P1575" t="s">
        <v>8269</v>
      </c>
      <c r="Q1575">
        <f t="shared" si="194"/>
        <v>111</v>
      </c>
      <c r="R1575">
        <f t="shared" si="199"/>
        <v>109.82</v>
      </c>
      <c r="S1575" t="str">
        <f t="shared" si="195"/>
        <v>film &amp; video</v>
      </c>
      <c r="T1575" t="str">
        <f t="shared" si="196"/>
        <v>documentary</v>
      </c>
      <c r="U1575" s="7">
        <f t="shared" si="197"/>
        <v>41936.001226851848</v>
      </c>
      <c r="V1575" s="7">
        <f t="shared" si="198"/>
        <v>41966.042893518519</v>
      </c>
    </row>
    <row r="1576" spans="1:22" ht="44.25" x14ac:dyDescent="0.75">
      <c r="A1576">
        <v>1560</v>
      </c>
      <c r="B1576" s="2" t="s">
        <v>1561</v>
      </c>
      <c r="C1576" s="2" t="s">
        <v>5670</v>
      </c>
      <c r="D1576">
        <v>2500</v>
      </c>
      <c r="E1576">
        <f t="shared" si="192"/>
        <v>2500</v>
      </c>
      <c r="F1576">
        <v>94</v>
      </c>
      <c r="G1576">
        <f t="shared" si="193"/>
        <v>94</v>
      </c>
      <c r="H1576" t="s">
        <v>8221</v>
      </c>
      <c r="I1576" t="s">
        <v>8224</v>
      </c>
      <c r="J1576" t="s">
        <v>8246</v>
      </c>
      <c r="K1576">
        <v>1415842193</v>
      </c>
      <c r="L1576">
        <v>1414110593</v>
      </c>
      <c r="M1576" t="b">
        <v>0</v>
      </c>
      <c r="N1576">
        <v>4</v>
      </c>
      <c r="O1576" t="b">
        <v>0</v>
      </c>
      <c r="P1576" t="s">
        <v>8289</v>
      </c>
      <c r="Q1576">
        <f t="shared" si="194"/>
        <v>4</v>
      </c>
      <c r="R1576">
        <f t="shared" si="199"/>
        <v>23.5</v>
      </c>
      <c r="S1576" t="str">
        <f t="shared" si="195"/>
        <v>photography</v>
      </c>
      <c r="T1576" t="str">
        <f t="shared" si="196"/>
        <v>nature</v>
      </c>
      <c r="U1576" s="7">
        <f t="shared" si="197"/>
        <v>41936.020752314813</v>
      </c>
      <c r="V1576" s="7">
        <f t="shared" si="198"/>
        <v>41956.062418981484</v>
      </c>
    </row>
    <row r="1577" spans="1:22" ht="29.5" x14ac:dyDescent="0.75">
      <c r="A1577">
        <v>1339</v>
      </c>
      <c r="B1577" s="2" t="s">
        <v>1340</v>
      </c>
      <c r="C1577" s="2" t="s">
        <v>5449</v>
      </c>
      <c r="D1577">
        <v>50000</v>
      </c>
      <c r="E1577">
        <f t="shared" si="192"/>
        <v>50000</v>
      </c>
      <c r="F1577">
        <v>3317</v>
      </c>
      <c r="G1577">
        <f t="shared" si="193"/>
        <v>3317</v>
      </c>
      <c r="H1577" t="s">
        <v>8220</v>
      </c>
      <c r="I1577" t="s">
        <v>8224</v>
      </c>
      <c r="J1577" t="s">
        <v>8246</v>
      </c>
      <c r="K1577">
        <v>1418056315</v>
      </c>
      <c r="L1577">
        <v>1414164715</v>
      </c>
      <c r="M1577" t="b">
        <v>0</v>
      </c>
      <c r="N1577">
        <v>37</v>
      </c>
      <c r="O1577" t="b">
        <v>0</v>
      </c>
      <c r="P1577" t="s">
        <v>8273</v>
      </c>
      <c r="Q1577">
        <f t="shared" si="194"/>
        <v>7</v>
      </c>
      <c r="R1577">
        <f t="shared" si="199"/>
        <v>89.65</v>
      </c>
      <c r="S1577" t="str">
        <f t="shared" si="195"/>
        <v>technology</v>
      </c>
      <c r="T1577" t="str">
        <f t="shared" si="196"/>
        <v>wearables</v>
      </c>
      <c r="U1577" s="7">
        <f t="shared" si="197"/>
        <v>41936.647164351853</v>
      </c>
      <c r="V1577" s="7">
        <f t="shared" si="198"/>
        <v>41981.688831018517</v>
      </c>
    </row>
    <row r="1578" spans="1:22" ht="59" x14ac:dyDescent="0.75">
      <c r="A1578">
        <v>3380</v>
      </c>
      <c r="B1578" s="2" t="s">
        <v>3379</v>
      </c>
      <c r="C1578" s="2" t="s">
        <v>7490</v>
      </c>
      <c r="D1578">
        <v>3000</v>
      </c>
      <c r="E1578">
        <f t="shared" si="192"/>
        <v>3000</v>
      </c>
      <c r="F1578">
        <v>3133</v>
      </c>
      <c r="G1578">
        <f t="shared" si="193"/>
        <v>3133</v>
      </c>
      <c r="H1578" t="s">
        <v>8219</v>
      </c>
      <c r="I1578" t="s">
        <v>8224</v>
      </c>
      <c r="J1578" t="s">
        <v>8246</v>
      </c>
      <c r="K1578">
        <v>1417305178</v>
      </c>
      <c r="L1578">
        <v>1414277578</v>
      </c>
      <c r="M1578" t="b">
        <v>0</v>
      </c>
      <c r="N1578">
        <v>28</v>
      </c>
      <c r="O1578" t="b">
        <v>1</v>
      </c>
      <c r="P1578" t="s">
        <v>8271</v>
      </c>
      <c r="Q1578">
        <f t="shared" si="194"/>
        <v>104</v>
      </c>
      <c r="R1578">
        <f t="shared" si="199"/>
        <v>111.89</v>
      </c>
      <c r="S1578" t="str">
        <f t="shared" si="195"/>
        <v>theater</v>
      </c>
      <c r="T1578" t="str">
        <f t="shared" si="196"/>
        <v>plays</v>
      </c>
      <c r="U1578" s="7">
        <f t="shared" si="197"/>
        <v>41937.95344907407</v>
      </c>
      <c r="V1578" s="7">
        <f t="shared" si="198"/>
        <v>41972.995115740734</v>
      </c>
    </row>
    <row r="1579" spans="1:22" ht="44.25" x14ac:dyDescent="0.75">
      <c r="A1579">
        <v>2832</v>
      </c>
      <c r="B1579" s="2" t="s">
        <v>2832</v>
      </c>
      <c r="C1579" s="2" t="s">
        <v>6942</v>
      </c>
      <c r="D1579">
        <v>2500</v>
      </c>
      <c r="E1579">
        <f t="shared" si="192"/>
        <v>3275</v>
      </c>
      <c r="F1579">
        <v>2867.99</v>
      </c>
      <c r="G1579">
        <f t="shared" si="193"/>
        <v>3757.0668999999998</v>
      </c>
      <c r="H1579" t="s">
        <v>8219</v>
      </c>
      <c r="I1579" t="s">
        <v>8225</v>
      </c>
      <c r="J1579" t="s">
        <v>8247</v>
      </c>
      <c r="K1579">
        <v>1416780000</v>
      </c>
      <c r="L1579">
        <v>1414342894</v>
      </c>
      <c r="M1579" t="b">
        <v>0</v>
      </c>
      <c r="N1579">
        <v>95</v>
      </c>
      <c r="O1579" t="b">
        <v>1</v>
      </c>
      <c r="P1579" t="s">
        <v>8271</v>
      </c>
      <c r="Q1579">
        <f t="shared" si="194"/>
        <v>115</v>
      </c>
      <c r="R1579">
        <f t="shared" si="199"/>
        <v>39.549999999999997</v>
      </c>
      <c r="S1579" t="str">
        <f t="shared" si="195"/>
        <v>theater</v>
      </c>
      <c r="T1579" t="str">
        <f t="shared" si="196"/>
        <v>plays</v>
      </c>
      <c r="U1579" s="7">
        <f t="shared" si="197"/>
        <v>41938.709421296298</v>
      </c>
      <c r="V1579" s="7">
        <f t="shared" si="198"/>
        <v>41966.916666666672</v>
      </c>
    </row>
    <row r="1580" spans="1:22" ht="44.25" x14ac:dyDescent="0.75">
      <c r="A1580">
        <v>454</v>
      </c>
      <c r="B1580" s="2" t="s">
        <v>455</v>
      </c>
      <c r="C1580" s="2" t="s">
        <v>4564</v>
      </c>
      <c r="D1580">
        <v>10000</v>
      </c>
      <c r="E1580">
        <f t="shared" si="192"/>
        <v>10000</v>
      </c>
      <c r="F1580">
        <v>82</v>
      </c>
      <c r="G1580">
        <f t="shared" si="193"/>
        <v>82</v>
      </c>
      <c r="H1580" t="s">
        <v>8221</v>
      </c>
      <c r="I1580" t="s">
        <v>8224</v>
      </c>
      <c r="J1580" t="s">
        <v>8246</v>
      </c>
      <c r="K1580">
        <v>1417007640</v>
      </c>
      <c r="L1580">
        <v>1414343571</v>
      </c>
      <c r="M1580" t="b">
        <v>0</v>
      </c>
      <c r="N1580">
        <v>5</v>
      </c>
      <c r="O1580" t="b">
        <v>0</v>
      </c>
      <c r="P1580" t="s">
        <v>8270</v>
      </c>
      <c r="Q1580">
        <f t="shared" si="194"/>
        <v>1</v>
      </c>
      <c r="R1580">
        <f t="shared" si="199"/>
        <v>16.399999999999999</v>
      </c>
      <c r="S1580" t="str">
        <f t="shared" si="195"/>
        <v>film &amp; video</v>
      </c>
      <c r="T1580" t="str">
        <f t="shared" si="196"/>
        <v>animation</v>
      </c>
      <c r="U1580" s="7">
        <f t="shared" si="197"/>
        <v>41938.717256944445</v>
      </c>
      <c r="V1580" s="7">
        <f t="shared" si="198"/>
        <v>41969.551388888889</v>
      </c>
    </row>
    <row r="1581" spans="1:22" ht="44.25" x14ac:dyDescent="0.75">
      <c r="A1581">
        <v>1171</v>
      </c>
      <c r="B1581" s="2" t="s">
        <v>1172</v>
      </c>
      <c r="C1581" s="2" t="s">
        <v>5281</v>
      </c>
      <c r="D1581">
        <v>25000</v>
      </c>
      <c r="E1581">
        <f t="shared" si="192"/>
        <v>25000</v>
      </c>
      <c r="F1581">
        <v>25</v>
      </c>
      <c r="G1581">
        <f t="shared" si="193"/>
        <v>25</v>
      </c>
      <c r="H1581" t="s">
        <v>8221</v>
      </c>
      <c r="I1581" t="s">
        <v>8224</v>
      </c>
      <c r="J1581" t="s">
        <v>8246</v>
      </c>
      <c r="K1581">
        <v>1415909927</v>
      </c>
      <c r="L1581">
        <v>1414351127</v>
      </c>
      <c r="M1581" t="b">
        <v>0</v>
      </c>
      <c r="N1581">
        <v>1</v>
      </c>
      <c r="O1581" t="b">
        <v>0</v>
      </c>
      <c r="P1581" t="s">
        <v>8284</v>
      </c>
      <c r="Q1581">
        <f t="shared" si="194"/>
        <v>0</v>
      </c>
      <c r="R1581">
        <f t="shared" si="199"/>
        <v>25</v>
      </c>
      <c r="S1581" t="str">
        <f t="shared" si="195"/>
        <v>food</v>
      </c>
      <c r="T1581" t="str">
        <f t="shared" si="196"/>
        <v>food trucks</v>
      </c>
      <c r="U1581" s="7">
        <f t="shared" si="197"/>
        <v>41938.804710648146</v>
      </c>
      <c r="V1581" s="7">
        <f t="shared" si="198"/>
        <v>41956.846377314811</v>
      </c>
    </row>
    <row r="1582" spans="1:22" ht="44.25" x14ac:dyDescent="0.75">
      <c r="A1582">
        <v>142</v>
      </c>
      <c r="B1582" s="2" t="s">
        <v>144</v>
      </c>
      <c r="C1582" s="2" t="s">
        <v>4252</v>
      </c>
      <c r="D1582">
        <v>3000</v>
      </c>
      <c r="E1582">
        <f t="shared" si="192"/>
        <v>3000</v>
      </c>
      <c r="F1582">
        <v>10</v>
      </c>
      <c r="G1582">
        <f t="shared" si="193"/>
        <v>10</v>
      </c>
      <c r="H1582" t="s">
        <v>8220</v>
      </c>
      <c r="I1582" t="s">
        <v>8224</v>
      </c>
      <c r="J1582" t="s">
        <v>8246</v>
      </c>
      <c r="K1582">
        <v>1416176778</v>
      </c>
      <c r="L1582">
        <v>1414358778</v>
      </c>
      <c r="M1582" t="b">
        <v>0</v>
      </c>
      <c r="N1582">
        <v>1</v>
      </c>
      <c r="O1582" t="b">
        <v>0</v>
      </c>
      <c r="P1582" t="s">
        <v>8267</v>
      </c>
      <c r="Q1582">
        <f t="shared" si="194"/>
        <v>0</v>
      </c>
      <c r="R1582">
        <f t="shared" si="199"/>
        <v>10</v>
      </c>
      <c r="S1582" t="str">
        <f t="shared" si="195"/>
        <v>film &amp; video</v>
      </c>
      <c r="T1582" t="str">
        <f t="shared" si="196"/>
        <v>science fiction</v>
      </c>
      <c r="U1582" s="7">
        <f t="shared" si="197"/>
        <v>41938.893263888887</v>
      </c>
      <c r="V1582" s="7">
        <f t="shared" si="198"/>
        <v>41959.934930555552</v>
      </c>
    </row>
    <row r="1583" spans="1:22" ht="44.25" x14ac:dyDescent="0.75">
      <c r="A1583">
        <v>1540</v>
      </c>
      <c r="B1583" s="2" t="s">
        <v>1541</v>
      </c>
      <c r="C1583" s="2" t="s">
        <v>5650</v>
      </c>
      <c r="D1583">
        <v>15000</v>
      </c>
      <c r="E1583">
        <f t="shared" si="192"/>
        <v>15000</v>
      </c>
      <c r="F1583">
        <v>17680</v>
      </c>
      <c r="G1583">
        <f t="shared" si="193"/>
        <v>17680</v>
      </c>
      <c r="H1583" t="s">
        <v>8219</v>
      </c>
      <c r="I1583" t="s">
        <v>8224</v>
      </c>
      <c r="J1583" t="s">
        <v>8246</v>
      </c>
      <c r="K1583">
        <v>1416964500</v>
      </c>
      <c r="L1583">
        <v>1414368616</v>
      </c>
      <c r="M1583" t="b">
        <v>1</v>
      </c>
      <c r="N1583">
        <v>98</v>
      </c>
      <c r="O1583" t="b">
        <v>1</v>
      </c>
      <c r="P1583" t="s">
        <v>8285</v>
      </c>
      <c r="Q1583">
        <f t="shared" si="194"/>
        <v>118</v>
      </c>
      <c r="R1583">
        <f t="shared" si="199"/>
        <v>180.41</v>
      </c>
      <c r="S1583" t="str">
        <f t="shared" si="195"/>
        <v>photography</v>
      </c>
      <c r="T1583" t="str">
        <f t="shared" si="196"/>
        <v>photobooks</v>
      </c>
      <c r="U1583" s="7">
        <f t="shared" si="197"/>
        <v>41939.00712962963</v>
      </c>
      <c r="V1583" s="7">
        <f t="shared" si="198"/>
        <v>41969.052083333328</v>
      </c>
    </row>
    <row r="1584" spans="1:22" ht="44.25" x14ac:dyDescent="0.75">
      <c r="A1584">
        <v>3009</v>
      </c>
      <c r="B1584" s="2" t="s">
        <v>3009</v>
      </c>
      <c r="C1584" s="2" t="s">
        <v>7119</v>
      </c>
      <c r="D1584">
        <v>25000</v>
      </c>
      <c r="E1584">
        <f t="shared" si="192"/>
        <v>25000</v>
      </c>
      <c r="F1584">
        <v>29939</v>
      </c>
      <c r="G1584">
        <f t="shared" si="193"/>
        <v>29939</v>
      </c>
      <c r="H1584" t="s">
        <v>8219</v>
      </c>
      <c r="I1584" t="s">
        <v>8224</v>
      </c>
      <c r="J1584" t="s">
        <v>8246</v>
      </c>
      <c r="K1584">
        <v>1417012840</v>
      </c>
      <c r="L1584">
        <v>1414417240</v>
      </c>
      <c r="M1584" t="b">
        <v>0</v>
      </c>
      <c r="N1584">
        <v>128</v>
      </c>
      <c r="O1584" t="b">
        <v>1</v>
      </c>
      <c r="P1584" t="s">
        <v>8303</v>
      </c>
      <c r="Q1584">
        <f t="shared" si="194"/>
        <v>120</v>
      </c>
      <c r="R1584">
        <f t="shared" si="199"/>
        <v>233.9</v>
      </c>
      <c r="S1584" t="str">
        <f t="shared" si="195"/>
        <v>theater</v>
      </c>
      <c r="T1584" t="str">
        <f t="shared" si="196"/>
        <v>spaces</v>
      </c>
      <c r="U1584" s="7">
        <f t="shared" si="197"/>
        <v>41939.569907407407</v>
      </c>
      <c r="V1584" s="7">
        <f t="shared" si="198"/>
        <v>41969.611574074079</v>
      </c>
    </row>
    <row r="1585" spans="1:22" x14ac:dyDescent="0.75">
      <c r="A1585">
        <v>183</v>
      </c>
      <c r="B1585" s="2" t="s">
        <v>185</v>
      </c>
      <c r="C1585" s="2" t="s">
        <v>4293</v>
      </c>
      <c r="D1585">
        <v>12500</v>
      </c>
      <c r="E1585">
        <f t="shared" si="192"/>
        <v>16375</v>
      </c>
      <c r="F1585">
        <v>4482</v>
      </c>
      <c r="G1585">
        <f t="shared" si="193"/>
        <v>5871.42</v>
      </c>
      <c r="H1585" t="s">
        <v>8221</v>
      </c>
      <c r="I1585" t="s">
        <v>8225</v>
      </c>
      <c r="J1585" t="s">
        <v>8247</v>
      </c>
      <c r="K1585">
        <v>1417033610</v>
      </c>
      <c r="L1585">
        <v>1414438010</v>
      </c>
      <c r="M1585" t="b">
        <v>0</v>
      </c>
      <c r="N1585">
        <v>12</v>
      </c>
      <c r="O1585" t="b">
        <v>0</v>
      </c>
      <c r="P1585" t="s">
        <v>8268</v>
      </c>
      <c r="Q1585">
        <f t="shared" si="194"/>
        <v>36</v>
      </c>
      <c r="R1585">
        <f t="shared" si="199"/>
        <v>489.29</v>
      </c>
      <c r="S1585" t="str">
        <f t="shared" si="195"/>
        <v>film &amp; video</v>
      </c>
      <c r="T1585" t="str">
        <f t="shared" si="196"/>
        <v>drama</v>
      </c>
      <c r="U1585" s="7">
        <f t="shared" si="197"/>
        <v>41939.810300925928</v>
      </c>
      <c r="V1585" s="7">
        <f t="shared" si="198"/>
        <v>41969.851967592593</v>
      </c>
    </row>
    <row r="1586" spans="1:22" ht="44.25" x14ac:dyDescent="0.75">
      <c r="A1586">
        <v>3911</v>
      </c>
      <c r="B1586" s="2" t="s">
        <v>3908</v>
      </c>
      <c r="C1586" s="2" t="s">
        <v>8019</v>
      </c>
      <c r="D1586">
        <v>8000</v>
      </c>
      <c r="E1586">
        <f t="shared" si="192"/>
        <v>8000</v>
      </c>
      <c r="F1586">
        <v>2993</v>
      </c>
      <c r="G1586">
        <f t="shared" si="193"/>
        <v>2993</v>
      </c>
      <c r="H1586" t="s">
        <v>8221</v>
      </c>
      <c r="I1586" t="s">
        <v>8224</v>
      </c>
      <c r="J1586" t="s">
        <v>8246</v>
      </c>
      <c r="K1586">
        <v>1417033777</v>
      </c>
      <c r="L1586">
        <v>1414438177</v>
      </c>
      <c r="M1586" t="b">
        <v>0</v>
      </c>
      <c r="N1586">
        <v>36</v>
      </c>
      <c r="O1586" t="b">
        <v>0</v>
      </c>
      <c r="P1586" t="s">
        <v>8271</v>
      </c>
      <c r="Q1586">
        <f t="shared" si="194"/>
        <v>37</v>
      </c>
      <c r="R1586">
        <f t="shared" si="199"/>
        <v>83.14</v>
      </c>
      <c r="S1586" t="str">
        <f t="shared" si="195"/>
        <v>theater</v>
      </c>
      <c r="T1586" t="str">
        <f t="shared" si="196"/>
        <v>plays</v>
      </c>
      <c r="U1586" s="7">
        <f t="shared" si="197"/>
        <v>41939.8122337963</v>
      </c>
      <c r="V1586" s="7">
        <f t="shared" si="198"/>
        <v>41969.853900462964</v>
      </c>
    </row>
    <row r="1587" spans="1:22" ht="44.25" x14ac:dyDescent="0.75">
      <c r="A1587">
        <v>3080</v>
      </c>
      <c r="B1587" s="2" t="s">
        <v>3080</v>
      </c>
      <c r="C1587" s="2" t="s">
        <v>7190</v>
      </c>
      <c r="D1587">
        <v>2000000</v>
      </c>
      <c r="E1587">
        <f t="shared" si="192"/>
        <v>2000000</v>
      </c>
      <c r="F1587">
        <v>376</v>
      </c>
      <c r="G1587">
        <f t="shared" si="193"/>
        <v>376</v>
      </c>
      <c r="H1587" t="s">
        <v>8221</v>
      </c>
      <c r="I1587" t="s">
        <v>8224</v>
      </c>
      <c r="J1587" t="s">
        <v>8246</v>
      </c>
      <c r="K1587">
        <v>1419644444</v>
      </c>
      <c r="L1587">
        <v>1414456844</v>
      </c>
      <c r="M1587" t="b">
        <v>0</v>
      </c>
      <c r="N1587">
        <v>7</v>
      </c>
      <c r="O1587" t="b">
        <v>0</v>
      </c>
      <c r="P1587" t="s">
        <v>8303</v>
      </c>
      <c r="Q1587">
        <f t="shared" si="194"/>
        <v>0</v>
      </c>
      <c r="R1587">
        <f t="shared" si="199"/>
        <v>53.71</v>
      </c>
      <c r="S1587" t="str">
        <f t="shared" si="195"/>
        <v>theater</v>
      </c>
      <c r="T1587" t="str">
        <f t="shared" si="196"/>
        <v>spaces</v>
      </c>
      <c r="U1587" s="7">
        <f t="shared" si="197"/>
        <v>41940.028287037036</v>
      </c>
      <c r="V1587" s="7">
        <f t="shared" si="198"/>
        <v>42000.0699537037</v>
      </c>
    </row>
    <row r="1588" spans="1:22" ht="73.75" x14ac:dyDescent="0.75">
      <c r="A1588">
        <v>3941</v>
      </c>
      <c r="B1588" s="2" t="s">
        <v>3938</v>
      </c>
      <c r="C1588" s="2" t="s">
        <v>8049</v>
      </c>
      <c r="D1588">
        <v>5500</v>
      </c>
      <c r="E1588">
        <f t="shared" si="192"/>
        <v>5500</v>
      </c>
      <c r="F1588">
        <v>50</v>
      </c>
      <c r="G1588">
        <f t="shared" si="193"/>
        <v>50</v>
      </c>
      <c r="H1588" t="s">
        <v>8221</v>
      </c>
      <c r="I1588" t="s">
        <v>8224</v>
      </c>
      <c r="J1588" t="s">
        <v>8246</v>
      </c>
      <c r="K1588">
        <v>1416877200</v>
      </c>
      <c r="L1588">
        <v>1414505137</v>
      </c>
      <c r="M1588" t="b">
        <v>0</v>
      </c>
      <c r="N1588">
        <v>2</v>
      </c>
      <c r="O1588" t="b">
        <v>0</v>
      </c>
      <c r="P1588" t="s">
        <v>8271</v>
      </c>
      <c r="Q1588">
        <f t="shared" si="194"/>
        <v>1</v>
      </c>
      <c r="R1588">
        <f t="shared" si="199"/>
        <v>25</v>
      </c>
      <c r="S1588" t="str">
        <f t="shared" si="195"/>
        <v>theater</v>
      </c>
      <c r="T1588" t="str">
        <f t="shared" si="196"/>
        <v>plays</v>
      </c>
      <c r="U1588" s="7">
        <f t="shared" si="197"/>
        <v>41940.587233796294</v>
      </c>
      <c r="V1588" s="7">
        <f t="shared" si="198"/>
        <v>41968.041666666672</v>
      </c>
    </row>
    <row r="1589" spans="1:22" ht="44.25" x14ac:dyDescent="0.75">
      <c r="A1589">
        <v>3690</v>
      </c>
      <c r="B1589" s="2" t="s">
        <v>3687</v>
      </c>
      <c r="C1589" s="2" t="s">
        <v>7800</v>
      </c>
      <c r="D1589">
        <v>1500</v>
      </c>
      <c r="E1589">
        <f t="shared" si="192"/>
        <v>1500</v>
      </c>
      <c r="F1589">
        <v>1800</v>
      </c>
      <c r="G1589">
        <f t="shared" si="193"/>
        <v>1800</v>
      </c>
      <c r="H1589" t="s">
        <v>8219</v>
      </c>
      <c r="I1589" t="s">
        <v>8224</v>
      </c>
      <c r="J1589" t="s">
        <v>8246</v>
      </c>
      <c r="K1589">
        <v>1417101683</v>
      </c>
      <c r="L1589">
        <v>1414506083</v>
      </c>
      <c r="M1589" t="b">
        <v>0</v>
      </c>
      <c r="N1589">
        <v>31</v>
      </c>
      <c r="O1589" t="b">
        <v>1</v>
      </c>
      <c r="P1589" t="s">
        <v>8271</v>
      </c>
      <c r="Q1589">
        <f t="shared" si="194"/>
        <v>120</v>
      </c>
      <c r="R1589">
        <f t="shared" si="199"/>
        <v>58.06</v>
      </c>
      <c r="S1589" t="str">
        <f t="shared" si="195"/>
        <v>theater</v>
      </c>
      <c r="T1589" t="str">
        <f t="shared" si="196"/>
        <v>plays</v>
      </c>
      <c r="U1589" s="7">
        <f t="shared" si="197"/>
        <v>41940.598182870373</v>
      </c>
      <c r="V1589" s="7">
        <f t="shared" si="198"/>
        <v>41970.639849537038</v>
      </c>
    </row>
    <row r="1590" spans="1:22" ht="44.25" x14ac:dyDescent="0.75">
      <c r="A1590">
        <v>716</v>
      </c>
      <c r="B1590" s="2" t="s">
        <v>717</v>
      </c>
      <c r="C1590" s="2" t="s">
        <v>4826</v>
      </c>
      <c r="D1590">
        <v>7000</v>
      </c>
      <c r="E1590">
        <f t="shared" si="192"/>
        <v>7000</v>
      </c>
      <c r="F1590">
        <v>715</v>
      </c>
      <c r="G1590">
        <f t="shared" si="193"/>
        <v>715</v>
      </c>
      <c r="H1590" t="s">
        <v>8221</v>
      </c>
      <c r="I1590" t="s">
        <v>8224</v>
      </c>
      <c r="J1590" t="s">
        <v>8246</v>
      </c>
      <c r="K1590">
        <v>1417392000</v>
      </c>
      <c r="L1590">
        <v>1414511307</v>
      </c>
      <c r="M1590" t="b">
        <v>0</v>
      </c>
      <c r="N1590">
        <v>16</v>
      </c>
      <c r="O1590" t="b">
        <v>0</v>
      </c>
      <c r="P1590" t="s">
        <v>8273</v>
      </c>
      <c r="Q1590">
        <f t="shared" si="194"/>
        <v>10</v>
      </c>
      <c r="R1590">
        <f t="shared" si="199"/>
        <v>44.69</v>
      </c>
      <c r="S1590" t="str">
        <f t="shared" si="195"/>
        <v>technology</v>
      </c>
      <c r="T1590" t="str">
        <f t="shared" si="196"/>
        <v>wearables</v>
      </c>
      <c r="U1590" s="7">
        <f t="shared" si="197"/>
        <v>41940.658645833333</v>
      </c>
      <c r="V1590" s="7">
        <f t="shared" si="198"/>
        <v>41974</v>
      </c>
    </row>
    <row r="1591" spans="1:22" ht="44.25" x14ac:dyDescent="0.75">
      <c r="A1591">
        <v>3166</v>
      </c>
      <c r="B1591" s="2" t="s">
        <v>3166</v>
      </c>
      <c r="C1591" s="2" t="s">
        <v>7276</v>
      </c>
      <c r="D1591">
        <v>35000</v>
      </c>
      <c r="E1591">
        <f t="shared" si="192"/>
        <v>35000</v>
      </c>
      <c r="F1591">
        <v>56079.83</v>
      </c>
      <c r="G1591">
        <f t="shared" si="193"/>
        <v>56079.83</v>
      </c>
      <c r="H1591" t="s">
        <v>8219</v>
      </c>
      <c r="I1591" t="s">
        <v>8224</v>
      </c>
      <c r="J1591" t="s">
        <v>8246</v>
      </c>
      <c r="K1591">
        <v>1416988740</v>
      </c>
      <c r="L1591">
        <v>1414514153</v>
      </c>
      <c r="M1591" t="b">
        <v>1</v>
      </c>
      <c r="N1591">
        <v>930</v>
      </c>
      <c r="O1591" t="b">
        <v>1</v>
      </c>
      <c r="P1591" t="s">
        <v>8271</v>
      </c>
      <c r="Q1591">
        <f t="shared" si="194"/>
        <v>160</v>
      </c>
      <c r="R1591">
        <f t="shared" si="199"/>
        <v>60.3</v>
      </c>
      <c r="S1591" t="str">
        <f t="shared" si="195"/>
        <v>theater</v>
      </c>
      <c r="T1591" t="str">
        <f t="shared" si="196"/>
        <v>plays</v>
      </c>
      <c r="U1591" s="7">
        <f t="shared" si="197"/>
        <v>41940.69158564815</v>
      </c>
      <c r="V1591" s="7">
        <f t="shared" si="198"/>
        <v>41969.332638888889</v>
      </c>
    </row>
    <row r="1592" spans="1:22" ht="44.25" x14ac:dyDescent="0.75">
      <c r="A1592">
        <v>1793</v>
      </c>
      <c r="B1592" s="2" t="s">
        <v>1794</v>
      </c>
      <c r="C1592" s="2" t="s">
        <v>5903</v>
      </c>
      <c r="D1592">
        <v>3000</v>
      </c>
      <c r="E1592">
        <f t="shared" si="192"/>
        <v>1980</v>
      </c>
      <c r="F1592">
        <v>40</v>
      </c>
      <c r="G1592">
        <f t="shared" si="193"/>
        <v>26.400000000000002</v>
      </c>
      <c r="H1592" t="s">
        <v>8221</v>
      </c>
      <c r="I1592" t="s">
        <v>8226</v>
      </c>
      <c r="J1592" t="s">
        <v>8248</v>
      </c>
      <c r="K1592">
        <v>1417127040</v>
      </c>
      <c r="L1592">
        <v>1414531440</v>
      </c>
      <c r="M1592" t="b">
        <v>1</v>
      </c>
      <c r="N1592">
        <v>2</v>
      </c>
      <c r="O1592" t="b">
        <v>0</v>
      </c>
      <c r="P1592" t="s">
        <v>8285</v>
      </c>
      <c r="Q1592">
        <f t="shared" si="194"/>
        <v>1</v>
      </c>
      <c r="R1592">
        <f t="shared" si="199"/>
        <v>13.2</v>
      </c>
      <c r="S1592" t="str">
        <f t="shared" si="195"/>
        <v>photography</v>
      </c>
      <c r="T1592" t="str">
        <f t="shared" si="196"/>
        <v>photobooks</v>
      </c>
      <c r="U1592" s="7">
        <f t="shared" si="197"/>
        <v>41940.89166666667</v>
      </c>
      <c r="V1592" s="7">
        <f t="shared" si="198"/>
        <v>41970.933333333334</v>
      </c>
    </row>
    <row r="1593" spans="1:22" ht="44.25" x14ac:dyDescent="0.75">
      <c r="A1593">
        <v>2904</v>
      </c>
      <c r="B1593" s="2" t="s">
        <v>2904</v>
      </c>
      <c r="C1593" s="2" t="s">
        <v>7014</v>
      </c>
      <c r="D1593">
        <v>1500</v>
      </c>
      <c r="E1593">
        <f t="shared" si="192"/>
        <v>1965</v>
      </c>
      <c r="F1593">
        <v>75</v>
      </c>
      <c r="G1593">
        <f t="shared" si="193"/>
        <v>98.25</v>
      </c>
      <c r="H1593" t="s">
        <v>8221</v>
      </c>
      <c r="I1593" t="s">
        <v>8225</v>
      </c>
      <c r="J1593" t="s">
        <v>8247</v>
      </c>
      <c r="K1593">
        <v>1415534400</v>
      </c>
      <c r="L1593">
        <v>1414538031</v>
      </c>
      <c r="M1593" t="b">
        <v>0</v>
      </c>
      <c r="N1593">
        <v>4</v>
      </c>
      <c r="O1593" t="b">
        <v>0</v>
      </c>
      <c r="P1593" t="s">
        <v>8271</v>
      </c>
      <c r="Q1593">
        <f t="shared" si="194"/>
        <v>5</v>
      </c>
      <c r="R1593">
        <f t="shared" si="199"/>
        <v>24.56</v>
      </c>
      <c r="S1593" t="str">
        <f t="shared" si="195"/>
        <v>theater</v>
      </c>
      <c r="T1593" t="str">
        <f t="shared" si="196"/>
        <v>plays</v>
      </c>
      <c r="U1593" s="7">
        <f t="shared" si="197"/>
        <v>41940.967951388891</v>
      </c>
      <c r="V1593" s="7">
        <f t="shared" si="198"/>
        <v>41952.5</v>
      </c>
    </row>
    <row r="1594" spans="1:22" ht="29.5" x14ac:dyDescent="0.75">
      <c r="A1594">
        <v>997</v>
      </c>
      <c r="B1594" s="2" t="s">
        <v>998</v>
      </c>
      <c r="C1594" s="2" t="s">
        <v>5107</v>
      </c>
      <c r="D1594">
        <v>5000</v>
      </c>
      <c r="E1594">
        <f t="shared" si="192"/>
        <v>5000</v>
      </c>
      <c r="F1594">
        <v>65</v>
      </c>
      <c r="G1594">
        <f t="shared" si="193"/>
        <v>65</v>
      </c>
      <c r="H1594" t="s">
        <v>8221</v>
      </c>
      <c r="I1594" t="s">
        <v>8224</v>
      </c>
      <c r="J1594" t="s">
        <v>8246</v>
      </c>
      <c r="K1594">
        <v>1417145297</v>
      </c>
      <c r="L1594">
        <v>1414549697</v>
      </c>
      <c r="M1594" t="b">
        <v>0</v>
      </c>
      <c r="N1594">
        <v>8</v>
      </c>
      <c r="O1594" t="b">
        <v>0</v>
      </c>
      <c r="P1594" t="s">
        <v>8273</v>
      </c>
      <c r="Q1594">
        <f t="shared" si="194"/>
        <v>1</v>
      </c>
      <c r="R1594">
        <f t="shared" si="199"/>
        <v>8.1300000000000008</v>
      </c>
      <c r="S1594" t="str">
        <f t="shared" si="195"/>
        <v>technology</v>
      </c>
      <c r="T1594" t="str">
        <f t="shared" si="196"/>
        <v>wearables</v>
      </c>
      <c r="U1594" s="7">
        <f t="shared" si="197"/>
        <v>41941.10297453704</v>
      </c>
      <c r="V1594" s="7">
        <f t="shared" si="198"/>
        <v>41971.144641203704</v>
      </c>
    </row>
    <row r="1595" spans="1:22" ht="44.25" x14ac:dyDescent="0.75">
      <c r="A1595">
        <v>1596</v>
      </c>
      <c r="B1595" s="2" t="s">
        <v>1597</v>
      </c>
      <c r="C1595" s="2" t="s">
        <v>5706</v>
      </c>
      <c r="D1595">
        <v>3250</v>
      </c>
      <c r="E1595">
        <f t="shared" si="192"/>
        <v>4257.5</v>
      </c>
      <c r="F1595">
        <v>75</v>
      </c>
      <c r="G1595">
        <f t="shared" si="193"/>
        <v>98.25</v>
      </c>
      <c r="H1595" t="s">
        <v>8221</v>
      </c>
      <c r="I1595" t="s">
        <v>8225</v>
      </c>
      <c r="J1595" t="s">
        <v>8247</v>
      </c>
      <c r="K1595">
        <v>1418469569</v>
      </c>
      <c r="L1595">
        <v>1414577969</v>
      </c>
      <c r="M1595" t="b">
        <v>0</v>
      </c>
      <c r="N1595">
        <v>3</v>
      </c>
      <c r="O1595" t="b">
        <v>0</v>
      </c>
      <c r="P1595" t="s">
        <v>8291</v>
      </c>
      <c r="Q1595">
        <f t="shared" si="194"/>
        <v>2</v>
      </c>
      <c r="R1595">
        <f t="shared" si="199"/>
        <v>32.75</v>
      </c>
      <c r="S1595" t="str">
        <f t="shared" si="195"/>
        <v>photography</v>
      </c>
      <c r="T1595" t="str">
        <f t="shared" si="196"/>
        <v>places</v>
      </c>
      <c r="U1595" s="7">
        <f t="shared" si="197"/>
        <v>41941.430196759262</v>
      </c>
      <c r="V1595" s="7">
        <f t="shared" si="198"/>
        <v>41986.471863425926</v>
      </c>
    </row>
    <row r="1596" spans="1:22" ht="59" x14ac:dyDescent="0.75">
      <c r="A1596">
        <v>2006</v>
      </c>
      <c r="B1596" s="2" t="s">
        <v>2007</v>
      </c>
      <c r="C1596" s="2" t="s">
        <v>6116</v>
      </c>
      <c r="D1596">
        <v>50000</v>
      </c>
      <c r="E1596">
        <f t="shared" si="192"/>
        <v>50000</v>
      </c>
      <c r="F1596">
        <v>123920</v>
      </c>
      <c r="G1596">
        <f t="shared" si="193"/>
        <v>123920</v>
      </c>
      <c r="H1596" t="s">
        <v>8219</v>
      </c>
      <c r="I1596" t="s">
        <v>8224</v>
      </c>
      <c r="J1596" t="s">
        <v>8246</v>
      </c>
      <c r="K1596">
        <v>1417611645</v>
      </c>
      <c r="L1596">
        <v>1414584045</v>
      </c>
      <c r="M1596" t="b">
        <v>1</v>
      </c>
      <c r="N1596">
        <v>303</v>
      </c>
      <c r="O1596" t="b">
        <v>1</v>
      </c>
      <c r="P1596" t="s">
        <v>8295</v>
      </c>
      <c r="Q1596">
        <f t="shared" si="194"/>
        <v>248</v>
      </c>
      <c r="R1596">
        <f t="shared" si="199"/>
        <v>408.98</v>
      </c>
      <c r="S1596" t="str">
        <f t="shared" si="195"/>
        <v>technology</v>
      </c>
      <c r="T1596" t="str">
        <f t="shared" si="196"/>
        <v>hardware</v>
      </c>
      <c r="U1596" s="7">
        <f t="shared" si="197"/>
        <v>41941.500520833331</v>
      </c>
      <c r="V1596" s="7">
        <f t="shared" si="198"/>
        <v>41976.542187500003</v>
      </c>
    </row>
    <row r="1597" spans="1:22" ht="44.25" x14ac:dyDescent="0.75">
      <c r="A1597">
        <v>4031</v>
      </c>
      <c r="B1597" s="2" t="s">
        <v>4027</v>
      </c>
      <c r="C1597" s="2" t="s">
        <v>8136</v>
      </c>
      <c r="D1597">
        <v>5000</v>
      </c>
      <c r="E1597">
        <f t="shared" si="192"/>
        <v>5000</v>
      </c>
      <c r="F1597">
        <v>0</v>
      </c>
      <c r="G1597">
        <f t="shared" si="193"/>
        <v>0</v>
      </c>
      <c r="H1597" t="s">
        <v>8221</v>
      </c>
      <c r="I1597" t="s">
        <v>8224</v>
      </c>
      <c r="J1597" t="s">
        <v>8246</v>
      </c>
      <c r="K1597">
        <v>1418914964</v>
      </c>
      <c r="L1597">
        <v>1414591364</v>
      </c>
      <c r="M1597" t="b">
        <v>0</v>
      </c>
      <c r="N1597">
        <v>0</v>
      </c>
      <c r="O1597" t="b">
        <v>0</v>
      </c>
      <c r="P1597" t="s">
        <v>8271</v>
      </c>
      <c r="Q1597">
        <f t="shared" si="194"/>
        <v>0</v>
      </c>
      <c r="R1597" t="e">
        <f t="shared" si="199"/>
        <v>#DIV/0!</v>
      </c>
      <c r="S1597" t="str">
        <f t="shared" si="195"/>
        <v>theater</v>
      </c>
      <c r="T1597" t="str">
        <f t="shared" si="196"/>
        <v>plays</v>
      </c>
      <c r="U1597" s="7">
        <f t="shared" si="197"/>
        <v>41941.585231481484</v>
      </c>
      <c r="V1597" s="7">
        <f t="shared" si="198"/>
        <v>41991.626898148148</v>
      </c>
    </row>
    <row r="1598" spans="1:22" ht="29.5" x14ac:dyDescent="0.75">
      <c r="A1598">
        <v>1405</v>
      </c>
      <c r="B1598" s="2" t="s">
        <v>1406</v>
      </c>
      <c r="C1598" s="2" t="s">
        <v>5515</v>
      </c>
      <c r="D1598">
        <v>25000</v>
      </c>
      <c r="E1598">
        <f t="shared" si="192"/>
        <v>25000</v>
      </c>
      <c r="F1598">
        <v>105</v>
      </c>
      <c r="G1598">
        <f t="shared" si="193"/>
        <v>105</v>
      </c>
      <c r="H1598" t="s">
        <v>8221</v>
      </c>
      <c r="I1598" t="s">
        <v>8224</v>
      </c>
      <c r="J1598" t="s">
        <v>8246</v>
      </c>
      <c r="K1598">
        <v>1417195201</v>
      </c>
      <c r="L1598">
        <v>1414599601</v>
      </c>
      <c r="M1598" t="b">
        <v>1</v>
      </c>
      <c r="N1598">
        <v>17</v>
      </c>
      <c r="O1598" t="b">
        <v>0</v>
      </c>
      <c r="P1598" t="s">
        <v>8287</v>
      </c>
      <c r="Q1598">
        <f t="shared" si="194"/>
        <v>0</v>
      </c>
      <c r="R1598">
        <f t="shared" si="199"/>
        <v>6.18</v>
      </c>
      <c r="S1598" t="str">
        <f t="shared" si="195"/>
        <v>publishing</v>
      </c>
      <c r="T1598" t="str">
        <f t="shared" si="196"/>
        <v>translations</v>
      </c>
      <c r="U1598" s="7">
        <f t="shared" si="197"/>
        <v>41941.680567129632</v>
      </c>
      <c r="V1598" s="7">
        <f t="shared" si="198"/>
        <v>41971.722233796296</v>
      </c>
    </row>
    <row r="1599" spans="1:22" ht="44.25" x14ac:dyDescent="0.75">
      <c r="A1599">
        <v>2975</v>
      </c>
      <c r="B1599" s="2" t="s">
        <v>2975</v>
      </c>
      <c r="C1599" s="2" t="s">
        <v>7085</v>
      </c>
      <c r="D1599">
        <v>8000</v>
      </c>
      <c r="E1599">
        <f t="shared" si="192"/>
        <v>8000</v>
      </c>
      <c r="F1599">
        <v>8010</v>
      </c>
      <c r="G1599">
        <f t="shared" si="193"/>
        <v>8010</v>
      </c>
      <c r="H1599" t="s">
        <v>8219</v>
      </c>
      <c r="I1599" t="s">
        <v>8224</v>
      </c>
      <c r="J1599" t="s">
        <v>8246</v>
      </c>
      <c r="K1599">
        <v>1417057200</v>
      </c>
      <c r="L1599">
        <v>1414599886</v>
      </c>
      <c r="M1599" t="b">
        <v>0</v>
      </c>
      <c r="N1599">
        <v>113</v>
      </c>
      <c r="O1599" t="b">
        <v>1</v>
      </c>
      <c r="P1599" t="s">
        <v>8271</v>
      </c>
      <c r="Q1599">
        <f t="shared" si="194"/>
        <v>100</v>
      </c>
      <c r="R1599">
        <f t="shared" si="199"/>
        <v>70.88</v>
      </c>
      <c r="S1599" t="str">
        <f t="shared" si="195"/>
        <v>theater</v>
      </c>
      <c r="T1599" t="str">
        <f t="shared" si="196"/>
        <v>plays</v>
      </c>
      <c r="U1599" s="7">
        <f t="shared" si="197"/>
        <v>41941.683865740742</v>
      </c>
      <c r="V1599" s="7">
        <f t="shared" si="198"/>
        <v>41970.125</v>
      </c>
    </row>
    <row r="1600" spans="1:22" ht="44.25" x14ac:dyDescent="0.75">
      <c r="A1600">
        <v>3398</v>
      </c>
      <c r="B1600" s="2" t="s">
        <v>3397</v>
      </c>
      <c r="C1600" s="2" t="s">
        <v>7508</v>
      </c>
      <c r="D1600">
        <v>4000</v>
      </c>
      <c r="E1600">
        <f t="shared" si="192"/>
        <v>4000</v>
      </c>
      <c r="F1600">
        <v>4443</v>
      </c>
      <c r="G1600">
        <f t="shared" si="193"/>
        <v>4443</v>
      </c>
      <c r="H1600" t="s">
        <v>8219</v>
      </c>
      <c r="I1600" t="s">
        <v>8224</v>
      </c>
      <c r="J1600" t="s">
        <v>8246</v>
      </c>
      <c r="K1600">
        <v>1416589200</v>
      </c>
      <c r="L1600">
        <v>1414605776</v>
      </c>
      <c r="M1600" t="b">
        <v>0</v>
      </c>
      <c r="N1600">
        <v>65</v>
      </c>
      <c r="O1600" t="b">
        <v>1</v>
      </c>
      <c r="P1600" t="s">
        <v>8271</v>
      </c>
      <c r="Q1600">
        <f t="shared" si="194"/>
        <v>111</v>
      </c>
      <c r="R1600">
        <f t="shared" si="199"/>
        <v>68.349999999999994</v>
      </c>
      <c r="S1600" t="str">
        <f t="shared" si="195"/>
        <v>theater</v>
      </c>
      <c r="T1600" t="str">
        <f t="shared" si="196"/>
        <v>plays</v>
      </c>
      <c r="U1600" s="7">
        <f t="shared" si="197"/>
        <v>41941.75203703704</v>
      </c>
      <c r="V1600" s="7">
        <f t="shared" si="198"/>
        <v>41964.708333333328</v>
      </c>
    </row>
    <row r="1601" spans="1:22" ht="59" x14ac:dyDescent="0.75">
      <c r="A1601">
        <v>1531</v>
      </c>
      <c r="B1601" s="2" t="s">
        <v>1532</v>
      </c>
      <c r="C1601" s="2" t="s">
        <v>5641</v>
      </c>
      <c r="D1601">
        <v>2350</v>
      </c>
      <c r="E1601">
        <f t="shared" si="192"/>
        <v>2350</v>
      </c>
      <c r="F1601">
        <v>4135</v>
      </c>
      <c r="G1601">
        <f t="shared" si="193"/>
        <v>4135</v>
      </c>
      <c r="H1601" t="s">
        <v>8219</v>
      </c>
      <c r="I1601" t="s">
        <v>8224</v>
      </c>
      <c r="J1601" t="s">
        <v>8246</v>
      </c>
      <c r="K1601">
        <v>1417402800</v>
      </c>
      <c r="L1601">
        <v>1414610126</v>
      </c>
      <c r="M1601" t="b">
        <v>1</v>
      </c>
      <c r="N1601">
        <v>73</v>
      </c>
      <c r="O1601" t="b">
        <v>1</v>
      </c>
      <c r="P1601" t="s">
        <v>8285</v>
      </c>
      <c r="Q1601">
        <f t="shared" si="194"/>
        <v>176</v>
      </c>
      <c r="R1601">
        <f t="shared" si="199"/>
        <v>56.64</v>
      </c>
      <c r="S1601" t="str">
        <f t="shared" si="195"/>
        <v>photography</v>
      </c>
      <c r="T1601" t="str">
        <f t="shared" si="196"/>
        <v>photobooks</v>
      </c>
      <c r="U1601" s="7">
        <f t="shared" si="197"/>
        <v>41941.802384259259</v>
      </c>
      <c r="V1601" s="7">
        <f t="shared" si="198"/>
        <v>41974.125</v>
      </c>
    </row>
    <row r="1602" spans="1:22" ht="44.25" x14ac:dyDescent="0.75">
      <c r="A1602">
        <v>2516</v>
      </c>
      <c r="B1602" s="2" t="s">
        <v>2516</v>
      </c>
      <c r="C1602" s="2" t="s">
        <v>6626</v>
      </c>
      <c r="D1602">
        <v>22000</v>
      </c>
      <c r="E1602">
        <f t="shared" ref="E1602:E1665" si="200">INDEX(convert,MATCH($J1602,money,0),2)*D1602</f>
        <v>22000</v>
      </c>
      <c r="F1602">
        <v>0</v>
      </c>
      <c r="G1602">
        <f t="shared" ref="G1602:G1665" si="201">INDEX(convert,MATCH($J1602,money,0),2)*F1602</f>
        <v>0</v>
      </c>
      <c r="H1602" t="s">
        <v>8221</v>
      </c>
      <c r="I1602" t="s">
        <v>8224</v>
      </c>
      <c r="J1602" t="s">
        <v>8246</v>
      </c>
      <c r="K1602">
        <v>1417279252</v>
      </c>
      <c r="L1602">
        <v>1414683652</v>
      </c>
      <c r="M1602" t="b">
        <v>0</v>
      </c>
      <c r="N1602">
        <v>0</v>
      </c>
      <c r="O1602" t="b">
        <v>0</v>
      </c>
      <c r="P1602" t="s">
        <v>8299</v>
      </c>
      <c r="Q1602">
        <f t="shared" ref="Q1602:Q1665" si="202">ROUND(F1602/D1602*100,0)</f>
        <v>0</v>
      </c>
      <c r="R1602" t="e">
        <f t="shared" si="199"/>
        <v>#DIV/0!</v>
      </c>
      <c r="S1602" t="str">
        <f t="shared" ref="S1602:S1665" si="203">LEFT($P1602,FIND("/",$P1602)-1)</f>
        <v>food</v>
      </c>
      <c r="T1602" t="str">
        <f t="shared" ref="T1602:T1665" si="204">MID($P1602,FIND("/",$P1602)+1,30)</f>
        <v>restaurants</v>
      </c>
      <c r="U1602" s="7">
        <f t="shared" ref="U1602:U1665" si="205">DATE(1970,1,1)+(((L1602/60)/60)/24)</f>
        <v>41942.653379629628</v>
      </c>
      <c r="V1602" s="7">
        <f t="shared" ref="V1602:V1665" si="206">DATE(1970,1,1)+(((K1602/60)/60)/24)</f>
        <v>41972.6950462963</v>
      </c>
    </row>
    <row r="1603" spans="1:22" ht="44.25" x14ac:dyDescent="0.75">
      <c r="A1603">
        <v>3630</v>
      </c>
      <c r="B1603" s="2" t="s">
        <v>3628</v>
      </c>
      <c r="C1603" s="2" t="s">
        <v>7740</v>
      </c>
      <c r="D1603">
        <v>3000</v>
      </c>
      <c r="E1603">
        <f t="shared" si="200"/>
        <v>3930</v>
      </c>
      <c r="F1603">
        <v>1</v>
      </c>
      <c r="G1603">
        <f t="shared" si="201"/>
        <v>1.31</v>
      </c>
      <c r="H1603" t="s">
        <v>8221</v>
      </c>
      <c r="I1603" t="s">
        <v>8225</v>
      </c>
      <c r="J1603" t="s">
        <v>8247</v>
      </c>
      <c r="K1603">
        <v>1417295990</v>
      </c>
      <c r="L1603">
        <v>1414700390</v>
      </c>
      <c r="M1603" t="b">
        <v>0</v>
      </c>
      <c r="N1603">
        <v>1</v>
      </c>
      <c r="O1603" t="b">
        <v>0</v>
      </c>
      <c r="P1603" t="s">
        <v>8305</v>
      </c>
      <c r="Q1603">
        <f t="shared" si="202"/>
        <v>0</v>
      </c>
      <c r="R1603">
        <f t="shared" ref="R1603:R1666" si="207">ROUND(G1603/N1603,2)</f>
        <v>1.31</v>
      </c>
      <c r="S1603" t="str">
        <f t="shared" si="203"/>
        <v>theater</v>
      </c>
      <c r="T1603" t="str">
        <f t="shared" si="204"/>
        <v>musical</v>
      </c>
      <c r="U1603" s="7">
        <f t="shared" si="205"/>
        <v>41942.84710648148</v>
      </c>
      <c r="V1603" s="7">
        <f t="shared" si="206"/>
        <v>41972.888773148152</v>
      </c>
    </row>
    <row r="1604" spans="1:22" ht="44.25" x14ac:dyDescent="0.75">
      <c r="A1604">
        <v>2449</v>
      </c>
      <c r="B1604" s="2" t="s">
        <v>2450</v>
      </c>
      <c r="C1604" s="2" t="s">
        <v>6559</v>
      </c>
      <c r="D1604">
        <v>10000</v>
      </c>
      <c r="E1604">
        <f t="shared" si="200"/>
        <v>10000</v>
      </c>
      <c r="F1604">
        <v>10800</v>
      </c>
      <c r="G1604">
        <f t="shared" si="201"/>
        <v>10800</v>
      </c>
      <c r="H1604" t="s">
        <v>8219</v>
      </c>
      <c r="I1604" t="s">
        <v>8224</v>
      </c>
      <c r="J1604" t="s">
        <v>8246</v>
      </c>
      <c r="K1604">
        <v>1417321515</v>
      </c>
      <c r="L1604">
        <v>1414725915</v>
      </c>
      <c r="M1604" t="b">
        <v>0</v>
      </c>
      <c r="N1604">
        <v>120</v>
      </c>
      <c r="O1604" t="b">
        <v>1</v>
      </c>
      <c r="P1604" t="s">
        <v>8298</v>
      </c>
      <c r="Q1604">
        <f t="shared" si="202"/>
        <v>108</v>
      </c>
      <c r="R1604">
        <f t="shared" si="207"/>
        <v>90</v>
      </c>
      <c r="S1604" t="str">
        <f t="shared" si="203"/>
        <v>food</v>
      </c>
      <c r="T1604" t="str">
        <f t="shared" si="204"/>
        <v>small batch</v>
      </c>
      <c r="U1604" s="7">
        <f t="shared" si="205"/>
        <v>41943.142534722225</v>
      </c>
      <c r="V1604" s="7">
        <f t="shared" si="206"/>
        <v>41973.184201388889</v>
      </c>
    </row>
    <row r="1605" spans="1:22" ht="44.25" x14ac:dyDescent="0.75">
      <c r="A1605">
        <v>355</v>
      </c>
      <c r="B1605" s="2" t="s">
        <v>356</v>
      </c>
      <c r="C1605" s="2" t="s">
        <v>4465</v>
      </c>
      <c r="D1605">
        <v>35000</v>
      </c>
      <c r="E1605">
        <f t="shared" si="200"/>
        <v>35000</v>
      </c>
      <c r="F1605">
        <v>40690</v>
      </c>
      <c r="G1605">
        <f t="shared" si="201"/>
        <v>40690</v>
      </c>
      <c r="H1605" t="s">
        <v>8219</v>
      </c>
      <c r="I1605" t="s">
        <v>8224</v>
      </c>
      <c r="J1605" t="s">
        <v>8246</v>
      </c>
      <c r="K1605">
        <v>1417420994</v>
      </c>
      <c r="L1605">
        <v>1414738994</v>
      </c>
      <c r="M1605" t="b">
        <v>1</v>
      </c>
      <c r="N1605">
        <v>165</v>
      </c>
      <c r="O1605" t="b">
        <v>1</v>
      </c>
      <c r="P1605" t="s">
        <v>8269</v>
      </c>
      <c r="Q1605">
        <f t="shared" si="202"/>
        <v>116</v>
      </c>
      <c r="R1605">
        <f t="shared" si="207"/>
        <v>246.61</v>
      </c>
      <c r="S1605" t="str">
        <f t="shared" si="203"/>
        <v>film &amp; video</v>
      </c>
      <c r="T1605" t="str">
        <f t="shared" si="204"/>
        <v>documentary</v>
      </c>
      <c r="U1605" s="7">
        <f t="shared" si="205"/>
        <v>41943.293912037036</v>
      </c>
      <c r="V1605" s="7">
        <f t="shared" si="206"/>
        <v>41974.3355787037</v>
      </c>
    </row>
    <row r="1606" spans="1:22" ht="29.5" x14ac:dyDescent="0.75">
      <c r="A1606">
        <v>738</v>
      </c>
      <c r="B1606" s="2" t="s">
        <v>739</v>
      </c>
      <c r="C1606" s="2" t="s">
        <v>4848</v>
      </c>
      <c r="D1606">
        <v>1500</v>
      </c>
      <c r="E1606">
        <f t="shared" si="200"/>
        <v>1500</v>
      </c>
      <c r="F1606">
        <v>1601</v>
      </c>
      <c r="G1606">
        <f t="shared" si="201"/>
        <v>1601</v>
      </c>
      <c r="H1606" t="s">
        <v>8219</v>
      </c>
      <c r="I1606" t="s">
        <v>8224</v>
      </c>
      <c r="J1606" t="s">
        <v>8246</v>
      </c>
      <c r="K1606">
        <v>1417409940</v>
      </c>
      <c r="L1606">
        <v>1414765794</v>
      </c>
      <c r="M1606" t="b">
        <v>0</v>
      </c>
      <c r="N1606">
        <v>41</v>
      </c>
      <c r="O1606" t="b">
        <v>1</v>
      </c>
      <c r="P1606" t="s">
        <v>8274</v>
      </c>
      <c r="Q1606">
        <f t="shared" si="202"/>
        <v>107</v>
      </c>
      <c r="R1606">
        <f t="shared" si="207"/>
        <v>39.049999999999997</v>
      </c>
      <c r="S1606" t="str">
        <f t="shared" si="203"/>
        <v>publishing</v>
      </c>
      <c r="T1606" t="str">
        <f t="shared" si="204"/>
        <v>nonfiction</v>
      </c>
      <c r="U1606" s="7">
        <f t="shared" si="205"/>
        <v>41943.604097222218</v>
      </c>
      <c r="V1606" s="7">
        <f t="shared" si="206"/>
        <v>41974.207638888889</v>
      </c>
    </row>
    <row r="1607" spans="1:22" ht="29.5" x14ac:dyDescent="0.75">
      <c r="A1607">
        <v>3723</v>
      </c>
      <c r="B1607" s="2" t="s">
        <v>3720</v>
      </c>
      <c r="C1607" s="2" t="s">
        <v>7833</v>
      </c>
      <c r="D1607">
        <v>4500</v>
      </c>
      <c r="E1607">
        <f t="shared" si="200"/>
        <v>5895</v>
      </c>
      <c r="F1607">
        <v>4592</v>
      </c>
      <c r="G1607">
        <f t="shared" si="201"/>
        <v>6015.52</v>
      </c>
      <c r="H1607" t="s">
        <v>8219</v>
      </c>
      <c r="I1607" t="s">
        <v>8225</v>
      </c>
      <c r="J1607" t="s">
        <v>8247</v>
      </c>
      <c r="K1607">
        <v>1417374262</v>
      </c>
      <c r="L1607">
        <v>1414778662</v>
      </c>
      <c r="M1607" t="b">
        <v>0</v>
      </c>
      <c r="N1607">
        <v>63</v>
      </c>
      <c r="O1607" t="b">
        <v>1</v>
      </c>
      <c r="P1607" t="s">
        <v>8271</v>
      </c>
      <c r="Q1607">
        <f t="shared" si="202"/>
        <v>102</v>
      </c>
      <c r="R1607">
        <f t="shared" si="207"/>
        <v>95.48</v>
      </c>
      <c r="S1607" t="str">
        <f t="shared" si="203"/>
        <v>theater</v>
      </c>
      <c r="T1607" t="str">
        <f t="shared" si="204"/>
        <v>plays</v>
      </c>
      <c r="U1607" s="7">
        <f t="shared" si="205"/>
        <v>41943.753032407411</v>
      </c>
      <c r="V1607" s="7">
        <f t="shared" si="206"/>
        <v>41973.794699074075</v>
      </c>
    </row>
    <row r="1608" spans="1:22" x14ac:dyDescent="0.75">
      <c r="A1608">
        <v>2535</v>
      </c>
      <c r="B1608" s="2" t="s">
        <v>2535</v>
      </c>
      <c r="C1608" s="2" t="s">
        <v>6645</v>
      </c>
      <c r="D1608">
        <v>20000</v>
      </c>
      <c r="E1608">
        <f t="shared" si="200"/>
        <v>20000</v>
      </c>
      <c r="F1608">
        <v>20755</v>
      </c>
      <c r="G1608">
        <f t="shared" si="201"/>
        <v>20755</v>
      </c>
      <c r="H1608" t="s">
        <v>8219</v>
      </c>
      <c r="I1608" t="s">
        <v>8224</v>
      </c>
      <c r="J1608" t="s">
        <v>8246</v>
      </c>
      <c r="K1608">
        <v>1417463945</v>
      </c>
      <c r="L1608">
        <v>1414781945</v>
      </c>
      <c r="M1608" t="b">
        <v>0</v>
      </c>
      <c r="N1608">
        <v>78</v>
      </c>
      <c r="O1608" t="b">
        <v>1</v>
      </c>
      <c r="P1608" t="s">
        <v>8300</v>
      </c>
      <c r="Q1608">
        <f t="shared" si="202"/>
        <v>104</v>
      </c>
      <c r="R1608">
        <f t="shared" si="207"/>
        <v>266.08999999999997</v>
      </c>
      <c r="S1608" t="str">
        <f t="shared" si="203"/>
        <v>music</v>
      </c>
      <c r="T1608" t="str">
        <f t="shared" si="204"/>
        <v>classical music</v>
      </c>
      <c r="U1608" s="7">
        <f t="shared" si="205"/>
        <v>41943.791030092594</v>
      </c>
      <c r="V1608" s="7">
        <f t="shared" si="206"/>
        <v>41974.832696759258</v>
      </c>
    </row>
    <row r="1609" spans="1:22" ht="44.25" x14ac:dyDescent="0.75">
      <c r="A1609">
        <v>3828</v>
      </c>
      <c r="B1609" s="2" t="s">
        <v>3825</v>
      </c>
      <c r="C1609" s="2" t="s">
        <v>7937</v>
      </c>
      <c r="D1609">
        <v>5000</v>
      </c>
      <c r="E1609">
        <f t="shared" si="200"/>
        <v>5000</v>
      </c>
      <c r="F1609">
        <v>5000</v>
      </c>
      <c r="G1609">
        <f t="shared" si="201"/>
        <v>5000</v>
      </c>
      <c r="H1609" t="s">
        <v>8219</v>
      </c>
      <c r="I1609" t="s">
        <v>8224</v>
      </c>
      <c r="J1609" t="s">
        <v>8246</v>
      </c>
      <c r="K1609">
        <v>1420033187</v>
      </c>
      <c r="L1609">
        <v>1414845587</v>
      </c>
      <c r="M1609" t="b">
        <v>0</v>
      </c>
      <c r="N1609">
        <v>28</v>
      </c>
      <c r="O1609" t="b">
        <v>1</v>
      </c>
      <c r="P1609" t="s">
        <v>8271</v>
      </c>
      <c r="Q1609">
        <f t="shared" si="202"/>
        <v>100</v>
      </c>
      <c r="R1609">
        <f t="shared" si="207"/>
        <v>178.57</v>
      </c>
      <c r="S1609" t="str">
        <f t="shared" si="203"/>
        <v>theater</v>
      </c>
      <c r="T1609" t="str">
        <f t="shared" si="204"/>
        <v>plays</v>
      </c>
      <c r="U1609" s="7">
        <f t="shared" si="205"/>
        <v>41944.527627314819</v>
      </c>
      <c r="V1609" s="7">
        <f t="shared" si="206"/>
        <v>42004.569293981483</v>
      </c>
    </row>
    <row r="1610" spans="1:22" ht="59" x14ac:dyDescent="0.75">
      <c r="A1610">
        <v>2723</v>
      </c>
      <c r="B1610" s="2" t="s">
        <v>2723</v>
      </c>
      <c r="C1610" s="2" t="s">
        <v>6833</v>
      </c>
      <c r="D1610">
        <v>12000</v>
      </c>
      <c r="E1610">
        <f t="shared" si="200"/>
        <v>12000</v>
      </c>
      <c r="F1610">
        <v>16806</v>
      </c>
      <c r="G1610">
        <f t="shared" si="201"/>
        <v>16806</v>
      </c>
      <c r="H1610" t="s">
        <v>8219</v>
      </c>
      <c r="I1610" t="s">
        <v>8224</v>
      </c>
      <c r="J1610" t="s">
        <v>8246</v>
      </c>
      <c r="K1610">
        <v>1420060088</v>
      </c>
      <c r="L1610">
        <v>1414872488</v>
      </c>
      <c r="M1610" t="b">
        <v>0</v>
      </c>
      <c r="N1610">
        <v>176</v>
      </c>
      <c r="O1610" t="b">
        <v>1</v>
      </c>
      <c r="P1610" t="s">
        <v>8295</v>
      </c>
      <c r="Q1610">
        <f t="shared" si="202"/>
        <v>140</v>
      </c>
      <c r="R1610">
        <f t="shared" si="207"/>
        <v>95.49</v>
      </c>
      <c r="S1610" t="str">
        <f t="shared" si="203"/>
        <v>technology</v>
      </c>
      <c r="T1610" t="str">
        <f t="shared" si="204"/>
        <v>hardware</v>
      </c>
      <c r="U1610" s="7">
        <f t="shared" si="205"/>
        <v>41944.83898148148</v>
      </c>
      <c r="V1610" s="7">
        <f t="shared" si="206"/>
        <v>42004.880648148144</v>
      </c>
    </row>
    <row r="1611" spans="1:22" ht="59" x14ac:dyDescent="0.75">
      <c r="A1611">
        <v>918</v>
      </c>
      <c r="B1611" s="2" t="s">
        <v>919</v>
      </c>
      <c r="C1611" s="2" t="s">
        <v>5028</v>
      </c>
      <c r="D1611">
        <v>3900</v>
      </c>
      <c r="E1611">
        <f t="shared" si="200"/>
        <v>5109</v>
      </c>
      <c r="F1611">
        <v>196</v>
      </c>
      <c r="G1611">
        <f t="shared" si="201"/>
        <v>256.76</v>
      </c>
      <c r="H1611" t="s">
        <v>8221</v>
      </c>
      <c r="I1611" t="s">
        <v>8225</v>
      </c>
      <c r="J1611" t="s">
        <v>8247</v>
      </c>
      <c r="K1611">
        <v>1417474761</v>
      </c>
      <c r="L1611">
        <v>1414879161</v>
      </c>
      <c r="M1611" t="b">
        <v>0</v>
      </c>
      <c r="N1611">
        <v>10</v>
      </c>
      <c r="O1611" t="b">
        <v>0</v>
      </c>
      <c r="P1611" t="s">
        <v>8278</v>
      </c>
      <c r="Q1611">
        <f t="shared" si="202"/>
        <v>5</v>
      </c>
      <c r="R1611">
        <f t="shared" si="207"/>
        <v>25.68</v>
      </c>
      <c r="S1611" t="str">
        <f t="shared" si="203"/>
        <v>music</v>
      </c>
      <c r="T1611" t="str">
        <f t="shared" si="204"/>
        <v>jazz</v>
      </c>
      <c r="U1611" s="7">
        <f t="shared" si="205"/>
        <v>41944.916215277779</v>
      </c>
      <c r="V1611" s="7">
        <f t="shared" si="206"/>
        <v>41974.957881944443</v>
      </c>
    </row>
    <row r="1612" spans="1:22" x14ac:dyDescent="0.75">
      <c r="A1612">
        <v>497</v>
      </c>
      <c r="B1612" s="2" t="s">
        <v>498</v>
      </c>
      <c r="C1612" s="2" t="s">
        <v>4607</v>
      </c>
      <c r="D1612">
        <v>4480</v>
      </c>
      <c r="E1612">
        <f t="shared" si="200"/>
        <v>4480</v>
      </c>
      <c r="F1612">
        <v>30</v>
      </c>
      <c r="G1612">
        <f t="shared" si="201"/>
        <v>30</v>
      </c>
      <c r="H1612" t="s">
        <v>8221</v>
      </c>
      <c r="I1612" t="s">
        <v>8224</v>
      </c>
      <c r="J1612" t="s">
        <v>8246</v>
      </c>
      <c r="K1612">
        <v>1419483600</v>
      </c>
      <c r="L1612">
        <v>1414889665</v>
      </c>
      <c r="M1612" t="b">
        <v>0</v>
      </c>
      <c r="N1612">
        <v>3</v>
      </c>
      <c r="O1612" t="b">
        <v>0</v>
      </c>
      <c r="P1612" t="s">
        <v>8270</v>
      </c>
      <c r="Q1612">
        <f t="shared" si="202"/>
        <v>1</v>
      </c>
      <c r="R1612">
        <f t="shared" si="207"/>
        <v>10</v>
      </c>
      <c r="S1612" t="str">
        <f t="shared" si="203"/>
        <v>film &amp; video</v>
      </c>
      <c r="T1612" t="str">
        <f t="shared" si="204"/>
        <v>animation</v>
      </c>
      <c r="U1612" s="7">
        <f t="shared" si="205"/>
        <v>41945.037789351853</v>
      </c>
      <c r="V1612" s="7">
        <f t="shared" si="206"/>
        <v>41998.208333333328</v>
      </c>
    </row>
    <row r="1613" spans="1:22" ht="44.25" x14ac:dyDescent="0.75">
      <c r="A1613">
        <v>1409</v>
      </c>
      <c r="B1613" s="2" t="s">
        <v>1410</v>
      </c>
      <c r="C1613" s="2" t="s">
        <v>5519</v>
      </c>
      <c r="D1613">
        <v>4000</v>
      </c>
      <c r="E1613">
        <f t="shared" si="200"/>
        <v>4000</v>
      </c>
      <c r="F1613">
        <v>0</v>
      </c>
      <c r="G1613">
        <f t="shared" si="201"/>
        <v>0</v>
      </c>
      <c r="H1613" t="s">
        <v>8221</v>
      </c>
      <c r="I1613" t="s">
        <v>8224</v>
      </c>
      <c r="J1613" t="s">
        <v>8246</v>
      </c>
      <c r="K1613">
        <v>1420085535</v>
      </c>
      <c r="L1613">
        <v>1414897935</v>
      </c>
      <c r="M1613" t="b">
        <v>0</v>
      </c>
      <c r="N1613">
        <v>0</v>
      </c>
      <c r="O1613" t="b">
        <v>0</v>
      </c>
      <c r="P1613" t="s">
        <v>8287</v>
      </c>
      <c r="Q1613">
        <f t="shared" si="202"/>
        <v>0</v>
      </c>
      <c r="R1613" t="e">
        <f t="shared" si="207"/>
        <v>#DIV/0!</v>
      </c>
      <c r="S1613" t="str">
        <f t="shared" si="203"/>
        <v>publishing</v>
      </c>
      <c r="T1613" t="str">
        <f t="shared" si="204"/>
        <v>translations</v>
      </c>
      <c r="U1613" s="7">
        <f t="shared" si="205"/>
        <v>41945.133506944447</v>
      </c>
      <c r="V1613" s="7">
        <f t="shared" si="206"/>
        <v>42005.175173611111</v>
      </c>
    </row>
    <row r="1614" spans="1:22" ht="44.25" x14ac:dyDescent="0.75">
      <c r="A1614">
        <v>735</v>
      </c>
      <c r="B1614" s="2" t="s">
        <v>736</v>
      </c>
      <c r="C1614" s="2" t="s">
        <v>4845</v>
      </c>
      <c r="D1614">
        <v>47000</v>
      </c>
      <c r="E1614">
        <f t="shared" si="200"/>
        <v>47000</v>
      </c>
      <c r="F1614">
        <v>53771</v>
      </c>
      <c r="G1614">
        <f t="shared" si="201"/>
        <v>53771</v>
      </c>
      <c r="H1614" t="s">
        <v>8219</v>
      </c>
      <c r="I1614" t="s">
        <v>8224</v>
      </c>
      <c r="J1614" t="s">
        <v>8246</v>
      </c>
      <c r="K1614">
        <v>1417653540</v>
      </c>
      <c r="L1614">
        <v>1414975346</v>
      </c>
      <c r="M1614" t="b">
        <v>0</v>
      </c>
      <c r="N1614">
        <v>229</v>
      </c>
      <c r="O1614" t="b">
        <v>1</v>
      </c>
      <c r="P1614" t="s">
        <v>8274</v>
      </c>
      <c r="Q1614">
        <f t="shared" si="202"/>
        <v>114</v>
      </c>
      <c r="R1614">
        <f t="shared" si="207"/>
        <v>234.81</v>
      </c>
      <c r="S1614" t="str">
        <f t="shared" si="203"/>
        <v>publishing</v>
      </c>
      <c r="T1614" t="str">
        <f t="shared" si="204"/>
        <v>nonfiction</v>
      </c>
      <c r="U1614" s="7">
        <f t="shared" si="205"/>
        <v>41946.029467592591</v>
      </c>
      <c r="V1614" s="7">
        <f t="shared" si="206"/>
        <v>41977.027083333334</v>
      </c>
    </row>
    <row r="1615" spans="1:22" ht="44.25" x14ac:dyDescent="0.75">
      <c r="A1615">
        <v>592</v>
      </c>
      <c r="B1615" s="2" t="s">
        <v>593</v>
      </c>
      <c r="C1615" s="2" t="s">
        <v>4702</v>
      </c>
      <c r="D1615">
        <v>7500</v>
      </c>
      <c r="E1615">
        <f t="shared" si="200"/>
        <v>7500</v>
      </c>
      <c r="F1615">
        <v>250</v>
      </c>
      <c r="G1615">
        <f t="shared" si="201"/>
        <v>250</v>
      </c>
      <c r="H1615" t="s">
        <v>8221</v>
      </c>
      <c r="I1615" t="s">
        <v>8224</v>
      </c>
      <c r="J1615" t="s">
        <v>8246</v>
      </c>
      <c r="K1615">
        <v>1417584860</v>
      </c>
      <c r="L1615">
        <v>1414992860</v>
      </c>
      <c r="M1615" t="b">
        <v>0</v>
      </c>
      <c r="N1615">
        <v>1</v>
      </c>
      <c r="O1615" t="b">
        <v>0</v>
      </c>
      <c r="P1615" t="s">
        <v>8272</v>
      </c>
      <c r="Q1615">
        <f t="shared" si="202"/>
        <v>3</v>
      </c>
      <c r="R1615">
        <f t="shared" si="207"/>
        <v>250</v>
      </c>
      <c r="S1615" t="str">
        <f t="shared" si="203"/>
        <v>technology</v>
      </c>
      <c r="T1615" t="str">
        <f t="shared" si="204"/>
        <v>web</v>
      </c>
      <c r="U1615" s="7">
        <f t="shared" si="205"/>
        <v>41946.232175925928</v>
      </c>
      <c r="V1615" s="7">
        <f t="shared" si="206"/>
        <v>41976.232175925921</v>
      </c>
    </row>
    <row r="1616" spans="1:22" ht="44.25" x14ac:dyDescent="0.75">
      <c r="A1616">
        <v>3386</v>
      </c>
      <c r="B1616" s="2" t="s">
        <v>3385</v>
      </c>
      <c r="C1616" s="2" t="s">
        <v>7496</v>
      </c>
      <c r="D1616">
        <v>2000</v>
      </c>
      <c r="E1616">
        <f t="shared" si="200"/>
        <v>2000</v>
      </c>
      <c r="F1616">
        <v>2100</v>
      </c>
      <c r="G1616">
        <f t="shared" si="201"/>
        <v>2100</v>
      </c>
      <c r="H1616" t="s">
        <v>8219</v>
      </c>
      <c r="I1616" t="s">
        <v>8224</v>
      </c>
      <c r="J1616" t="s">
        <v>8246</v>
      </c>
      <c r="K1616">
        <v>1417620506</v>
      </c>
      <c r="L1616">
        <v>1415028506</v>
      </c>
      <c r="M1616" t="b">
        <v>0</v>
      </c>
      <c r="N1616">
        <v>41</v>
      </c>
      <c r="O1616" t="b">
        <v>1</v>
      </c>
      <c r="P1616" t="s">
        <v>8271</v>
      </c>
      <c r="Q1616">
        <f t="shared" si="202"/>
        <v>105</v>
      </c>
      <c r="R1616">
        <f t="shared" si="207"/>
        <v>51.22</v>
      </c>
      <c r="S1616" t="str">
        <f t="shared" si="203"/>
        <v>theater</v>
      </c>
      <c r="T1616" t="str">
        <f t="shared" si="204"/>
        <v>plays</v>
      </c>
      <c r="U1616" s="7">
        <f t="shared" si="205"/>
        <v>41946.644745370373</v>
      </c>
      <c r="V1616" s="7">
        <f t="shared" si="206"/>
        <v>41976.644745370373</v>
      </c>
    </row>
    <row r="1617" spans="1:22" ht="44.25" x14ac:dyDescent="0.75">
      <c r="A1617">
        <v>2055</v>
      </c>
      <c r="B1617" s="2" t="s">
        <v>2056</v>
      </c>
      <c r="C1617" s="2" t="s">
        <v>6165</v>
      </c>
      <c r="D1617">
        <v>6000</v>
      </c>
      <c r="E1617">
        <f t="shared" si="200"/>
        <v>6000</v>
      </c>
      <c r="F1617">
        <v>10045</v>
      </c>
      <c r="G1617">
        <f t="shared" si="201"/>
        <v>10045</v>
      </c>
      <c r="H1617" t="s">
        <v>8219</v>
      </c>
      <c r="I1617" t="s">
        <v>8224</v>
      </c>
      <c r="J1617" t="s">
        <v>8246</v>
      </c>
      <c r="K1617">
        <v>1417579200</v>
      </c>
      <c r="L1617">
        <v>1415031043</v>
      </c>
      <c r="M1617" t="b">
        <v>0</v>
      </c>
      <c r="N1617">
        <v>101</v>
      </c>
      <c r="O1617" t="b">
        <v>1</v>
      </c>
      <c r="P1617" t="s">
        <v>8295</v>
      </c>
      <c r="Q1617">
        <f t="shared" si="202"/>
        <v>167</v>
      </c>
      <c r="R1617">
        <f t="shared" si="207"/>
        <v>99.46</v>
      </c>
      <c r="S1617" t="str">
        <f t="shared" si="203"/>
        <v>technology</v>
      </c>
      <c r="T1617" t="str">
        <f t="shared" si="204"/>
        <v>hardware</v>
      </c>
      <c r="U1617" s="7">
        <f t="shared" si="205"/>
        <v>41946.674108796295</v>
      </c>
      <c r="V1617" s="7">
        <f t="shared" si="206"/>
        <v>41976.166666666672</v>
      </c>
    </row>
    <row r="1618" spans="1:22" ht="44.25" x14ac:dyDescent="0.75">
      <c r="A1618">
        <v>1011</v>
      </c>
      <c r="B1618" s="2" t="s">
        <v>1012</v>
      </c>
      <c r="C1618" s="2" t="s">
        <v>5121</v>
      </c>
      <c r="D1618">
        <v>20000</v>
      </c>
      <c r="E1618">
        <f t="shared" si="200"/>
        <v>20000</v>
      </c>
      <c r="F1618">
        <v>75</v>
      </c>
      <c r="G1618">
        <f t="shared" si="201"/>
        <v>75</v>
      </c>
      <c r="H1618" t="s">
        <v>8220</v>
      </c>
      <c r="I1618" t="s">
        <v>8224</v>
      </c>
      <c r="J1618" t="s">
        <v>8246</v>
      </c>
      <c r="K1618">
        <v>1418938395</v>
      </c>
      <c r="L1618">
        <v>1415050395</v>
      </c>
      <c r="M1618" t="b">
        <v>0</v>
      </c>
      <c r="N1618">
        <v>1</v>
      </c>
      <c r="O1618" t="b">
        <v>0</v>
      </c>
      <c r="P1618" t="s">
        <v>8273</v>
      </c>
      <c r="Q1618">
        <f t="shared" si="202"/>
        <v>0</v>
      </c>
      <c r="R1618">
        <f t="shared" si="207"/>
        <v>75</v>
      </c>
      <c r="S1618" t="str">
        <f t="shared" si="203"/>
        <v>technology</v>
      </c>
      <c r="T1618" t="str">
        <f t="shared" si="204"/>
        <v>wearables</v>
      </c>
      <c r="U1618" s="7">
        <f t="shared" si="205"/>
        <v>41946.898090277777</v>
      </c>
      <c r="V1618" s="7">
        <f t="shared" si="206"/>
        <v>41991.898090277777</v>
      </c>
    </row>
    <row r="1619" spans="1:22" ht="44.25" x14ac:dyDescent="0.75">
      <c r="A1619">
        <v>3632</v>
      </c>
      <c r="B1619" s="2" t="s">
        <v>3630</v>
      </c>
      <c r="C1619" s="2" t="s">
        <v>7742</v>
      </c>
      <c r="D1619">
        <v>500</v>
      </c>
      <c r="E1619">
        <f t="shared" si="200"/>
        <v>655</v>
      </c>
      <c r="F1619">
        <v>100</v>
      </c>
      <c r="G1619">
        <f t="shared" si="201"/>
        <v>131</v>
      </c>
      <c r="H1619" t="s">
        <v>8221</v>
      </c>
      <c r="I1619" t="s">
        <v>8225</v>
      </c>
      <c r="J1619" t="s">
        <v>8247</v>
      </c>
      <c r="K1619">
        <v>1416781749</v>
      </c>
      <c r="L1619">
        <v>1415053749</v>
      </c>
      <c r="M1619" t="b">
        <v>0</v>
      </c>
      <c r="N1619">
        <v>1</v>
      </c>
      <c r="O1619" t="b">
        <v>0</v>
      </c>
      <c r="P1619" t="s">
        <v>8305</v>
      </c>
      <c r="Q1619">
        <f t="shared" si="202"/>
        <v>20</v>
      </c>
      <c r="R1619">
        <f t="shared" si="207"/>
        <v>131</v>
      </c>
      <c r="S1619" t="str">
        <f t="shared" si="203"/>
        <v>theater</v>
      </c>
      <c r="T1619" t="str">
        <f t="shared" si="204"/>
        <v>musical</v>
      </c>
      <c r="U1619" s="7">
        <f t="shared" si="205"/>
        <v>41946.936909722222</v>
      </c>
      <c r="V1619" s="7">
        <f t="shared" si="206"/>
        <v>41966.936909722222</v>
      </c>
    </row>
    <row r="1620" spans="1:22" ht="29.5" x14ac:dyDescent="0.75">
      <c r="A1620">
        <v>1412</v>
      </c>
      <c r="B1620" s="2" t="s">
        <v>1413</v>
      </c>
      <c r="C1620" s="2" t="s">
        <v>5522</v>
      </c>
      <c r="D1620">
        <v>7000</v>
      </c>
      <c r="E1620">
        <f t="shared" si="200"/>
        <v>7000</v>
      </c>
      <c r="F1620">
        <v>320</v>
      </c>
      <c r="G1620">
        <f t="shared" si="201"/>
        <v>320</v>
      </c>
      <c r="H1620" t="s">
        <v>8221</v>
      </c>
      <c r="I1620" t="s">
        <v>8224</v>
      </c>
      <c r="J1620" t="s">
        <v>8246</v>
      </c>
      <c r="K1620">
        <v>1417656699</v>
      </c>
      <c r="L1620">
        <v>1415064699</v>
      </c>
      <c r="M1620" t="b">
        <v>0</v>
      </c>
      <c r="N1620">
        <v>13</v>
      </c>
      <c r="O1620" t="b">
        <v>0</v>
      </c>
      <c r="P1620" t="s">
        <v>8287</v>
      </c>
      <c r="Q1620">
        <f t="shared" si="202"/>
        <v>5</v>
      </c>
      <c r="R1620">
        <f t="shared" si="207"/>
        <v>24.62</v>
      </c>
      <c r="S1620" t="str">
        <f t="shared" si="203"/>
        <v>publishing</v>
      </c>
      <c r="T1620" t="str">
        <f t="shared" si="204"/>
        <v>translations</v>
      </c>
      <c r="U1620" s="7">
        <f t="shared" si="205"/>
        <v>41947.063645833332</v>
      </c>
      <c r="V1620" s="7">
        <f t="shared" si="206"/>
        <v>41977.063645833332</v>
      </c>
    </row>
    <row r="1621" spans="1:22" ht="59" x14ac:dyDescent="0.75">
      <c r="A1621">
        <v>1306</v>
      </c>
      <c r="B1621" s="2" t="s">
        <v>1307</v>
      </c>
      <c r="C1621" s="2" t="s">
        <v>5416</v>
      </c>
      <c r="D1621">
        <v>110000</v>
      </c>
      <c r="E1621">
        <f t="shared" si="200"/>
        <v>110000</v>
      </c>
      <c r="F1621">
        <v>71771</v>
      </c>
      <c r="G1621">
        <f t="shared" si="201"/>
        <v>71771</v>
      </c>
      <c r="H1621" t="s">
        <v>8220</v>
      </c>
      <c r="I1621" t="s">
        <v>8224</v>
      </c>
      <c r="J1621" t="s">
        <v>8246</v>
      </c>
      <c r="K1621">
        <v>1417690734</v>
      </c>
      <c r="L1621">
        <v>1415098734</v>
      </c>
      <c r="M1621" t="b">
        <v>0</v>
      </c>
      <c r="N1621">
        <v>356</v>
      </c>
      <c r="O1621" t="b">
        <v>0</v>
      </c>
      <c r="P1621" t="s">
        <v>8273</v>
      </c>
      <c r="Q1621">
        <f t="shared" si="202"/>
        <v>65</v>
      </c>
      <c r="R1621">
        <f t="shared" si="207"/>
        <v>201.6</v>
      </c>
      <c r="S1621" t="str">
        <f t="shared" si="203"/>
        <v>technology</v>
      </c>
      <c r="T1621" t="str">
        <f t="shared" si="204"/>
        <v>wearables</v>
      </c>
      <c r="U1621" s="7">
        <f t="shared" si="205"/>
        <v>41947.457569444443</v>
      </c>
      <c r="V1621" s="7">
        <f t="shared" si="206"/>
        <v>41977.457569444443</v>
      </c>
    </row>
    <row r="1622" spans="1:22" ht="59" x14ac:dyDescent="0.75">
      <c r="A1622">
        <v>3387</v>
      </c>
      <c r="B1622" s="2" t="s">
        <v>3386</v>
      </c>
      <c r="C1622" s="2" t="s">
        <v>7497</v>
      </c>
      <c r="D1622">
        <v>3000</v>
      </c>
      <c r="E1622">
        <f t="shared" si="200"/>
        <v>3000</v>
      </c>
      <c r="F1622">
        <v>3506</v>
      </c>
      <c r="G1622">
        <f t="shared" si="201"/>
        <v>3506</v>
      </c>
      <c r="H1622" t="s">
        <v>8219</v>
      </c>
      <c r="I1622" t="s">
        <v>8224</v>
      </c>
      <c r="J1622" t="s">
        <v>8246</v>
      </c>
      <c r="K1622">
        <v>1418581088</v>
      </c>
      <c r="L1622">
        <v>1415125088</v>
      </c>
      <c r="M1622" t="b">
        <v>0</v>
      </c>
      <c r="N1622">
        <v>35</v>
      </c>
      <c r="O1622" t="b">
        <v>1</v>
      </c>
      <c r="P1622" t="s">
        <v>8271</v>
      </c>
      <c r="Q1622">
        <f t="shared" si="202"/>
        <v>117</v>
      </c>
      <c r="R1622">
        <f t="shared" si="207"/>
        <v>100.17</v>
      </c>
      <c r="S1622" t="str">
        <f t="shared" si="203"/>
        <v>theater</v>
      </c>
      <c r="T1622" t="str">
        <f t="shared" si="204"/>
        <v>plays</v>
      </c>
      <c r="U1622" s="7">
        <f t="shared" si="205"/>
        <v>41947.762592592589</v>
      </c>
      <c r="V1622" s="7">
        <f t="shared" si="206"/>
        <v>41987.762592592597</v>
      </c>
    </row>
    <row r="1623" spans="1:22" ht="44.25" x14ac:dyDescent="0.75">
      <c r="A1623">
        <v>995</v>
      </c>
      <c r="B1623" s="2" t="s">
        <v>996</v>
      </c>
      <c r="C1623" s="2" t="s">
        <v>5105</v>
      </c>
      <c r="D1623">
        <v>10000</v>
      </c>
      <c r="E1623">
        <f t="shared" si="200"/>
        <v>10000</v>
      </c>
      <c r="F1623">
        <v>726</v>
      </c>
      <c r="G1623">
        <f t="shared" si="201"/>
        <v>726</v>
      </c>
      <c r="H1623" t="s">
        <v>8221</v>
      </c>
      <c r="I1623" t="s">
        <v>8224</v>
      </c>
      <c r="J1623" t="s">
        <v>8246</v>
      </c>
      <c r="K1623">
        <v>1417276800</v>
      </c>
      <c r="L1623">
        <v>1415140480</v>
      </c>
      <c r="M1623" t="b">
        <v>0</v>
      </c>
      <c r="N1623">
        <v>9</v>
      </c>
      <c r="O1623" t="b">
        <v>0</v>
      </c>
      <c r="P1623" t="s">
        <v>8273</v>
      </c>
      <c r="Q1623">
        <f t="shared" si="202"/>
        <v>7</v>
      </c>
      <c r="R1623">
        <f t="shared" si="207"/>
        <v>80.67</v>
      </c>
      <c r="S1623" t="str">
        <f t="shared" si="203"/>
        <v>technology</v>
      </c>
      <c r="T1623" t="str">
        <f t="shared" si="204"/>
        <v>wearables</v>
      </c>
      <c r="U1623" s="7">
        <f t="shared" si="205"/>
        <v>41947.940740740742</v>
      </c>
      <c r="V1623" s="7">
        <f t="shared" si="206"/>
        <v>41972.666666666672</v>
      </c>
    </row>
    <row r="1624" spans="1:22" ht="29.5" x14ac:dyDescent="0.75">
      <c r="A1624">
        <v>598</v>
      </c>
      <c r="B1624" s="2" t="s">
        <v>599</v>
      </c>
      <c r="C1624" s="2" t="s">
        <v>4708</v>
      </c>
      <c r="D1624">
        <v>2500</v>
      </c>
      <c r="E1624">
        <f t="shared" si="200"/>
        <v>2500</v>
      </c>
      <c r="F1624">
        <v>850</v>
      </c>
      <c r="G1624">
        <f t="shared" si="201"/>
        <v>850</v>
      </c>
      <c r="H1624" t="s">
        <v>8221</v>
      </c>
      <c r="I1624" t="s">
        <v>8224</v>
      </c>
      <c r="J1624" t="s">
        <v>8246</v>
      </c>
      <c r="K1624">
        <v>1417737781</v>
      </c>
      <c r="L1624">
        <v>1415145781</v>
      </c>
      <c r="M1624" t="b">
        <v>0</v>
      </c>
      <c r="N1624">
        <v>7</v>
      </c>
      <c r="O1624" t="b">
        <v>0</v>
      </c>
      <c r="P1624" t="s">
        <v>8272</v>
      </c>
      <c r="Q1624">
        <f t="shared" si="202"/>
        <v>34</v>
      </c>
      <c r="R1624">
        <f t="shared" si="207"/>
        <v>121.43</v>
      </c>
      <c r="S1624" t="str">
        <f t="shared" si="203"/>
        <v>technology</v>
      </c>
      <c r="T1624" t="str">
        <f t="shared" si="204"/>
        <v>web</v>
      </c>
      <c r="U1624" s="7">
        <f t="shared" si="205"/>
        <v>41948.00209490741</v>
      </c>
      <c r="V1624" s="7">
        <f t="shared" si="206"/>
        <v>41978.00209490741</v>
      </c>
    </row>
    <row r="1625" spans="1:22" ht="29.5" x14ac:dyDescent="0.75">
      <c r="A1625">
        <v>709</v>
      </c>
      <c r="B1625" s="2" t="s">
        <v>710</v>
      </c>
      <c r="C1625" s="2" t="s">
        <v>4819</v>
      </c>
      <c r="D1625">
        <v>15000</v>
      </c>
      <c r="E1625">
        <f t="shared" si="200"/>
        <v>15000</v>
      </c>
      <c r="F1625">
        <v>61</v>
      </c>
      <c r="G1625">
        <f t="shared" si="201"/>
        <v>61</v>
      </c>
      <c r="H1625" t="s">
        <v>8221</v>
      </c>
      <c r="I1625" t="s">
        <v>8224</v>
      </c>
      <c r="J1625" t="s">
        <v>8246</v>
      </c>
      <c r="K1625">
        <v>1417741159</v>
      </c>
      <c r="L1625">
        <v>1415149159</v>
      </c>
      <c r="M1625" t="b">
        <v>0</v>
      </c>
      <c r="N1625">
        <v>2</v>
      </c>
      <c r="O1625" t="b">
        <v>0</v>
      </c>
      <c r="P1625" t="s">
        <v>8273</v>
      </c>
      <c r="Q1625">
        <f t="shared" si="202"/>
        <v>0</v>
      </c>
      <c r="R1625">
        <f t="shared" si="207"/>
        <v>30.5</v>
      </c>
      <c r="S1625" t="str">
        <f t="shared" si="203"/>
        <v>technology</v>
      </c>
      <c r="T1625" t="str">
        <f t="shared" si="204"/>
        <v>wearables</v>
      </c>
      <c r="U1625" s="7">
        <f t="shared" si="205"/>
        <v>41948.041192129633</v>
      </c>
      <c r="V1625" s="7">
        <f t="shared" si="206"/>
        <v>41978.041192129633</v>
      </c>
    </row>
    <row r="1626" spans="1:22" ht="44.25" x14ac:dyDescent="0.75">
      <c r="A1626">
        <v>2800</v>
      </c>
      <c r="B1626" s="2" t="s">
        <v>2800</v>
      </c>
      <c r="C1626" s="2" t="s">
        <v>6910</v>
      </c>
      <c r="D1626">
        <v>1000</v>
      </c>
      <c r="E1626">
        <f t="shared" si="200"/>
        <v>1310</v>
      </c>
      <c r="F1626">
        <v>1330</v>
      </c>
      <c r="G1626">
        <f t="shared" si="201"/>
        <v>1742.3000000000002</v>
      </c>
      <c r="H1626" t="s">
        <v>8219</v>
      </c>
      <c r="I1626" t="s">
        <v>8225</v>
      </c>
      <c r="J1626" t="s">
        <v>8247</v>
      </c>
      <c r="K1626">
        <v>1420377366</v>
      </c>
      <c r="L1626">
        <v>1415193366</v>
      </c>
      <c r="M1626" t="b">
        <v>0</v>
      </c>
      <c r="N1626">
        <v>31</v>
      </c>
      <c r="O1626" t="b">
        <v>1</v>
      </c>
      <c r="P1626" t="s">
        <v>8271</v>
      </c>
      <c r="Q1626">
        <f t="shared" si="202"/>
        <v>133</v>
      </c>
      <c r="R1626">
        <f t="shared" si="207"/>
        <v>56.2</v>
      </c>
      <c r="S1626" t="str">
        <f t="shared" si="203"/>
        <v>theater</v>
      </c>
      <c r="T1626" t="str">
        <f t="shared" si="204"/>
        <v>plays</v>
      </c>
      <c r="U1626" s="7">
        <f t="shared" si="205"/>
        <v>41948.552847222221</v>
      </c>
      <c r="V1626" s="7">
        <f t="shared" si="206"/>
        <v>42008.552847222221</v>
      </c>
    </row>
    <row r="1627" spans="1:22" ht="44.25" x14ac:dyDescent="0.75">
      <c r="A1627">
        <v>1517</v>
      </c>
      <c r="B1627" s="2" t="s">
        <v>1518</v>
      </c>
      <c r="C1627" s="2" t="s">
        <v>5627</v>
      </c>
      <c r="D1627">
        <v>15000</v>
      </c>
      <c r="E1627">
        <f t="shared" si="200"/>
        <v>15000</v>
      </c>
      <c r="F1627">
        <v>24297</v>
      </c>
      <c r="G1627">
        <f t="shared" si="201"/>
        <v>24297</v>
      </c>
      <c r="H1627" t="s">
        <v>8219</v>
      </c>
      <c r="I1627" t="s">
        <v>8224</v>
      </c>
      <c r="J1627" t="s">
        <v>8246</v>
      </c>
      <c r="K1627">
        <v>1417845600</v>
      </c>
      <c r="L1627">
        <v>1415194553</v>
      </c>
      <c r="M1627" t="b">
        <v>1</v>
      </c>
      <c r="N1627">
        <v>615</v>
      </c>
      <c r="O1627" t="b">
        <v>1</v>
      </c>
      <c r="P1627" t="s">
        <v>8285</v>
      </c>
      <c r="Q1627">
        <f t="shared" si="202"/>
        <v>162</v>
      </c>
      <c r="R1627">
        <f t="shared" si="207"/>
        <v>39.51</v>
      </c>
      <c r="S1627" t="str">
        <f t="shared" si="203"/>
        <v>photography</v>
      </c>
      <c r="T1627" t="str">
        <f t="shared" si="204"/>
        <v>photobooks</v>
      </c>
      <c r="U1627" s="7">
        <f t="shared" si="205"/>
        <v>41948.56658564815</v>
      </c>
      <c r="V1627" s="7">
        <f t="shared" si="206"/>
        <v>41979.25</v>
      </c>
    </row>
    <row r="1628" spans="1:22" ht="29.5" x14ac:dyDescent="0.75">
      <c r="A1628">
        <v>2884</v>
      </c>
      <c r="B1628" s="2" t="s">
        <v>2884</v>
      </c>
      <c r="C1628" s="2" t="s">
        <v>6994</v>
      </c>
      <c r="D1628">
        <v>45000</v>
      </c>
      <c r="E1628">
        <f t="shared" si="200"/>
        <v>45000</v>
      </c>
      <c r="F1628">
        <v>185</v>
      </c>
      <c r="G1628">
        <f t="shared" si="201"/>
        <v>185</v>
      </c>
      <c r="H1628" t="s">
        <v>8221</v>
      </c>
      <c r="I1628" t="s">
        <v>8224</v>
      </c>
      <c r="J1628" t="s">
        <v>8246</v>
      </c>
      <c r="K1628">
        <v>1417800435</v>
      </c>
      <c r="L1628">
        <v>1415208435</v>
      </c>
      <c r="M1628" t="b">
        <v>0</v>
      </c>
      <c r="N1628">
        <v>4</v>
      </c>
      <c r="O1628" t="b">
        <v>0</v>
      </c>
      <c r="P1628" t="s">
        <v>8271</v>
      </c>
      <c r="Q1628">
        <f t="shared" si="202"/>
        <v>0</v>
      </c>
      <c r="R1628">
        <f t="shared" si="207"/>
        <v>46.25</v>
      </c>
      <c r="S1628" t="str">
        <f t="shared" si="203"/>
        <v>theater</v>
      </c>
      <c r="T1628" t="str">
        <f t="shared" si="204"/>
        <v>plays</v>
      </c>
      <c r="U1628" s="7">
        <f t="shared" si="205"/>
        <v>41948.727256944447</v>
      </c>
      <c r="V1628" s="7">
        <f t="shared" si="206"/>
        <v>41978.727256944447</v>
      </c>
    </row>
    <row r="1629" spans="1:22" ht="44.25" x14ac:dyDescent="0.75">
      <c r="A1629">
        <v>2137</v>
      </c>
      <c r="B1629" s="2" t="s">
        <v>2138</v>
      </c>
      <c r="C1629" s="2" t="s">
        <v>6247</v>
      </c>
      <c r="D1629">
        <v>50000</v>
      </c>
      <c r="E1629">
        <f t="shared" si="200"/>
        <v>36500</v>
      </c>
      <c r="F1629">
        <v>14203</v>
      </c>
      <c r="G1629">
        <f t="shared" si="201"/>
        <v>10368.19</v>
      </c>
      <c r="H1629" t="s">
        <v>8221</v>
      </c>
      <c r="I1629" t="s">
        <v>8229</v>
      </c>
      <c r="J1629" t="s">
        <v>8251</v>
      </c>
      <c r="K1629">
        <v>1417804229</v>
      </c>
      <c r="L1629">
        <v>1415212229</v>
      </c>
      <c r="M1629" t="b">
        <v>0</v>
      </c>
      <c r="N1629">
        <v>534</v>
      </c>
      <c r="O1629" t="b">
        <v>0</v>
      </c>
      <c r="P1629" t="s">
        <v>8282</v>
      </c>
      <c r="Q1629">
        <f t="shared" si="202"/>
        <v>28</v>
      </c>
      <c r="R1629">
        <f t="shared" si="207"/>
        <v>19.420000000000002</v>
      </c>
      <c r="S1629" t="str">
        <f t="shared" si="203"/>
        <v>games</v>
      </c>
      <c r="T1629" t="str">
        <f t="shared" si="204"/>
        <v>video games</v>
      </c>
      <c r="U1629" s="7">
        <f t="shared" si="205"/>
        <v>41948.771168981482</v>
      </c>
      <c r="V1629" s="7">
        <f t="shared" si="206"/>
        <v>41978.771168981482</v>
      </c>
    </row>
    <row r="1630" spans="1:22" ht="44.25" x14ac:dyDescent="0.75">
      <c r="A1630">
        <v>4043</v>
      </c>
      <c r="B1630" s="2" t="s">
        <v>4039</v>
      </c>
      <c r="C1630" s="2" t="s">
        <v>8147</v>
      </c>
      <c r="D1630">
        <v>300</v>
      </c>
      <c r="E1630">
        <f t="shared" si="200"/>
        <v>219</v>
      </c>
      <c r="F1630">
        <v>0</v>
      </c>
      <c r="G1630">
        <f t="shared" si="201"/>
        <v>0</v>
      </c>
      <c r="H1630" t="s">
        <v>8221</v>
      </c>
      <c r="I1630" t="s">
        <v>8229</v>
      </c>
      <c r="J1630" t="s">
        <v>8251</v>
      </c>
      <c r="K1630">
        <v>1416524325</v>
      </c>
      <c r="L1630">
        <v>1415228325</v>
      </c>
      <c r="M1630" t="b">
        <v>0</v>
      </c>
      <c r="N1630">
        <v>0</v>
      </c>
      <c r="O1630" t="b">
        <v>0</v>
      </c>
      <c r="P1630" t="s">
        <v>8271</v>
      </c>
      <c r="Q1630">
        <f t="shared" si="202"/>
        <v>0</v>
      </c>
      <c r="R1630" t="e">
        <f t="shared" si="207"/>
        <v>#DIV/0!</v>
      </c>
      <c r="S1630" t="str">
        <f t="shared" si="203"/>
        <v>theater</v>
      </c>
      <c r="T1630" t="str">
        <f t="shared" si="204"/>
        <v>plays</v>
      </c>
      <c r="U1630" s="7">
        <f t="shared" si="205"/>
        <v>41948.957465277781</v>
      </c>
      <c r="V1630" s="7">
        <f t="shared" si="206"/>
        <v>41963.957465277781</v>
      </c>
    </row>
    <row r="1631" spans="1:22" ht="44.25" x14ac:dyDescent="0.75">
      <c r="A1631">
        <v>241</v>
      </c>
      <c r="B1631" s="2" t="s">
        <v>243</v>
      </c>
      <c r="C1631" s="2" t="s">
        <v>4351</v>
      </c>
      <c r="D1631">
        <v>36400</v>
      </c>
      <c r="E1631">
        <f t="shared" si="200"/>
        <v>36400</v>
      </c>
      <c r="F1631">
        <v>41000</v>
      </c>
      <c r="G1631">
        <f t="shared" si="201"/>
        <v>41000</v>
      </c>
      <c r="H1631" t="s">
        <v>8219</v>
      </c>
      <c r="I1631" t="s">
        <v>8224</v>
      </c>
      <c r="J1631" t="s">
        <v>8246</v>
      </c>
      <c r="K1631">
        <v>1419180304</v>
      </c>
      <c r="L1631">
        <v>1415292304</v>
      </c>
      <c r="M1631" t="b">
        <v>1</v>
      </c>
      <c r="N1631">
        <v>376</v>
      </c>
      <c r="O1631" t="b">
        <v>1</v>
      </c>
      <c r="P1631" t="s">
        <v>8269</v>
      </c>
      <c r="Q1631">
        <f t="shared" si="202"/>
        <v>113</v>
      </c>
      <c r="R1631">
        <f t="shared" si="207"/>
        <v>109.04</v>
      </c>
      <c r="S1631" t="str">
        <f t="shared" si="203"/>
        <v>film &amp; video</v>
      </c>
      <c r="T1631" t="str">
        <f t="shared" si="204"/>
        <v>documentary</v>
      </c>
      <c r="U1631" s="7">
        <f t="shared" si="205"/>
        <v>41949.697962962964</v>
      </c>
      <c r="V1631" s="7">
        <f t="shared" si="206"/>
        <v>41994.697962962964</v>
      </c>
    </row>
    <row r="1632" spans="1:22" ht="44.25" x14ac:dyDescent="0.75">
      <c r="A1632">
        <v>2865</v>
      </c>
      <c r="B1632" s="2" t="s">
        <v>2865</v>
      </c>
      <c r="C1632" s="2" t="s">
        <v>6975</v>
      </c>
      <c r="D1632">
        <v>2888</v>
      </c>
      <c r="E1632">
        <f t="shared" si="200"/>
        <v>2888</v>
      </c>
      <c r="F1632">
        <v>0</v>
      </c>
      <c r="G1632">
        <f t="shared" si="201"/>
        <v>0</v>
      </c>
      <c r="H1632" t="s">
        <v>8221</v>
      </c>
      <c r="I1632" t="s">
        <v>8224</v>
      </c>
      <c r="J1632" t="s">
        <v>8246</v>
      </c>
      <c r="K1632">
        <v>1420512259</v>
      </c>
      <c r="L1632">
        <v>1415328259</v>
      </c>
      <c r="M1632" t="b">
        <v>0</v>
      </c>
      <c r="N1632">
        <v>0</v>
      </c>
      <c r="O1632" t="b">
        <v>0</v>
      </c>
      <c r="P1632" t="s">
        <v>8271</v>
      </c>
      <c r="Q1632">
        <f t="shared" si="202"/>
        <v>0</v>
      </c>
      <c r="R1632" t="e">
        <f t="shared" si="207"/>
        <v>#DIV/0!</v>
      </c>
      <c r="S1632" t="str">
        <f t="shared" si="203"/>
        <v>theater</v>
      </c>
      <c r="T1632" t="str">
        <f t="shared" si="204"/>
        <v>plays</v>
      </c>
      <c r="U1632" s="7">
        <f t="shared" si="205"/>
        <v>41950.114108796297</v>
      </c>
      <c r="V1632" s="7">
        <f t="shared" si="206"/>
        <v>42010.114108796297</v>
      </c>
    </row>
    <row r="1633" spans="1:22" ht="44.25" x14ac:dyDescent="0.75">
      <c r="A1633">
        <v>3996</v>
      </c>
      <c r="B1633" s="2" t="s">
        <v>3992</v>
      </c>
      <c r="C1633" s="2" t="s">
        <v>8102</v>
      </c>
      <c r="D1633">
        <v>3000</v>
      </c>
      <c r="E1633">
        <f t="shared" si="200"/>
        <v>3000</v>
      </c>
      <c r="F1633">
        <v>497</v>
      </c>
      <c r="G1633">
        <f t="shared" si="201"/>
        <v>497</v>
      </c>
      <c r="H1633" t="s">
        <v>8221</v>
      </c>
      <c r="I1633" t="s">
        <v>8224</v>
      </c>
      <c r="J1633" t="s">
        <v>8246</v>
      </c>
      <c r="K1633">
        <v>1416499440</v>
      </c>
      <c r="L1633">
        <v>1415341464</v>
      </c>
      <c r="M1633" t="b">
        <v>0</v>
      </c>
      <c r="N1633">
        <v>17</v>
      </c>
      <c r="O1633" t="b">
        <v>0</v>
      </c>
      <c r="P1633" t="s">
        <v>8271</v>
      </c>
      <c r="Q1633">
        <f t="shared" si="202"/>
        <v>17</v>
      </c>
      <c r="R1633">
        <f t="shared" si="207"/>
        <v>29.24</v>
      </c>
      <c r="S1633" t="str">
        <f t="shared" si="203"/>
        <v>theater</v>
      </c>
      <c r="T1633" t="str">
        <f t="shared" si="204"/>
        <v>plays</v>
      </c>
      <c r="U1633" s="7">
        <f t="shared" si="205"/>
        <v>41950.26694444444</v>
      </c>
      <c r="V1633" s="7">
        <f t="shared" si="206"/>
        <v>41963.669444444444</v>
      </c>
    </row>
    <row r="1634" spans="1:22" ht="44.25" x14ac:dyDescent="0.75">
      <c r="A1634">
        <v>1622</v>
      </c>
      <c r="B1634" s="2" t="s">
        <v>1623</v>
      </c>
      <c r="C1634" s="2" t="s">
        <v>5732</v>
      </c>
      <c r="D1634">
        <v>6900</v>
      </c>
      <c r="E1634">
        <f t="shared" si="200"/>
        <v>6900</v>
      </c>
      <c r="F1634">
        <v>7019</v>
      </c>
      <c r="G1634">
        <f t="shared" si="201"/>
        <v>7019</v>
      </c>
      <c r="H1634" t="s">
        <v>8219</v>
      </c>
      <c r="I1634" t="s">
        <v>8224</v>
      </c>
      <c r="J1634" t="s">
        <v>8246</v>
      </c>
      <c r="K1634">
        <v>1418803140</v>
      </c>
      <c r="L1634">
        <v>1415343874</v>
      </c>
      <c r="M1634" t="b">
        <v>0</v>
      </c>
      <c r="N1634">
        <v>65</v>
      </c>
      <c r="O1634" t="b">
        <v>1</v>
      </c>
      <c r="P1634" t="s">
        <v>8276</v>
      </c>
      <c r="Q1634">
        <f t="shared" si="202"/>
        <v>102</v>
      </c>
      <c r="R1634">
        <f t="shared" si="207"/>
        <v>107.98</v>
      </c>
      <c r="S1634" t="str">
        <f t="shared" si="203"/>
        <v>music</v>
      </c>
      <c r="T1634" t="str">
        <f t="shared" si="204"/>
        <v>rock</v>
      </c>
      <c r="U1634" s="7">
        <f t="shared" si="205"/>
        <v>41950.29483796296</v>
      </c>
      <c r="V1634" s="7">
        <f t="shared" si="206"/>
        <v>41990.332638888889</v>
      </c>
    </row>
    <row r="1635" spans="1:22" ht="44.25" x14ac:dyDescent="0.75">
      <c r="A1635">
        <v>3509</v>
      </c>
      <c r="B1635" s="2" t="s">
        <v>3508</v>
      </c>
      <c r="C1635" s="2" t="s">
        <v>7619</v>
      </c>
      <c r="D1635">
        <v>3000</v>
      </c>
      <c r="E1635">
        <f t="shared" si="200"/>
        <v>3000</v>
      </c>
      <c r="F1635">
        <v>3190</v>
      </c>
      <c r="G1635">
        <f t="shared" si="201"/>
        <v>3190</v>
      </c>
      <c r="H1635" t="s">
        <v>8219</v>
      </c>
      <c r="I1635" t="s">
        <v>8224</v>
      </c>
      <c r="J1635" t="s">
        <v>8246</v>
      </c>
      <c r="K1635">
        <v>1416545700</v>
      </c>
      <c r="L1635">
        <v>1415392666</v>
      </c>
      <c r="M1635" t="b">
        <v>0</v>
      </c>
      <c r="N1635">
        <v>33</v>
      </c>
      <c r="O1635" t="b">
        <v>1</v>
      </c>
      <c r="P1635" t="s">
        <v>8271</v>
      </c>
      <c r="Q1635">
        <f t="shared" si="202"/>
        <v>106</v>
      </c>
      <c r="R1635">
        <f t="shared" si="207"/>
        <v>96.67</v>
      </c>
      <c r="S1635" t="str">
        <f t="shared" si="203"/>
        <v>theater</v>
      </c>
      <c r="T1635" t="str">
        <f t="shared" si="204"/>
        <v>plays</v>
      </c>
      <c r="U1635" s="7">
        <f t="shared" si="205"/>
        <v>41950.859560185185</v>
      </c>
      <c r="V1635" s="7">
        <f t="shared" si="206"/>
        <v>41964.204861111109</v>
      </c>
    </row>
    <row r="1636" spans="1:22" ht="29.5" x14ac:dyDescent="0.75">
      <c r="A1636">
        <v>316</v>
      </c>
      <c r="B1636" s="2" t="s">
        <v>317</v>
      </c>
      <c r="C1636" s="2" t="s">
        <v>4426</v>
      </c>
      <c r="D1636">
        <v>15000</v>
      </c>
      <c r="E1636">
        <f t="shared" si="200"/>
        <v>10950</v>
      </c>
      <c r="F1636">
        <v>17066</v>
      </c>
      <c r="G1636">
        <f t="shared" si="201"/>
        <v>12458.18</v>
      </c>
      <c r="H1636" t="s">
        <v>8219</v>
      </c>
      <c r="I1636" t="s">
        <v>8229</v>
      </c>
      <c r="J1636" t="s">
        <v>8251</v>
      </c>
      <c r="K1636">
        <v>1418273940</v>
      </c>
      <c r="L1636">
        <v>1415398197</v>
      </c>
      <c r="M1636" t="b">
        <v>1</v>
      </c>
      <c r="N1636">
        <v>158</v>
      </c>
      <c r="O1636" t="b">
        <v>1</v>
      </c>
      <c r="P1636" t="s">
        <v>8269</v>
      </c>
      <c r="Q1636">
        <f t="shared" si="202"/>
        <v>114</v>
      </c>
      <c r="R1636">
        <f t="shared" si="207"/>
        <v>78.849999999999994</v>
      </c>
      <c r="S1636" t="str">
        <f t="shared" si="203"/>
        <v>film &amp; video</v>
      </c>
      <c r="T1636" t="str">
        <f t="shared" si="204"/>
        <v>documentary</v>
      </c>
      <c r="U1636" s="7">
        <f t="shared" si="205"/>
        <v>41950.923576388886</v>
      </c>
      <c r="V1636" s="7">
        <f t="shared" si="206"/>
        <v>41984.207638888889</v>
      </c>
    </row>
    <row r="1637" spans="1:22" ht="59" x14ac:dyDescent="0.75">
      <c r="A1637">
        <v>1364</v>
      </c>
      <c r="B1637" s="2" t="s">
        <v>1365</v>
      </c>
      <c r="C1637" s="2" t="s">
        <v>5474</v>
      </c>
      <c r="D1637">
        <v>42000</v>
      </c>
      <c r="E1637">
        <f t="shared" si="200"/>
        <v>6300</v>
      </c>
      <c r="F1637">
        <v>49830</v>
      </c>
      <c r="G1637">
        <f t="shared" si="201"/>
        <v>7474.5</v>
      </c>
      <c r="H1637" t="s">
        <v>8219</v>
      </c>
      <c r="I1637" t="s">
        <v>8232</v>
      </c>
      <c r="J1637" t="s">
        <v>8253</v>
      </c>
      <c r="K1637">
        <v>1420648906</v>
      </c>
      <c r="L1637">
        <v>1415464906</v>
      </c>
      <c r="M1637" t="b">
        <v>0</v>
      </c>
      <c r="N1637">
        <v>144</v>
      </c>
      <c r="O1637" t="b">
        <v>1</v>
      </c>
      <c r="P1637" t="s">
        <v>8276</v>
      </c>
      <c r="Q1637">
        <f t="shared" si="202"/>
        <v>119</v>
      </c>
      <c r="R1637">
        <f t="shared" si="207"/>
        <v>51.91</v>
      </c>
      <c r="S1637" t="str">
        <f t="shared" si="203"/>
        <v>music</v>
      </c>
      <c r="T1637" t="str">
        <f t="shared" si="204"/>
        <v>rock</v>
      </c>
      <c r="U1637" s="7">
        <f t="shared" si="205"/>
        <v>41951.695671296293</v>
      </c>
      <c r="V1637" s="7">
        <f t="shared" si="206"/>
        <v>42011.6956712963</v>
      </c>
    </row>
    <row r="1638" spans="1:22" ht="44.25" x14ac:dyDescent="0.75">
      <c r="A1638">
        <v>2105</v>
      </c>
      <c r="B1638" s="2" t="s">
        <v>2106</v>
      </c>
      <c r="C1638" s="2" t="s">
        <v>6215</v>
      </c>
      <c r="D1638">
        <v>2000</v>
      </c>
      <c r="E1638">
        <f t="shared" si="200"/>
        <v>2000</v>
      </c>
      <c r="F1638">
        <v>5080</v>
      </c>
      <c r="G1638">
        <f t="shared" si="201"/>
        <v>5080</v>
      </c>
      <c r="H1638" t="s">
        <v>8219</v>
      </c>
      <c r="I1638" t="s">
        <v>8224</v>
      </c>
      <c r="J1638" t="s">
        <v>8246</v>
      </c>
      <c r="K1638">
        <v>1416542400</v>
      </c>
      <c r="L1638">
        <v>1415472953</v>
      </c>
      <c r="M1638" t="b">
        <v>0</v>
      </c>
      <c r="N1638">
        <v>99</v>
      </c>
      <c r="O1638" t="b">
        <v>1</v>
      </c>
      <c r="P1638" t="s">
        <v>8279</v>
      </c>
      <c r="Q1638">
        <f t="shared" si="202"/>
        <v>254</v>
      </c>
      <c r="R1638">
        <f t="shared" si="207"/>
        <v>51.31</v>
      </c>
      <c r="S1638" t="str">
        <f t="shared" si="203"/>
        <v>music</v>
      </c>
      <c r="T1638" t="str">
        <f t="shared" si="204"/>
        <v>indie rock</v>
      </c>
      <c r="U1638" s="7">
        <f t="shared" si="205"/>
        <v>41951.788807870369</v>
      </c>
      <c r="V1638" s="7">
        <f t="shared" si="206"/>
        <v>41964.166666666672</v>
      </c>
    </row>
    <row r="1639" spans="1:22" ht="44.25" x14ac:dyDescent="0.75">
      <c r="A1639">
        <v>2126</v>
      </c>
      <c r="B1639" s="2" t="s">
        <v>2127</v>
      </c>
      <c r="C1639" s="2" t="s">
        <v>6236</v>
      </c>
      <c r="D1639">
        <v>20000</v>
      </c>
      <c r="E1639">
        <f t="shared" si="200"/>
        <v>20000</v>
      </c>
      <c r="F1639">
        <v>10</v>
      </c>
      <c r="G1639">
        <f t="shared" si="201"/>
        <v>10</v>
      </c>
      <c r="H1639" t="s">
        <v>8221</v>
      </c>
      <c r="I1639" t="s">
        <v>8224</v>
      </c>
      <c r="J1639" t="s">
        <v>8246</v>
      </c>
      <c r="K1639">
        <v>1418080887</v>
      </c>
      <c r="L1639">
        <v>1415488887</v>
      </c>
      <c r="M1639" t="b">
        <v>0</v>
      </c>
      <c r="N1639">
        <v>2</v>
      </c>
      <c r="O1639" t="b">
        <v>0</v>
      </c>
      <c r="P1639" t="s">
        <v>8282</v>
      </c>
      <c r="Q1639">
        <f t="shared" si="202"/>
        <v>0</v>
      </c>
      <c r="R1639">
        <f t="shared" si="207"/>
        <v>5</v>
      </c>
      <c r="S1639" t="str">
        <f t="shared" si="203"/>
        <v>games</v>
      </c>
      <c r="T1639" t="str">
        <f t="shared" si="204"/>
        <v>video games</v>
      </c>
      <c r="U1639" s="7">
        <f t="shared" si="205"/>
        <v>41951.973229166666</v>
      </c>
      <c r="V1639" s="7">
        <f t="shared" si="206"/>
        <v>41981.973229166666</v>
      </c>
    </row>
    <row r="1640" spans="1:22" ht="44.25" x14ac:dyDescent="0.75">
      <c r="A1640">
        <v>1158</v>
      </c>
      <c r="B1640" s="2" t="s">
        <v>1159</v>
      </c>
      <c r="C1640" s="2" t="s">
        <v>5268</v>
      </c>
      <c r="D1640">
        <v>7500</v>
      </c>
      <c r="E1640">
        <f t="shared" si="200"/>
        <v>7500</v>
      </c>
      <c r="F1640">
        <v>35</v>
      </c>
      <c r="G1640">
        <f t="shared" si="201"/>
        <v>35</v>
      </c>
      <c r="H1640" t="s">
        <v>8221</v>
      </c>
      <c r="I1640" t="s">
        <v>8224</v>
      </c>
      <c r="J1640" t="s">
        <v>8246</v>
      </c>
      <c r="K1640">
        <v>1418091128</v>
      </c>
      <c r="L1640">
        <v>1415499128</v>
      </c>
      <c r="M1640" t="b">
        <v>0</v>
      </c>
      <c r="N1640">
        <v>3</v>
      </c>
      <c r="O1640" t="b">
        <v>0</v>
      </c>
      <c r="P1640" t="s">
        <v>8284</v>
      </c>
      <c r="Q1640">
        <f t="shared" si="202"/>
        <v>0</v>
      </c>
      <c r="R1640">
        <f t="shared" si="207"/>
        <v>11.67</v>
      </c>
      <c r="S1640" t="str">
        <f t="shared" si="203"/>
        <v>food</v>
      </c>
      <c r="T1640" t="str">
        <f t="shared" si="204"/>
        <v>food trucks</v>
      </c>
      <c r="U1640" s="7">
        <f t="shared" si="205"/>
        <v>41952.09175925926</v>
      </c>
      <c r="V1640" s="7">
        <f t="shared" si="206"/>
        <v>41982.09175925926</v>
      </c>
    </row>
    <row r="1641" spans="1:22" ht="44.25" x14ac:dyDescent="0.75">
      <c r="A1641">
        <v>2526</v>
      </c>
      <c r="B1641" s="2" t="s">
        <v>2526</v>
      </c>
      <c r="C1641" s="2" t="s">
        <v>6636</v>
      </c>
      <c r="D1641">
        <v>4000</v>
      </c>
      <c r="E1641">
        <f t="shared" si="200"/>
        <v>4000</v>
      </c>
      <c r="F1641">
        <v>4518</v>
      </c>
      <c r="G1641">
        <f t="shared" si="201"/>
        <v>4518</v>
      </c>
      <c r="H1641" t="s">
        <v>8219</v>
      </c>
      <c r="I1641" t="s">
        <v>8224</v>
      </c>
      <c r="J1641" t="s">
        <v>8246</v>
      </c>
      <c r="K1641">
        <v>1418014740</v>
      </c>
      <c r="L1641">
        <v>1415585474</v>
      </c>
      <c r="M1641" t="b">
        <v>0</v>
      </c>
      <c r="N1641">
        <v>33</v>
      </c>
      <c r="O1641" t="b">
        <v>1</v>
      </c>
      <c r="P1641" t="s">
        <v>8300</v>
      </c>
      <c r="Q1641">
        <f t="shared" si="202"/>
        <v>113</v>
      </c>
      <c r="R1641">
        <f t="shared" si="207"/>
        <v>136.91</v>
      </c>
      <c r="S1641" t="str">
        <f t="shared" si="203"/>
        <v>music</v>
      </c>
      <c r="T1641" t="str">
        <f t="shared" si="204"/>
        <v>classical music</v>
      </c>
      <c r="U1641" s="7">
        <f t="shared" si="205"/>
        <v>41953.091134259259</v>
      </c>
      <c r="V1641" s="7">
        <f t="shared" si="206"/>
        <v>41981.207638888889</v>
      </c>
    </row>
    <row r="1642" spans="1:22" ht="44.25" x14ac:dyDescent="0.75">
      <c r="A1642">
        <v>2652</v>
      </c>
      <c r="B1642" s="2" t="s">
        <v>2652</v>
      </c>
      <c r="C1642" s="2" t="s">
        <v>6762</v>
      </c>
      <c r="D1642">
        <v>100000</v>
      </c>
      <c r="E1642">
        <f t="shared" si="200"/>
        <v>66000</v>
      </c>
      <c r="F1642">
        <v>885</v>
      </c>
      <c r="G1642">
        <f t="shared" si="201"/>
        <v>584.1</v>
      </c>
      <c r="H1642" t="s">
        <v>8220</v>
      </c>
      <c r="I1642" t="s">
        <v>8226</v>
      </c>
      <c r="J1642" t="s">
        <v>8248</v>
      </c>
      <c r="K1642">
        <v>1418183325</v>
      </c>
      <c r="L1642">
        <v>1415591325</v>
      </c>
      <c r="M1642" t="b">
        <v>0</v>
      </c>
      <c r="N1642">
        <v>11</v>
      </c>
      <c r="O1642" t="b">
        <v>0</v>
      </c>
      <c r="P1642" t="s">
        <v>8301</v>
      </c>
      <c r="Q1642">
        <f t="shared" si="202"/>
        <v>1</v>
      </c>
      <c r="R1642">
        <f t="shared" si="207"/>
        <v>53.1</v>
      </c>
      <c r="S1642" t="str">
        <f t="shared" si="203"/>
        <v>technology</v>
      </c>
      <c r="T1642" t="str">
        <f t="shared" si="204"/>
        <v>space exploration</v>
      </c>
      <c r="U1642" s="7">
        <f t="shared" si="205"/>
        <v>41953.158854166672</v>
      </c>
      <c r="V1642" s="7">
        <f t="shared" si="206"/>
        <v>41983.158854166672</v>
      </c>
    </row>
    <row r="1643" spans="1:22" x14ac:dyDescent="0.75">
      <c r="A1643">
        <v>2893</v>
      </c>
      <c r="B1643" s="2" t="s">
        <v>2893</v>
      </c>
      <c r="C1643" s="2" t="s">
        <v>7003</v>
      </c>
      <c r="D1643">
        <v>5000</v>
      </c>
      <c r="E1643">
        <f t="shared" si="200"/>
        <v>5000</v>
      </c>
      <c r="F1643">
        <v>25</v>
      </c>
      <c r="G1643">
        <f t="shared" si="201"/>
        <v>25</v>
      </c>
      <c r="H1643" t="s">
        <v>8221</v>
      </c>
      <c r="I1643" t="s">
        <v>8224</v>
      </c>
      <c r="J1643" t="s">
        <v>8246</v>
      </c>
      <c r="K1643">
        <v>1420768800</v>
      </c>
      <c r="L1643">
        <v>1415644395</v>
      </c>
      <c r="M1643" t="b">
        <v>0</v>
      </c>
      <c r="N1643">
        <v>2</v>
      </c>
      <c r="O1643" t="b">
        <v>0</v>
      </c>
      <c r="P1643" t="s">
        <v>8271</v>
      </c>
      <c r="Q1643">
        <f t="shared" si="202"/>
        <v>1</v>
      </c>
      <c r="R1643">
        <f t="shared" si="207"/>
        <v>12.5</v>
      </c>
      <c r="S1643" t="str">
        <f t="shared" si="203"/>
        <v>theater</v>
      </c>
      <c r="T1643" t="str">
        <f t="shared" si="204"/>
        <v>plays</v>
      </c>
      <c r="U1643" s="7">
        <f t="shared" si="205"/>
        <v>41953.773090277777</v>
      </c>
      <c r="V1643" s="7">
        <f t="shared" si="206"/>
        <v>42013.083333333328</v>
      </c>
    </row>
    <row r="1644" spans="1:22" ht="59" x14ac:dyDescent="0.75">
      <c r="A1644">
        <v>3385</v>
      </c>
      <c r="B1644" s="2" t="s">
        <v>3384</v>
      </c>
      <c r="C1644" s="2" t="s">
        <v>7495</v>
      </c>
      <c r="D1644">
        <v>2000</v>
      </c>
      <c r="E1644">
        <f t="shared" si="200"/>
        <v>2000</v>
      </c>
      <c r="F1644">
        <v>2000</v>
      </c>
      <c r="G1644">
        <f t="shared" si="201"/>
        <v>2000</v>
      </c>
      <c r="H1644" t="s">
        <v>8219</v>
      </c>
      <c r="I1644" t="s">
        <v>8224</v>
      </c>
      <c r="J1644" t="s">
        <v>8246</v>
      </c>
      <c r="K1644">
        <v>1418244552</v>
      </c>
      <c r="L1644">
        <v>1415652552</v>
      </c>
      <c r="M1644" t="b">
        <v>0</v>
      </c>
      <c r="N1644">
        <v>15</v>
      </c>
      <c r="O1644" t="b">
        <v>1</v>
      </c>
      <c r="P1644" t="s">
        <v>8271</v>
      </c>
      <c r="Q1644">
        <f t="shared" si="202"/>
        <v>100</v>
      </c>
      <c r="R1644">
        <f t="shared" si="207"/>
        <v>133.33000000000001</v>
      </c>
      <c r="S1644" t="str">
        <f t="shared" si="203"/>
        <v>theater</v>
      </c>
      <c r="T1644" t="str">
        <f t="shared" si="204"/>
        <v>plays</v>
      </c>
      <c r="U1644" s="7">
        <f t="shared" si="205"/>
        <v>41953.8675</v>
      </c>
      <c r="V1644" s="7">
        <f t="shared" si="206"/>
        <v>41983.8675</v>
      </c>
    </row>
    <row r="1645" spans="1:22" ht="44.25" x14ac:dyDescent="0.75">
      <c r="A1645">
        <v>3055</v>
      </c>
      <c r="B1645" s="2" t="s">
        <v>3055</v>
      </c>
      <c r="C1645" s="2" t="s">
        <v>7165</v>
      </c>
      <c r="D1645">
        <v>20000</v>
      </c>
      <c r="E1645">
        <f t="shared" si="200"/>
        <v>20000</v>
      </c>
      <c r="F1645">
        <v>1</v>
      </c>
      <c r="G1645">
        <f t="shared" si="201"/>
        <v>1</v>
      </c>
      <c r="H1645" t="s">
        <v>8221</v>
      </c>
      <c r="I1645" t="s">
        <v>8224</v>
      </c>
      <c r="J1645" t="s">
        <v>8246</v>
      </c>
      <c r="K1645">
        <v>1420844390</v>
      </c>
      <c r="L1645">
        <v>1415660390</v>
      </c>
      <c r="M1645" t="b">
        <v>0</v>
      </c>
      <c r="N1645">
        <v>1</v>
      </c>
      <c r="O1645" t="b">
        <v>0</v>
      </c>
      <c r="P1645" t="s">
        <v>8303</v>
      </c>
      <c r="Q1645">
        <f t="shared" si="202"/>
        <v>0</v>
      </c>
      <c r="R1645">
        <f t="shared" si="207"/>
        <v>1</v>
      </c>
      <c r="S1645" t="str">
        <f t="shared" si="203"/>
        <v>theater</v>
      </c>
      <c r="T1645" t="str">
        <f t="shared" si="204"/>
        <v>spaces</v>
      </c>
      <c r="U1645" s="7">
        <f t="shared" si="205"/>
        <v>41953.95821759259</v>
      </c>
      <c r="V1645" s="7">
        <f t="shared" si="206"/>
        <v>42013.95821759259</v>
      </c>
    </row>
    <row r="1646" spans="1:22" ht="44.25" x14ac:dyDescent="0.75">
      <c r="A1646">
        <v>2628</v>
      </c>
      <c r="B1646" s="2" t="s">
        <v>2628</v>
      </c>
      <c r="C1646" s="2" t="s">
        <v>6738</v>
      </c>
      <c r="D1646">
        <v>839</v>
      </c>
      <c r="E1646">
        <f t="shared" si="200"/>
        <v>839</v>
      </c>
      <c r="F1646">
        <v>926</v>
      </c>
      <c r="G1646">
        <f t="shared" si="201"/>
        <v>926</v>
      </c>
      <c r="H1646" t="s">
        <v>8219</v>
      </c>
      <c r="I1646" t="s">
        <v>8224</v>
      </c>
      <c r="J1646" t="s">
        <v>8246</v>
      </c>
      <c r="K1646">
        <v>1417389067</v>
      </c>
      <c r="L1646">
        <v>1415661067</v>
      </c>
      <c r="M1646" t="b">
        <v>0</v>
      </c>
      <c r="N1646">
        <v>21</v>
      </c>
      <c r="O1646" t="b">
        <v>1</v>
      </c>
      <c r="P1646" t="s">
        <v>8301</v>
      </c>
      <c r="Q1646">
        <f t="shared" si="202"/>
        <v>110</v>
      </c>
      <c r="R1646">
        <f t="shared" si="207"/>
        <v>44.1</v>
      </c>
      <c r="S1646" t="str">
        <f t="shared" si="203"/>
        <v>technology</v>
      </c>
      <c r="T1646" t="str">
        <f t="shared" si="204"/>
        <v>space exploration</v>
      </c>
      <c r="U1646" s="7">
        <f t="shared" si="205"/>
        <v>41953.966053240743</v>
      </c>
      <c r="V1646" s="7">
        <f t="shared" si="206"/>
        <v>41973.966053240743</v>
      </c>
    </row>
    <row r="1647" spans="1:22" x14ac:dyDescent="0.75">
      <c r="A1647">
        <v>3886</v>
      </c>
      <c r="B1647" s="2" t="s">
        <v>3883</v>
      </c>
      <c r="C1647" s="2">
        <v>1</v>
      </c>
      <c r="D1647">
        <v>10000</v>
      </c>
      <c r="E1647">
        <f t="shared" si="200"/>
        <v>6600</v>
      </c>
      <c r="F1647">
        <v>0</v>
      </c>
      <c r="G1647">
        <f t="shared" si="201"/>
        <v>0</v>
      </c>
      <c r="H1647" t="s">
        <v>8220</v>
      </c>
      <c r="I1647" t="s">
        <v>8226</v>
      </c>
      <c r="J1647" t="s">
        <v>8248</v>
      </c>
      <c r="K1647">
        <v>1418275702</v>
      </c>
      <c r="L1647">
        <v>1415683702</v>
      </c>
      <c r="M1647" t="b">
        <v>0</v>
      </c>
      <c r="N1647">
        <v>0</v>
      </c>
      <c r="O1647" t="b">
        <v>0</v>
      </c>
      <c r="P1647" t="s">
        <v>8305</v>
      </c>
      <c r="Q1647">
        <f t="shared" si="202"/>
        <v>0</v>
      </c>
      <c r="R1647" t="e">
        <f t="shared" si="207"/>
        <v>#DIV/0!</v>
      </c>
      <c r="S1647" t="str">
        <f t="shared" si="203"/>
        <v>theater</v>
      </c>
      <c r="T1647" t="str">
        <f t="shared" si="204"/>
        <v>musical</v>
      </c>
      <c r="U1647" s="7">
        <f t="shared" si="205"/>
        <v>41954.228032407409</v>
      </c>
      <c r="V1647" s="7">
        <f t="shared" si="206"/>
        <v>41984.228032407409</v>
      </c>
    </row>
    <row r="1648" spans="1:22" ht="44.25" x14ac:dyDescent="0.75">
      <c r="A1648">
        <v>2858</v>
      </c>
      <c r="B1648" s="2" t="s">
        <v>2858</v>
      </c>
      <c r="C1648" s="2" t="s">
        <v>6968</v>
      </c>
      <c r="D1648">
        <v>1000</v>
      </c>
      <c r="E1648">
        <f t="shared" si="200"/>
        <v>1140</v>
      </c>
      <c r="F1648">
        <v>0</v>
      </c>
      <c r="G1648">
        <f t="shared" si="201"/>
        <v>0</v>
      </c>
      <c r="H1648" t="s">
        <v>8221</v>
      </c>
      <c r="I1648" t="s">
        <v>8233</v>
      </c>
      <c r="J1648" t="s">
        <v>8249</v>
      </c>
      <c r="K1648">
        <v>1417778880</v>
      </c>
      <c r="L1648">
        <v>1415711095</v>
      </c>
      <c r="M1648" t="b">
        <v>0</v>
      </c>
      <c r="N1648">
        <v>0</v>
      </c>
      <c r="O1648" t="b">
        <v>0</v>
      </c>
      <c r="P1648" t="s">
        <v>8271</v>
      </c>
      <c r="Q1648">
        <f t="shared" si="202"/>
        <v>0</v>
      </c>
      <c r="R1648" t="e">
        <f t="shared" si="207"/>
        <v>#DIV/0!</v>
      </c>
      <c r="S1648" t="str">
        <f t="shared" si="203"/>
        <v>theater</v>
      </c>
      <c r="T1648" t="str">
        <f t="shared" si="204"/>
        <v>plays</v>
      </c>
      <c r="U1648" s="7">
        <f t="shared" si="205"/>
        <v>41954.545081018514</v>
      </c>
      <c r="V1648" s="7">
        <f t="shared" si="206"/>
        <v>41978.477777777778</v>
      </c>
    </row>
    <row r="1649" spans="1:22" ht="44.25" x14ac:dyDescent="0.75">
      <c r="A1649">
        <v>2362</v>
      </c>
      <c r="B1649" s="2" t="s">
        <v>2363</v>
      </c>
      <c r="C1649" s="2" t="s">
        <v>6472</v>
      </c>
      <c r="D1649">
        <v>420</v>
      </c>
      <c r="E1649">
        <f t="shared" si="200"/>
        <v>420</v>
      </c>
      <c r="F1649">
        <v>120</v>
      </c>
      <c r="G1649">
        <f t="shared" si="201"/>
        <v>120</v>
      </c>
      <c r="H1649" t="s">
        <v>8220</v>
      </c>
      <c r="I1649" t="s">
        <v>8224</v>
      </c>
      <c r="J1649" t="s">
        <v>8246</v>
      </c>
      <c r="K1649">
        <v>1418315470</v>
      </c>
      <c r="L1649">
        <v>1415723470</v>
      </c>
      <c r="M1649" t="b">
        <v>0</v>
      </c>
      <c r="N1649">
        <v>2</v>
      </c>
      <c r="O1649" t="b">
        <v>0</v>
      </c>
      <c r="P1649" t="s">
        <v>8272</v>
      </c>
      <c r="Q1649">
        <f t="shared" si="202"/>
        <v>29</v>
      </c>
      <c r="R1649">
        <f t="shared" si="207"/>
        <v>60</v>
      </c>
      <c r="S1649" t="str">
        <f t="shared" si="203"/>
        <v>technology</v>
      </c>
      <c r="T1649" t="str">
        <f t="shared" si="204"/>
        <v>web</v>
      </c>
      <c r="U1649" s="7">
        <f t="shared" si="205"/>
        <v>41954.688310185185</v>
      </c>
      <c r="V1649" s="7">
        <f t="shared" si="206"/>
        <v>41984.688310185185</v>
      </c>
    </row>
    <row r="1650" spans="1:22" ht="44.25" x14ac:dyDescent="0.75">
      <c r="A1650">
        <v>2354</v>
      </c>
      <c r="B1650" s="2" t="s">
        <v>2355</v>
      </c>
      <c r="C1650" s="2" t="s">
        <v>6464</v>
      </c>
      <c r="D1650">
        <v>35000</v>
      </c>
      <c r="E1650">
        <f t="shared" si="200"/>
        <v>35000</v>
      </c>
      <c r="F1650">
        <v>25</v>
      </c>
      <c r="G1650">
        <f t="shared" si="201"/>
        <v>25</v>
      </c>
      <c r="H1650" t="s">
        <v>8220</v>
      </c>
      <c r="I1650" t="s">
        <v>8224</v>
      </c>
      <c r="J1650" t="s">
        <v>8246</v>
      </c>
      <c r="K1650">
        <v>1420910460</v>
      </c>
      <c r="L1650">
        <v>1415726460</v>
      </c>
      <c r="M1650" t="b">
        <v>0</v>
      </c>
      <c r="N1650">
        <v>1</v>
      </c>
      <c r="O1650" t="b">
        <v>0</v>
      </c>
      <c r="P1650" t="s">
        <v>8272</v>
      </c>
      <c r="Q1650">
        <f t="shared" si="202"/>
        <v>0</v>
      </c>
      <c r="R1650">
        <f t="shared" si="207"/>
        <v>25</v>
      </c>
      <c r="S1650" t="str">
        <f t="shared" si="203"/>
        <v>technology</v>
      </c>
      <c r="T1650" t="str">
        <f t="shared" si="204"/>
        <v>web</v>
      </c>
      <c r="U1650" s="7">
        <f t="shared" si="205"/>
        <v>41954.722916666666</v>
      </c>
      <c r="V1650" s="7">
        <f t="shared" si="206"/>
        <v>42014.722916666666</v>
      </c>
    </row>
    <row r="1651" spans="1:22" ht="44.25" x14ac:dyDescent="0.75">
      <c r="A1651">
        <v>2386</v>
      </c>
      <c r="B1651" s="2" t="s">
        <v>2387</v>
      </c>
      <c r="C1651" s="2" t="s">
        <v>6496</v>
      </c>
      <c r="D1651">
        <v>30000</v>
      </c>
      <c r="E1651">
        <f t="shared" si="200"/>
        <v>21900</v>
      </c>
      <c r="F1651">
        <v>0</v>
      </c>
      <c r="G1651">
        <f t="shared" si="201"/>
        <v>0</v>
      </c>
      <c r="H1651" t="s">
        <v>8220</v>
      </c>
      <c r="I1651" t="s">
        <v>8229</v>
      </c>
      <c r="J1651" t="s">
        <v>8251</v>
      </c>
      <c r="K1651">
        <v>1420920424</v>
      </c>
      <c r="L1651">
        <v>1415736424</v>
      </c>
      <c r="M1651" t="b">
        <v>0</v>
      </c>
      <c r="N1651">
        <v>0</v>
      </c>
      <c r="O1651" t="b">
        <v>0</v>
      </c>
      <c r="P1651" t="s">
        <v>8272</v>
      </c>
      <c r="Q1651">
        <f t="shared" si="202"/>
        <v>0</v>
      </c>
      <c r="R1651" t="e">
        <f t="shared" si="207"/>
        <v>#DIV/0!</v>
      </c>
      <c r="S1651" t="str">
        <f t="shared" si="203"/>
        <v>technology</v>
      </c>
      <c r="T1651" t="str">
        <f t="shared" si="204"/>
        <v>web</v>
      </c>
      <c r="U1651" s="7">
        <f t="shared" si="205"/>
        <v>41954.838240740741</v>
      </c>
      <c r="V1651" s="7">
        <f t="shared" si="206"/>
        <v>42014.838240740741</v>
      </c>
    </row>
    <row r="1652" spans="1:22" ht="44.25" x14ac:dyDescent="0.75">
      <c r="A1652">
        <v>3757</v>
      </c>
      <c r="B1652" s="2" t="s">
        <v>3754</v>
      </c>
      <c r="C1652" s="2" t="s">
        <v>7867</v>
      </c>
      <c r="D1652">
        <v>3500</v>
      </c>
      <c r="E1652">
        <f t="shared" si="200"/>
        <v>3500</v>
      </c>
      <c r="F1652">
        <v>3798</v>
      </c>
      <c r="G1652">
        <f t="shared" si="201"/>
        <v>3798</v>
      </c>
      <c r="H1652" t="s">
        <v>8219</v>
      </c>
      <c r="I1652" t="s">
        <v>8224</v>
      </c>
      <c r="J1652" t="s">
        <v>8246</v>
      </c>
      <c r="K1652">
        <v>1417465515</v>
      </c>
      <c r="L1652">
        <v>1415737515</v>
      </c>
      <c r="M1652" t="b">
        <v>0</v>
      </c>
      <c r="N1652">
        <v>50</v>
      </c>
      <c r="O1652" t="b">
        <v>1</v>
      </c>
      <c r="P1652" t="s">
        <v>8305</v>
      </c>
      <c r="Q1652">
        <f t="shared" si="202"/>
        <v>109</v>
      </c>
      <c r="R1652">
        <f t="shared" si="207"/>
        <v>75.959999999999994</v>
      </c>
      <c r="S1652" t="str">
        <f t="shared" si="203"/>
        <v>theater</v>
      </c>
      <c r="T1652" t="str">
        <f t="shared" si="204"/>
        <v>musical</v>
      </c>
      <c r="U1652" s="7">
        <f t="shared" si="205"/>
        <v>41954.850868055553</v>
      </c>
      <c r="V1652" s="7">
        <f t="shared" si="206"/>
        <v>41974.850868055553</v>
      </c>
    </row>
    <row r="1653" spans="1:22" ht="29.5" x14ac:dyDescent="0.75">
      <c r="A1653">
        <v>1014</v>
      </c>
      <c r="B1653" s="2" t="s">
        <v>1015</v>
      </c>
      <c r="C1653" s="2" t="s">
        <v>5124</v>
      </c>
      <c r="D1653">
        <v>10000</v>
      </c>
      <c r="E1653">
        <f t="shared" si="200"/>
        <v>10000</v>
      </c>
      <c r="F1653">
        <v>3060</v>
      </c>
      <c r="G1653">
        <f t="shared" si="201"/>
        <v>3060</v>
      </c>
      <c r="H1653" t="s">
        <v>8220</v>
      </c>
      <c r="I1653" t="s">
        <v>8224</v>
      </c>
      <c r="J1653" t="s">
        <v>8246</v>
      </c>
      <c r="K1653">
        <v>1420070615</v>
      </c>
      <c r="L1653">
        <v>1415750615</v>
      </c>
      <c r="M1653" t="b">
        <v>0</v>
      </c>
      <c r="N1653">
        <v>16</v>
      </c>
      <c r="O1653" t="b">
        <v>0</v>
      </c>
      <c r="P1653" t="s">
        <v>8273</v>
      </c>
      <c r="Q1653">
        <f t="shared" si="202"/>
        <v>31</v>
      </c>
      <c r="R1653">
        <f t="shared" si="207"/>
        <v>191.25</v>
      </c>
      <c r="S1653" t="str">
        <f t="shared" si="203"/>
        <v>technology</v>
      </c>
      <c r="T1653" t="str">
        <f t="shared" si="204"/>
        <v>wearables</v>
      </c>
      <c r="U1653" s="7">
        <f t="shared" si="205"/>
        <v>41955.002488425926</v>
      </c>
      <c r="V1653" s="7">
        <f t="shared" si="206"/>
        <v>42005.002488425926</v>
      </c>
    </row>
    <row r="1654" spans="1:22" ht="29.5" x14ac:dyDescent="0.75">
      <c r="A1654">
        <v>1520</v>
      </c>
      <c r="B1654" s="2" t="s">
        <v>1521</v>
      </c>
      <c r="C1654" s="2" t="s">
        <v>5630</v>
      </c>
      <c r="D1654">
        <v>18000</v>
      </c>
      <c r="E1654">
        <f t="shared" si="200"/>
        <v>18000</v>
      </c>
      <c r="F1654">
        <v>18625</v>
      </c>
      <c r="G1654">
        <f t="shared" si="201"/>
        <v>18625</v>
      </c>
      <c r="H1654" t="s">
        <v>8219</v>
      </c>
      <c r="I1654" t="s">
        <v>8224</v>
      </c>
      <c r="J1654" t="s">
        <v>8246</v>
      </c>
      <c r="K1654">
        <v>1418961600</v>
      </c>
      <c r="L1654">
        <v>1415824513</v>
      </c>
      <c r="M1654" t="b">
        <v>1</v>
      </c>
      <c r="N1654">
        <v>167</v>
      </c>
      <c r="O1654" t="b">
        <v>1</v>
      </c>
      <c r="P1654" t="s">
        <v>8285</v>
      </c>
      <c r="Q1654">
        <f t="shared" si="202"/>
        <v>103</v>
      </c>
      <c r="R1654">
        <f t="shared" si="207"/>
        <v>111.53</v>
      </c>
      <c r="S1654" t="str">
        <f t="shared" si="203"/>
        <v>photography</v>
      </c>
      <c r="T1654" t="str">
        <f t="shared" si="204"/>
        <v>photobooks</v>
      </c>
      <c r="U1654" s="7">
        <f t="shared" si="205"/>
        <v>41955.857789351852</v>
      </c>
      <c r="V1654" s="7">
        <f t="shared" si="206"/>
        <v>41992.166666666672</v>
      </c>
    </row>
    <row r="1655" spans="1:22" ht="44.25" x14ac:dyDescent="0.75">
      <c r="A1655">
        <v>1336</v>
      </c>
      <c r="B1655" s="2" t="s">
        <v>1337</v>
      </c>
      <c r="C1655" s="2" t="s">
        <v>5446</v>
      </c>
      <c r="D1655">
        <v>100000</v>
      </c>
      <c r="E1655">
        <f t="shared" si="200"/>
        <v>100000</v>
      </c>
      <c r="F1655">
        <v>84947</v>
      </c>
      <c r="G1655">
        <f t="shared" si="201"/>
        <v>84947</v>
      </c>
      <c r="H1655" t="s">
        <v>8220</v>
      </c>
      <c r="I1655" t="s">
        <v>8224</v>
      </c>
      <c r="J1655" t="s">
        <v>8246</v>
      </c>
      <c r="K1655">
        <v>1418849028</v>
      </c>
      <c r="L1655">
        <v>1415825028</v>
      </c>
      <c r="M1655" t="b">
        <v>0</v>
      </c>
      <c r="N1655">
        <v>224</v>
      </c>
      <c r="O1655" t="b">
        <v>0</v>
      </c>
      <c r="P1655" t="s">
        <v>8273</v>
      </c>
      <c r="Q1655">
        <f t="shared" si="202"/>
        <v>85</v>
      </c>
      <c r="R1655">
        <f t="shared" si="207"/>
        <v>379.23</v>
      </c>
      <c r="S1655" t="str">
        <f t="shared" si="203"/>
        <v>technology</v>
      </c>
      <c r="T1655" t="str">
        <f t="shared" si="204"/>
        <v>wearables</v>
      </c>
      <c r="U1655" s="7">
        <f t="shared" si="205"/>
        <v>41955.863750000004</v>
      </c>
      <c r="V1655" s="7">
        <f t="shared" si="206"/>
        <v>41990.863750000004</v>
      </c>
    </row>
    <row r="1656" spans="1:22" ht="44.25" x14ac:dyDescent="0.75">
      <c r="A1656">
        <v>651</v>
      </c>
      <c r="B1656" s="2" t="s">
        <v>652</v>
      </c>
      <c r="C1656" s="2" t="s">
        <v>4761</v>
      </c>
      <c r="D1656">
        <v>25000</v>
      </c>
      <c r="E1656">
        <f t="shared" si="200"/>
        <v>25000</v>
      </c>
      <c r="F1656">
        <v>25132</v>
      </c>
      <c r="G1656">
        <f t="shared" si="201"/>
        <v>25132</v>
      </c>
      <c r="H1656" t="s">
        <v>8219</v>
      </c>
      <c r="I1656" t="s">
        <v>8224</v>
      </c>
      <c r="J1656" t="s">
        <v>8246</v>
      </c>
      <c r="K1656">
        <v>1418430311</v>
      </c>
      <c r="L1656">
        <v>1415838311</v>
      </c>
      <c r="M1656" t="b">
        <v>0</v>
      </c>
      <c r="N1656">
        <v>105</v>
      </c>
      <c r="O1656" t="b">
        <v>1</v>
      </c>
      <c r="P1656" t="s">
        <v>8273</v>
      </c>
      <c r="Q1656">
        <f t="shared" si="202"/>
        <v>101</v>
      </c>
      <c r="R1656">
        <f t="shared" si="207"/>
        <v>239.35</v>
      </c>
      <c r="S1656" t="str">
        <f t="shared" si="203"/>
        <v>technology</v>
      </c>
      <c r="T1656" t="str">
        <f t="shared" si="204"/>
        <v>wearables</v>
      </c>
      <c r="U1656" s="7">
        <f t="shared" si="205"/>
        <v>41956.017488425925</v>
      </c>
      <c r="V1656" s="7">
        <f t="shared" si="206"/>
        <v>41986.017488425925</v>
      </c>
    </row>
    <row r="1657" spans="1:22" ht="44.25" x14ac:dyDescent="0.75">
      <c r="A1657">
        <v>1789</v>
      </c>
      <c r="B1657" s="2" t="s">
        <v>1790</v>
      </c>
      <c r="C1657" s="2" t="s">
        <v>5899</v>
      </c>
      <c r="D1657">
        <v>8000</v>
      </c>
      <c r="E1657">
        <f t="shared" si="200"/>
        <v>8000</v>
      </c>
      <c r="F1657">
        <v>40</v>
      </c>
      <c r="G1657">
        <f t="shared" si="201"/>
        <v>40</v>
      </c>
      <c r="H1657" t="s">
        <v>8221</v>
      </c>
      <c r="I1657" t="s">
        <v>8224</v>
      </c>
      <c r="J1657" t="s">
        <v>8246</v>
      </c>
      <c r="K1657">
        <v>1421042403</v>
      </c>
      <c r="L1657">
        <v>1415858403</v>
      </c>
      <c r="M1657" t="b">
        <v>1</v>
      </c>
      <c r="N1657">
        <v>4</v>
      </c>
      <c r="O1657" t="b">
        <v>0</v>
      </c>
      <c r="P1657" t="s">
        <v>8285</v>
      </c>
      <c r="Q1657">
        <f t="shared" si="202"/>
        <v>1</v>
      </c>
      <c r="R1657">
        <f t="shared" si="207"/>
        <v>10</v>
      </c>
      <c r="S1657" t="str">
        <f t="shared" si="203"/>
        <v>photography</v>
      </c>
      <c r="T1657" t="str">
        <f t="shared" si="204"/>
        <v>photobooks</v>
      </c>
      <c r="U1657" s="7">
        <f t="shared" si="205"/>
        <v>41956.250034722223</v>
      </c>
      <c r="V1657" s="7">
        <f t="shared" si="206"/>
        <v>42016.250034722223</v>
      </c>
    </row>
    <row r="1658" spans="1:22" ht="44.25" x14ac:dyDescent="0.75">
      <c r="A1658">
        <v>2399</v>
      </c>
      <c r="B1658" s="2" t="s">
        <v>2400</v>
      </c>
      <c r="C1658" s="2" t="s">
        <v>6509</v>
      </c>
      <c r="D1658">
        <v>13000</v>
      </c>
      <c r="E1658">
        <f t="shared" si="200"/>
        <v>1430</v>
      </c>
      <c r="F1658">
        <v>0</v>
      </c>
      <c r="G1658">
        <f t="shared" si="201"/>
        <v>0</v>
      </c>
      <c r="H1658" t="s">
        <v>8220</v>
      </c>
      <c r="I1658" t="s">
        <v>8235</v>
      </c>
      <c r="J1658" t="s">
        <v>8255</v>
      </c>
      <c r="K1658">
        <v>1418934506</v>
      </c>
      <c r="L1658">
        <v>1415910506</v>
      </c>
      <c r="M1658" t="b">
        <v>0</v>
      </c>
      <c r="N1658">
        <v>0</v>
      </c>
      <c r="O1658" t="b">
        <v>0</v>
      </c>
      <c r="P1658" t="s">
        <v>8272</v>
      </c>
      <c r="Q1658">
        <f t="shared" si="202"/>
        <v>0</v>
      </c>
      <c r="R1658" t="e">
        <f t="shared" si="207"/>
        <v>#DIV/0!</v>
      </c>
      <c r="S1658" t="str">
        <f t="shared" si="203"/>
        <v>technology</v>
      </c>
      <c r="T1658" t="str">
        <f t="shared" si="204"/>
        <v>web</v>
      </c>
      <c r="U1658" s="7">
        <f t="shared" si="205"/>
        <v>41956.853078703702</v>
      </c>
      <c r="V1658" s="7">
        <f t="shared" si="206"/>
        <v>41991.853078703702</v>
      </c>
    </row>
    <row r="1659" spans="1:22" ht="59" x14ac:dyDescent="0.75">
      <c r="A1659">
        <v>1587</v>
      </c>
      <c r="B1659" s="2" t="s">
        <v>1588</v>
      </c>
      <c r="C1659" s="2" t="s">
        <v>5697</v>
      </c>
      <c r="D1659">
        <v>7500</v>
      </c>
      <c r="E1659">
        <f t="shared" si="200"/>
        <v>7500</v>
      </c>
      <c r="F1659">
        <v>1</v>
      </c>
      <c r="G1659">
        <f t="shared" si="201"/>
        <v>1</v>
      </c>
      <c r="H1659" t="s">
        <v>8221</v>
      </c>
      <c r="I1659" t="s">
        <v>8224</v>
      </c>
      <c r="J1659" t="s">
        <v>8246</v>
      </c>
      <c r="K1659">
        <v>1418510965</v>
      </c>
      <c r="L1659">
        <v>1415918965</v>
      </c>
      <c r="M1659" t="b">
        <v>0</v>
      </c>
      <c r="N1659">
        <v>1</v>
      </c>
      <c r="O1659" t="b">
        <v>0</v>
      </c>
      <c r="P1659" t="s">
        <v>8291</v>
      </c>
      <c r="Q1659">
        <f t="shared" si="202"/>
        <v>0</v>
      </c>
      <c r="R1659">
        <f t="shared" si="207"/>
        <v>1</v>
      </c>
      <c r="S1659" t="str">
        <f t="shared" si="203"/>
        <v>photography</v>
      </c>
      <c r="T1659" t="str">
        <f t="shared" si="204"/>
        <v>places</v>
      </c>
      <c r="U1659" s="7">
        <f t="shared" si="205"/>
        <v>41956.950983796298</v>
      </c>
      <c r="V1659" s="7">
        <f t="shared" si="206"/>
        <v>41986.950983796298</v>
      </c>
    </row>
    <row r="1660" spans="1:22" ht="29.5" x14ac:dyDescent="0.75">
      <c r="A1660">
        <v>3006</v>
      </c>
      <c r="B1660" s="2" t="s">
        <v>3006</v>
      </c>
      <c r="C1660" s="2" t="s">
        <v>7116</v>
      </c>
      <c r="D1660">
        <v>8000</v>
      </c>
      <c r="E1660">
        <f t="shared" si="200"/>
        <v>5840</v>
      </c>
      <c r="F1660">
        <v>8620</v>
      </c>
      <c r="G1660">
        <f t="shared" si="201"/>
        <v>6292.5999999999995</v>
      </c>
      <c r="H1660" t="s">
        <v>8219</v>
      </c>
      <c r="I1660" t="s">
        <v>8229</v>
      </c>
      <c r="J1660" t="s">
        <v>8251</v>
      </c>
      <c r="K1660">
        <v>1418580591</v>
      </c>
      <c r="L1660">
        <v>1415988591</v>
      </c>
      <c r="M1660" t="b">
        <v>0</v>
      </c>
      <c r="N1660">
        <v>97</v>
      </c>
      <c r="O1660" t="b">
        <v>1</v>
      </c>
      <c r="P1660" t="s">
        <v>8303</v>
      </c>
      <c r="Q1660">
        <f t="shared" si="202"/>
        <v>108</v>
      </c>
      <c r="R1660">
        <f t="shared" si="207"/>
        <v>64.87</v>
      </c>
      <c r="S1660" t="str">
        <f t="shared" si="203"/>
        <v>theater</v>
      </c>
      <c r="T1660" t="str">
        <f t="shared" si="204"/>
        <v>spaces</v>
      </c>
      <c r="U1660" s="7">
        <f t="shared" si="205"/>
        <v>41957.756840277783</v>
      </c>
      <c r="V1660" s="7">
        <f t="shared" si="206"/>
        <v>41987.756840277783</v>
      </c>
    </row>
    <row r="1661" spans="1:22" ht="44.25" x14ac:dyDescent="0.75">
      <c r="A1661">
        <v>3069</v>
      </c>
      <c r="B1661" s="2" t="s">
        <v>3069</v>
      </c>
      <c r="C1661" s="2" t="s">
        <v>7179</v>
      </c>
      <c r="D1661">
        <v>1000</v>
      </c>
      <c r="E1661">
        <f t="shared" si="200"/>
        <v>1000</v>
      </c>
      <c r="F1661">
        <v>141</v>
      </c>
      <c r="G1661">
        <f t="shared" si="201"/>
        <v>141</v>
      </c>
      <c r="H1661" t="s">
        <v>8221</v>
      </c>
      <c r="I1661" t="s">
        <v>8224</v>
      </c>
      <c r="J1661" t="s">
        <v>8246</v>
      </c>
      <c r="K1661">
        <v>1418587234</v>
      </c>
      <c r="L1661">
        <v>1415995234</v>
      </c>
      <c r="M1661" t="b">
        <v>0</v>
      </c>
      <c r="N1661">
        <v>7</v>
      </c>
      <c r="O1661" t="b">
        <v>0</v>
      </c>
      <c r="P1661" t="s">
        <v>8303</v>
      </c>
      <c r="Q1661">
        <f t="shared" si="202"/>
        <v>14</v>
      </c>
      <c r="R1661">
        <f t="shared" si="207"/>
        <v>20.14</v>
      </c>
      <c r="S1661" t="str">
        <f t="shared" si="203"/>
        <v>theater</v>
      </c>
      <c r="T1661" t="str">
        <f t="shared" si="204"/>
        <v>spaces</v>
      </c>
      <c r="U1661" s="7">
        <f t="shared" si="205"/>
        <v>41957.833726851852</v>
      </c>
      <c r="V1661" s="7">
        <f t="shared" si="206"/>
        <v>41987.833726851852</v>
      </c>
    </row>
    <row r="1662" spans="1:22" ht="44.25" x14ac:dyDescent="0.75">
      <c r="A1662">
        <v>1134</v>
      </c>
      <c r="B1662" s="2" t="s">
        <v>1135</v>
      </c>
      <c r="C1662" s="2" t="s">
        <v>5244</v>
      </c>
      <c r="D1662">
        <v>25000</v>
      </c>
      <c r="E1662">
        <f t="shared" si="200"/>
        <v>16500</v>
      </c>
      <c r="F1662">
        <v>1</v>
      </c>
      <c r="G1662">
        <f t="shared" si="201"/>
        <v>0.66</v>
      </c>
      <c r="H1662" t="s">
        <v>8221</v>
      </c>
      <c r="I1662" t="s">
        <v>8226</v>
      </c>
      <c r="J1662" t="s">
        <v>8248</v>
      </c>
      <c r="K1662">
        <v>1417235580</v>
      </c>
      <c r="L1662">
        <v>1416034228</v>
      </c>
      <c r="M1662" t="b">
        <v>0</v>
      </c>
      <c r="N1662">
        <v>1</v>
      </c>
      <c r="O1662" t="b">
        <v>0</v>
      </c>
      <c r="P1662" t="s">
        <v>8283</v>
      </c>
      <c r="Q1662">
        <f t="shared" si="202"/>
        <v>0</v>
      </c>
      <c r="R1662">
        <f t="shared" si="207"/>
        <v>0.66</v>
      </c>
      <c r="S1662" t="str">
        <f t="shared" si="203"/>
        <v>games</v>
      </c>
      <c r="T1662" t="str">
        <f t="shared" si="204"/>
        <v>mobile games</v>
      </c>
      <c r="U1662" s="7">
        <f t="shared" si="205"/>
        <v>41958.285046296296</v>
      </c>
      <c r="V1662" s="7">
        <f t="shared" si="206"/>
        <v>41972.189583333333</v>
      </c>
    </row>
    <row r="1663" spans="1:22" ht="44.25" x14ac:dyDescent="0.75">
      <c r="A1663">
        <v>1786</v>
      </c>
      <c r="B1663" s="2" t="s">
        <v>1787</v>
      </c>
      <c r="C1663" s="2" t="s">
        <v>5896</v>
      </c>
      <c r="D1663">
        <v>1900</v>
      </c>
      <c r="E1663">
        <f t="shared" si="200"/>
        <v>2166</v>
      </c>
      <c r="F1663">
        <v>905</v>
      </c>
      <c r="G1663">
        <f t="shared" si="201"/>
        <v>1031.6999999999998</v>
      </c>
      <c r="H1663" t="s">
        <v>8221</v>
      </c>
      <c r="I1663" t="s">
        <v>8233</v>
      </c>
      <c r="J1663" t="s">
        <v>8249</v>
      </c>
      <c r="K1663">
        <v>1418649177</v>
      </c>
      <c r="L1663">
        <v>1416057177</v>
      </c>
      <c r="M1663" t="b">
        <v>1</v>
      </c>
      <c r="N1663">
        <v>29</v>
      </c>
      <c r="O1663" t="b">
        <v>0</v>
      </c>
      <c r="P1663" t="s">
        <v>8285</v>
      </c>
      <c r="Q1663">
        <f t="shared" si="202"/>
        <v>48</v>
      </c>
      <c r="R1663">
        <f t="shared" si="207"/>
        <v>35.58</v>
      </c>
      <c r="S1663" t="str">
        <f t="shared" si="203"/>
        <v>photography</v>
      </c>
      <c r="T1663" t="str">
        <f t="shared" si="204"/>
        <v>photobooks</v>
      </c>
      <c r="U1663" s="7">
        <f t="shared" si="205"/>
        <v>41958.550659722227</v>
      </c>
      <c r="V1663" s="7">
        <f t="shared" si="206"/>
        <v>41988.550659722227</v>
      </c>
    </row>
    <row r="1664" spans="1:22" ht="59" x14ac:dyDescent="0.75">
      <c r="A1664">
        <v>208</v>
      </c>
      <c r="B1664" s="2" t="s">
        <v>210</v>
      </c>
      <c r="C1664" s="2" t="s">
        <v>4318</v>
      </c>
      <c r="D1664">
        <v>50000</v>
      </c>
      <c r="E1664">
        <f t="shared" si="200"/>
        <v>33000</v>
      </c>
      <c r="F1664">
        <v>0</v>
      </c>
      <c r="G1664">
        <f t="shared" si="201"/>
        <v>0</v>
      </c>
      <c r="H1664" t="s">
        <v>8221</v>
      </c>
      <c r="I1664" t="s">
        <v>8226</v>
      </c>
      <c r="J1664" t="s">
        <v>8248</v>
      </c>
      <c r="K1664">
        <v>1418719967</v>
      </c>
      <c r="L1664">
        <v>1416127967</v>
      </c>
      <c r="M1664" t="b">
        <v>0</v>
      </c>
      <c r="N1664">
        <v>0</v>
      </c>
      <c r="O1664" t="b">
        <v>0</v>
      </c>
      <c r="P1664" t="s">
        <v>8268</v>
      </c>
      <c r="Q1664">
        <f t="shared" si="202"/>
        <v>0</v>
      </c>
      <c r="R1664" t="e">
        <f t="shared" si="207"/>
        <v>#DIV/0!</v>
      </c>
      <c r="S1664" t="str">
        <f t="shared" si="203"/>
        <v>film &amp; video</v>
      </c>
      <c r="T1664" t="str">
        <f t="shared" si="204"/>
        <v>drama</v>
      </c>
      <c r="U1664" s="7">
        <f t="shared" si="205"/>
        <v>41959.369988425926</v>
      </c>
      <c r="V1664" s="7">
        <f t="shared" si="206"/>
        <v>41989.369988425926</v>
      </c>
    </row>
    <row r="1665" spans="1:22" ht="44.25" x14ac:dyDescent="0.75">
      <c r="A1665">
        <v>3448</v>
      </c>
      <c r="B1665" s="2" t="s">
        <v>3447</v>
      </c>
      <c r="C1665" s="2" t="s">
        <v>7558</v>
      </c>
      <c r="D1665">
        <v>2100</v>
      </c>
      <c r="E1665">
        <f t="shared" si="200"/>
        <v>2100</v>
      </c>
      <c r="F1665">
        <v>2305</v>
      </c>
      <c r="G1665">
        <f t="shared" si="201"/>
        <v>2305</v>
      </c>
      <c r="H1665" t="s">
        <v>8219</v>
      </c>
      <c r="I1665" t="s">
        <v>8224</v>
      </c>
      <c r="J1665" t="s">
        <v>8246</v>
      </c>
      <c r="K1665">
        <v>1418784689</v>
      </c>
      <c r="L1665">
        <v>1416192689</v>
      </c>
      <c r="M1665" t="b">
        <v>0</v>
      </c>
      <c r="N1665">
        <v>45</v>
      </c>
      <c r="O1665" t="b">
        <v>1</v>
      </c>
      <c r="P1665" t="s">
        <v>8271</v>
      </c>
      <c r="Q1665">
        <f t="shared" si="202"/>
        <v>110</v>
      </c>
      <c r="R1665">
        <f t="shared" si="207"/>
        <v>51.22</v>
      </c>
      <c r="S1665" t="str">
        <f t="shared" si="203"/>
        <v>theater</v>
      </c>
      <c r="T1665" t="str">
        <f t="shared" si="204"/>
        <v>plays</v>
      </c>
      <c r="U1665" s="7">
        <f t="shared" si="205"/>
        <v>41960.119085648148</v>
      </c>
      <c r="V1665" s="7">
        <f t="shared" si="206"/>
        <v>41990.119085648148</v>
      </c>
    </row>
    <row r="1666" spans="1:22" ht="44.25" x14ac:dyDescent="0.75">
      <c r="A1666">
        <v>1475</v>
      </c>
      <c r="B1666" s="2" t="s">
        <v>1476</v>
      </c>
      <c r="C1666" s="2" t="s">
        <v>5585</v>
      </c>
      <c r="D1666">
        <v>15000</v>
      </c>
      <c r="E1666">
        <f t="shared" ref="E1666:E1729" si="208">INDEX(convert,MATCH($J1666,money,0),2)*D1666</f>
        <v>15000</v>
      </c>
      <c r="F1666">
        <v>28300.45</v>
      </c>
      <c r="G1666">
        <f t="shared" ref="G1666:G1729" si="209">INDEX(convert,MATCH($J1666,money,0),2)*F1666</f>
        <v>28300.45</v>
      </c>
      <c r="H1666" t="s">
        <v>8219</v>
      </c>
      <c r="I1666" t="s">
        <v>8224</v>
      </c>
      <c r="J1666" t="s">
        <v>8246</v>
      </c>
      <c r="K1666">
        <v>1419051540</v>
      </c>
      <c r="L1666">
        <v>1416244863</v>
      </c>
      <c r="M1666" t="b">
        <v>1</v>
      </c>
      <c r="N1666">
        <v>441</v>
      </c>
      <c r="O1666" t="b">
        <v>1</v>
      </c>
      <c r="P1666" t="s">
        <v>8288</v>
      </c>
      <c r="Q1666">
        <f t="shared" ref="Q1666:Q1729" si="210">ROUND(F1666/D1666*100,0)</f>
        <v>189</v>
      </c>
      <c r="R1666">
        <f t="shared" si="207"/>
        <v>64.17</v>
      </c>
      <c r="S1666" t="str">
        <f t="shared" ref="S1666:S1729" si="211">LEFT($P1666,FIND("/",$P1666)-1)</f>
        <v>publishing</v>
      </c>
      <c r="T1666" t="str">
        <f t="shared" ref="T1666:T1729" si="212">MID($P1666,FIND("/",$P1666)+1,30)</f>
        <v>radio &amp; podcasts</v>
      </c>
      <c r="U1666" s="7">
        <f t="shared" ref="U1666:U1729" si="213">DATE(1970,1,1)+(((L1666/60)/60)/24)</f>
        <v>41960.722951388889</v>
      </c>
      <c r="V1666" s="7">
        <f t="shared" ref="V1666:V1729" si="214">DATE(1970,1,1)+(((K1666/60)/60)/24)</f>
        <v>41993.207638888889</v>
      </c>
    </row>
    <row r="1667" spans="1:22" ht="44.25" x14ac:dyDescent="0.75">
      <c r="A1667">
        <v>560</v>
      </c>
      <c r="B1667" s="2" t="s">
        <v>561</v>
      </c>
      <c r="C1667" s="2" t="s">
        <v>4670</v>
      </c>
      <c r="D1667">
        <v>100000</v>
      </c>
      <c r="E1667">
        <f t="shared" si="208"/>
        <v>73000</v>
      </c>
      <c r="F1667">
        <v>12</v>
      </c>
      <c r="G1667">
        <f t="shared" si="209"/>
        <v>8.76</v>
      </c>
      <c r="H1667" t="s">
        <v>8221</v>
      </c>
      <c r="I1667" t="s">
        <v>8229</v>
      </c>
      <c r="J1667" t="s">
        <v>8251</v>
      </c>
      <c r="K1667">
        <v>1418841045</v>
      </c>
      <c r="L1667">
        <v>1416249045</v>
      </c>
      <c r="M1667" t="b">
        <v>0</v>
      </c>
      <c r="N1667">
        <v>3</v>
      </c>
      <c r="O1667" t="b">
        <v>0</v>
      </c>
      <c r="P1667" t="s">
        <v>8272</v>
      </c>
      <c r="Q1667">
        <f t="shared" si="210"/>
        <v>0</v>
      </c>
      <c r="R1667">
        <f t="shared" ref="R1667:R1730" si="215">ROUND(G1667/N1667,2)</f>
        <v>2.92</v>
      </c>
      <c r="S1667" t="str">
        <f t="shared" si="211"/>
        <v>technology</v>
      </c>
      <c r="T1667" t="str">
        <f t="shared" si="212"/>
        <v>web</v>
      </c>
      <c r="U1667" s="7">
        <f t="shared" si="213"/>
        <v>41960.771354166667</v>
      </c>
      <c r="V1667" s="7">
        <f t="shared" si="214"/>
        <v>41990.771354166667</v>
      </c>
    </row>
    <row r="1668" spans="1:22" ht="59" x14ac:dyDescent="0.75">
      <c r="A1668">
        <v>2370</v>
      </c>
      <c r="B1668" s="2" t="s">
        <v>2371</v>
      </c>
      <c r="C1668" s="2" t="s">
        <v>6480</v>
      </c>
      <c r="D1668">
        <v>25000</v>
      </c>
      <c r="E1668">
        <f t="shared" si="208"/>
        <v>25000</v>
      </c>
      <c r="F1668">
        <v>82</v>
      </c>
      <c r="G1668">
        <f t="shared" si="209"/>
        <v>82</v>
      </c>
      <c r="H1668" t="s">
        <v>8220</v>
      </c>
      <c r="I1668" t="s">
        <v>8224</v>
      </c>
      <c r="J1668" t="s">
        <v>8246</v>
      </c>
      <c r="K1668">
        <v>1418877141</v>
      </c>
      <c r="L1668">
        <v>1416285141</v>
      </c>
      <c r="M1668" t="b">
        <v>0</v>
      </c>
      <c r="N1668">
        <v>4</v>
      </c>
      <c r="O1668" t="b">
        <v>0</v>
      </c>
      <c r="P1668" t="s">
        <v>8272</v>
      </c>
      <c r="Q1668">
        <f t="shared" si="210"/>
        <v>0</v>
      </c>
      <c r="R1668">
        <f t="shared" si="215"/>
        <v>20.5</v>
      </c>
      <c r="S1668" t="str">
        <f t="shared" si="211"/>
        <v>technology</v>
      </c>
      <c r="T1668" t="str">
        <f t="shared" si="212"/>
        <v>web</v>
      </c>
      <c r="U1668" s="7">
        <f t="shared" si="213"/>
        <v>41961.18913194444</v>
      </c>
      <c r="V1668" s="7">
        <f t="shared" si="214"/>
        <v>41991.18913194444</v>
      </c>
    </row>
    <row r="1669" spans="1:22" ht="44.25" x14ac:dyDescent="0.75">
      <c r="A1669">
        <v>3940</v>
      </c>
      <c r="B1669" s="2" t="s">
        <v>3937</v>
      </c>
      <c r="C1669" s="2" t="s">
        <v>8048</v>
      </c>
      <c r="D1669">
        <v>5000</v>
      </c>
      <c r="E1669">
        <f t="shared" si="208"/>
        <v>5000</v>
      </c>
      <c r="F1669">
        <v>11</v>
      </c>
      <c r="G1669">
        <f t="shared" si="209"/>
        <v>11</v>
      </c>
      <c r="H1669" t="s">
        <v>8221</v>
      </c>
      <c r="I1669" t="s">
        <v>8224</v>
      </c>
      <c r="J1669" t="s">
        <v>8246</v>
      </c>
      <c r="K1669">
        <v>1420199351</v>
      </c>
      <c r="L1669">
        <v>1416311351</v>
      </c>
      <c r="M1669" t="b">
        <v>0</v>
      </c>
      <c r="N1669">
        <v>2</v>
      </c>
      <c r="O1669" t="b">
        <v>0</v>
      </c>
      <c r="P1669" t="s">
        <v>8271</v>
      </c>
      <c r="Q1669">
        <f t="shared" si="210"/>
        <v>0</v>
      </c>
      <c r="R1669">
        <f t="shared" si="215"/>
        <v>5.5</v>
      </c>
      <c r="S1669" t="str">
        <f t="shared" si="211"/>
        <v>theater</v>
      </c>
      <c r="T1669" t="str">
        <f t="shared" si="212"/>
        <v>plays</v>
      </c>
      <c r="U1669" s="7">
        <f t="shared" si="213"/>
        <v>41961.492488425924</v>
      </c>
      <c r="V1669" s="7">
        <f t="shared" si="214"/>
        <v>42006.492488425924</v>
      </c>
    </row>
    <row r="1670" spans="1:22" ht="44.25" x14ac:dyDescent="0.75">
      <c r="A1670">
        <v>2524</v>
      </c>
      <c r="B1670" s="2" t="s">
        <v>2524</v>
      </c>
      <c r="C1670" s="2" t="s">
        <v>6634</v>
      </c>
      <c r="D1670">
        <v>7500</v>
      </c>
      <c r="E1670">
        <f t="shared" si="208"/>
        <v>7500</v>
      </c>
      <c r="F1670">
        <v>7620</v>
      </c>
      <c r="G1670">
        <f t="shared" si="209"/>
        <v>7620</v>
      </c>
      <c r="H1670" t="s">
        <v>8219</v>
      </c>
      <c r="I1670" t="s">
        <v>8224</v>
      </c>
      <c r="J1670" t="s">
        <v>8246</v>
      </c>
      <c r="K1670">
        <v>1419136200</v>
      </c>
      <c r="L1670">
        <v>1416338557</v>
      </c>
      <c r="M1670" t="b">
        <v>0</v>
      </c>
      <c r="N1670">
        <v>43</v>
      </c>
      <c r="O1670" t="b">
        <v>1</v>
      </c>
      <c r="P1670" t="s">
        <v>8300</v>
      </c>
      <c r="Q1670">
        <f t="shared" si="210"/>
        <v>102</v>
      </c>
      <c r="R1670">
        <f t="shared" si="215"/>
        <v>177.21</v>
      </c>
      <c r="S1670" t="str">
        <f t="shared" si="211"/>
        <v>music</v>
      </c>
      <c r="T1670" t="str">
        <f t="shared" si="212"/>
        <v>classical music</v>
      </c>
      <c r="U1670" s="7">
        <f t="shared" si="213"/>
        <v>41961.807372685187</v>
      </c>
      <c r="V1670" s="7">
        <f t="shared" si="214"/>
        <v>41994.1875</v>
      </c>
    </row>
    <row r="1671" spans="1:22" ht="44.25" x14ac:dyDescent="0.75">
      <c r="A1671">
        <v>1430</v>
      </c>
      <c r="B1671" s="2" t="s">
        <v>1431</v>
      </c>
      <c r="C1671" s="2" t="s">
        <v>5540</v>
      </c>
      <c r="D1671">
        <v>5000</v>
      </c>
      <c r="E1671">
        <f t="shared" si="208"/>
        <v>5000</v>
      </c>
      <c r="F1671">
        <v>403</v>
      </c>
      <c r="G1671">
        <f t="shared" si="209"/>
        <v>403</v>
      </c>
      <c r="H1671" t="s">
        <v>8221</v>
      </c>
      <c r="I1671" t="s">
        <v>8224</v>
      </c>
      <c r="J1671" t="s">
        <v>8246</v>
      </c>
      <c r="K1671">
        <v>1419017488</v>
      </c>
      <c r="L1671">
        <v>1416339088</v>
      </c>
      <c r="M1671" t="b">
        <v>0</v>
      </c>
      <c r="N1671">
        <v>5</v>
      </c>
      <c r="O1671" t="b">
        <v>0</v>
      </c>
      <c r="P1671" t="s">
        <v>8287</v>
      </c>
      <c r="Q1671">
        <f t="shared" si="210"/>
        <v>8</v>
      </c>
      <c r="R1671">
        <f t="shared" si="215"/>
        <v>80.599999999999994</v>
      </c>
      <c r="S1671" t="str">
        <f t="shared" si="211"/>
        <v>publishing</v>
      </c>
      <c r="T1671" t="str">
        <f t="shared" si="212"/>
        <v>translations</v>
      </c>
      <c r="U1671" s="7">
        <f t="shared" si="213"/>
        <v>41961.813518518517</v>
      </c>
      <c r="V1671" s="7">
        <f t="shared" si="214"/>
        <v>41992.813518518517</v>
      </c>
    </row>
    <row r="1672" spans="1:22" ht="44.25" x14ac:dyDescent="0.75">
      <c r="A1672">
        <v>1568</v>
      </c>
      <c r="B1672" s="2" t="s">
        <v>1569</v>
      </c>
      <c r="C1672" s="2" t="s">
        <v>5678</v>
      </c>
      <c r="D1672">
        <v>25000</v>
      </c>
      <c r="E1672">
        <f t="shared" si="208"/>
        <v>25000</v>
      </c>
      <c r="F1672">
        <v>3410</v>
      </c>
      <c r="G1672">
        <f t="shared" si="209"/>
        <v>3410</v>
      </c>
      <c r="H1672" t="s">
        <v>8220</v>
      </c>
      <c r="I1672" t="s">
        <v>8224</v>
      </c>
      <c r="J1672" t="s">
        <v>8246</v>
      </c>
      <c r="K1672">
        <v>1419384585</v>
      </c>
      <c r="L1672">
        <v>1416360585</v>
      </c>
      <c r="M1672" t="b">
        <v>0</v>
      </c>
      <c r="N1672">
        <v>22</v>
      </c>
      <c r="O1672" t="b">
        <v>0</v>
      </c>
      <c r="P1672" t="s">
        <v>8290</v>
      </c>
      <c r="Q1672">
        <f t="shared" si="210"/>
        <v>14</v>
      </c>
      <c r="R1672">
        <f t="shared" si="215"/>
        <v>155</v>
      </c>
      <c r="S1672" t="str">
        <f t="shared" si="211"/>
        <v>publishing</v>
      </c>
      <c r="T1672" t="str">
        <f t="shared" si="212"/>
        <v>art books</v>
      </c>
      <c r="U1672" s="7">
        <f t="shared" si="213"/>
        <v>41962.062326388885</v>
      </c>
      <c r="V1672" s="7">
        <f t="shared" si="214"/>
        <v>41997.062326388885</v>
      </c>
    </row>
    <row r="1673" spans="1:22" ht="44.25" x14ac:dyDescent="0.75">
      <c r="A1673">
        <v>808</v>
      </c>
      <c r="B1673" s="2" t="s">
        <v>809</v>
      </c>
      <c r="C1673" s="2" t="s">
        <v>4918</v>
      </c>
      <c r="D1673">
        <v>4500</v>
      </c>
      <c r="E1673">
        <f t="shared" si="208"/>
        <v>3285</v>
      </c>
      <c r="F1673">
        <v>4500</v>
      </c>
      <c r="G1673">
        <f t="shared" si="209"/>
        <v>3285</v>
      </c>
      <c r="H1673" t="s">
        <v>8219</v>
      </c>
      <c r="I1673" t="s">
        <v>8229</v>
      </c>
      <c r="J1673" t="s">
        <v>8251</v>
      </c>
      <c r="K1673">
        <v>1419224340</v>
      </c>
      <c r="L1673">
        <v>1416363886</v>
      </c>
      <c r="M1673" t="b">
        <v>0</v>
      </c>
      <c r="N1673">
        <v>43</v>
      </c>
      <c r="O1673" t="b">
        <v>1</v>
      </c>
      <c r="P1673" t="s">
        <v>8276</v>
      </c>
      <c r="Q1673">
        <f t="shared" si="210"/>
        <v>100</v>
      </c>
      <c r="R1673">
        <f t="shared" si="215"/>
        <v>76.400000000000006</v>
      </c>
      <c r="S1673" t="str">
        <f t="shared" si="211"/>
        <v>music</v>
      </c>
      <c r="T1673" t="str">
        <f t="shared" si="212"/>
        <v>rock</v>
      </c>
      <c r="U1673" s="7">
        <f t="shared" si="213"/>
        <v>41962.100532407407</v>
      </c>
      <c r="V1673" s="7">
        <f t="shared" si="214"/>
        <v>41995.207638888889</v>
      </c>
    </row>
    <row r="1674" spans="1:22" ht="29.5" x14ac:dyDescent="0.75">
      <c r="A1674">
        <v>1641</v>
      </c>
      <c r="B1674" s="2" t="s">
        <v>1642</v>
      </c>
      <c r="C1674" s="2" t="s">
        <v>5751</v>
      </c>
      <c r="D1674">
        <v>2500</v>
      </c>
      <c r="E1674">
        <f t="shared" si="208"/>
        <v>2500</v>
      </c>
      <c r="F1674">
        <v>2535</v>
      </c>
      <c r="G1674">
        <f t="shared" si="209"/>
        <v>2535</v>
      </c>
      <c r="H1674" t="s">
        <v>8219</v>
      </c>
      <c r="I1674" t="s">
        <v>8224</v>
      </c>
      <c r="J1674" t="s">
        <v>8246</v>
      </c>
      <c r="K1674">
        <v>1418998744</v>
      </c>
      <c r="L1674">
        <v>1416406744</v>
      </c>
      <c r="M1674" t="b">
        <v>0</v>
      </c>
      <c r="N1674">
        <v>26</v>
      </c>
      <c r="O1674" t="b">
        <v>1</v>
      </c>
      <c r="P1674" t="s">
        <v>8292</v>
      </c>
      <c r="Q1674">
        <f t="shared" si="210"/>
        <v>101</v>
      </c>
      <c r="R1674">
        <f t="shared" si="215"/>
        <v>97.5</v>
      </c>
      <c r="S1674" t="str">
        <f t="shared" si="211"/>
        <v>music</v>
      </c>
      <c r="T1674" t="str">
        <f t="shared" si="212"/>
        <v>pop</v>
      </c>
      <c r="U1674" s="7">
        <f t="shared" si="213"/>
        <v>41962.596574074079</v>
      </c>
      <c r="V1674" s="7">
        <f t="shared" si="214"/>
        <v>41992.596574074079</v>
      </c>
    </row>
    <row r="1675" spans="1:22" ht="44.25" x14ac:dyDescent="0.75">
      <c r="A1675">
        <v>2671</v>
      </c>
      <c r="B1675" s="2" t="s">
        <v>2671</v>
      </c>
      <c r="C1675" s="2" t="s">
        <v>6781</v>
      </c>
      <c r="D1675">
        <v>25000</v>
      </c>
      <c r="E1675">
        <f t="shared" si="208"/>
        <v>25000</v>
      </c>
      <c r="F1675">
        <v>2836</v>
      </c>
      <c r="G1675">
        <f t="shared" si="209"/>
        <v>2836</v>
      </c>
      <c r="H1675" t="s">
        <v>8221</v>
      </c>
      <c r="I1675" t="s">
        <v>8224</v>
      </c>
      <c r="J1675" t="s">
        <v>8246</v>
      </c>
      <c r="K1675">
        <v>1419017880</v>
      </c>
      <c r="L1675">
        <v>1416419916</v>
      </c>
      <c r="M1675" t="b">
        <v>1</v>
      </c>
      <c r="N1675">
        <v>84</v>
      </c>
      <c r="O1675" t="b">
        <v>0</v>
      </c>
      <c r="P1675" t="s">
        <v>8302</v>
      </c>
      <c r="Q1675">
        <f t="shared" si="210"/>
        <v>11</v>
      </c>
      <c r="R1675">
        <f t="shared" si="215"/>
        <v>33.76</v>
      </c>
      <c r="S1675" t="str">
        <f t="shared" si="211"/>
        <v>technology</v>
      </c>
      <c r="T1675" t="str">
        <f t="shared" si="212"/>
        <v>makerspaces</v>
      </c>
      <c r="U1675" s="7">
        <f t="shared" si="213"/>
        <v>41962.749027777783</v>
      </c>
      <c r="V1675" s="7">
        <f t="shared" si="214"/>
        <v>41992.818055555559</v>
      </c>
    </row>
    <row r="1676" spans="1:22" ht="59" x14ac:dyDescent="0.75">
      <c r="A1676">
        <v>573</v>
      </c>
      <c r="B1676" s="2" t="s">
        <v>574</v>
      </c>
      <c r="C1676" s="2" t="s">
        <v>4683</v>
      </c>
      <c r="D1676">
        <v>88888</v>
      </c>
      <c r="E1676">
        <f t="shared" si="208"/>
        <v>88888</v>
      </c>
      <c r="F1676">
        <v>346</v>
      </c>
      <c r="G1676">
        <f t="shared" si="209"/>
        <v>346</v>
      </c>
      <c r="H1676" t="s">
        <v>8221</v>
      </c>
      <c r="I1676" t="s">
        <v>8224</v>
      </c>
      <c r="J1676" t="s">
        <v>8246</v>
      </c>
      <c r="K1676">
        <v>1421543520</v>
      </c>
      <c r="L1676">
        <v>1416445931</v>
      </c>
      <c r="M1676" t="b">
        <v>0</v>
      </c>
      <c r="N1676">
        <v>9</v>
      </c>
      <c r="O1676" t="b">
        <v>0</v>
      </c>
      <c r="P1676" t="s">
        <v>8272</v>
      </c>
      <c r="Q1676">
        <f t="shared" si="210"/>
        <v>0</v>
      </c>
      <c r="R1676">
        <f t="shared" si="215"/>
        <v>38.44</v>
      </c>
      <c r="S1676" t="str">
        <f t="shared" si="211"/>
        <v>technology</v>
      </c>
      <c r="T1676" t="str">
        <f t="shared" si="212"/>
        <v>web</v>
      </c>
      <c r="U1676" s="7">
        <f t="shared" si="213"/>
        <v>41963.050127314811</v>
      </c>
      <c r="V1676" s="7">
        <f t="shared" si="214"/>
        <v>42022.05</v>
      </c>
    </row>
    <row r="1677" spans="1:22" ht="44.25" x14ac:dyDescent="0.75">
      <c r="A1677">
        <v>1348</v>
      </c>
      <c r="B1677" s="2" t="s">
        <v>1349</v>
      </c>
      <c r="C1677" s="2" t="s">
        <v>5458</v>
      </c>
      <c r="D1677">
        <v>5875</v>
      </c>
      <c r="E1677">
        <f t="shared" si="208"/>
        <v>5875</v>
      </c>
      <c r="F1677">
        <v>5985</v>
      </c>
      <c r="G1677">
        <f t="shared" si="209"/>
        <v>5985</v>
      </c>
      <c r="H1677" t="s">
        <v>8219</v>
      </c>
      <c r="I1677" t="s">
        <v>8224</v>
      </c>
      <c r="J1677" t="s">
        <v>8246</v>
      </c>
      <c r="K1677">
        <v>1418904533</v>
      </c>
      <c r="L1677">
        <v>1416485333</v>
      </c>
      <c r="M1677" t="b">
        <v>0</v>
      </c>
      <c r="N1677">
        <v>26</v>
      </c>
      <c r="O1677" t="b">
        <v>1</v>
      </c>
      <c r="P1677" t="s">
        <v>8274</v>
      </c>
      <c r="Q1677">
        <f t="shared" si="210"/>
        <v>102</v>
      </c>
      <c r="R1677">
        <f t="shared" si="215"/>
        <v>230.19</v>
      </c>
      <c r="S1677" t="str">
        <f t="shared" si="211"/>
        <v>publishing</v>
      </c>
      <c r="T1677" t="str">
        <f t="shared" si="212"/>
        <v>nonfiction</v>
      </c>
      <c r="U1677" s="7">
        <f t="shared" si="213"/>
        <v>41963.506168981476</v>
      </c>
      <c r="V1677" s="7">
        <f t="shared" si="214"/>
        <v>41991.506168981476</v>
      </c>
    </row>
    <row r="1678" spans="1:22" ht="44.25" x14ac:dyDescent="0.75">
      <c r="A1678">
        <v>1112</v>
      </c>
      <c r="B1678" s="2" t="s">
        <v>1113</v>
      </c>
      <c r="C1678" s="2" t="s">
        <v>5222</v>
      </c>
      <c r="D1678">
        <v>88000</v>
      </c>
      <c r="E1678">
        <f t="shared" si="208"/>
        <v>88000</v>
      </c>
      <c r="F1678">
        <v>31272.92</v>
      </c>
      <c r="G1678">
        <f t="shared" si="209"/>
        <v>31272.92</v>
      </c>
      <c r="H1678" t="s">
        <v>8221</v>
      </c>
      <c r="I1678" t="s">
        <v>8224</v>
      </c>
      <c r="J1678" t="s">
        <v>8246</v>
      </c>
      <c r="K1678">
        <v>1421656200</v>
      </c>
      <c r="L1678">
        <v>1416507211</v>
      </c>
      <c r="M1678" t="b">
        <v>0</v>
      </c>
      <c r="N1678">
        <v>312</v>
      </c>
      <c r="O1678" t="b">
        <v>0</v>
      </c>
      <c r="P1678" t="s">
        <v>8282</v>
      </c>
      <c r="Q1678">
        <f t="shared" si="210"/>
        <v>36</v>
      </c>
      <c r="R1678">
        <f t="shared" si="215"/>
        <v>100.23</v>
      </c>
      <c r="S1678" t="str">
        <f t="shared" si="211"/>
        <v>games</v>
      </c>
      <c r="T1678" t="str">
        <f t="shared" si="212"/>
        <v>video games</v>
      </c>
      <c r="U1678" s="7">
        <f t="shared" si="213"/>
        <v>41963.759386574078</v>
      </c>
      <c r="V1678" s="7">
        <f t="shared" si="214"/>
        <v>42023.354166666672</v>
      </c>
    </row>
    <row r="1679" spans="1:22" ht="59" x14ac:dyDescent="0.75">
      <c r="A1679">
        <v>3833</v>
      </c>
      <c r="B1679" s="2" t="s">
        <v>3830</v>
      </c>
      <c r="C1679" s="2" t="s">
        <v>7942</v>
      </c>
      <c r="D1679">
        <v>1200</v>
      </c>
      <c r="E1679">
        <f t="shared" si="208"/>
        <v>876</v>
      </c>
      <c r="F1679">
        <v>1400</v>
      </c>
      <c r="G1679">
        <f t="shared" si="209"/>
        <v>1022</v>
      </c>
      <c r="H1679" t="s">
        <v>8219</v>
      </c>
      <c r="I1679" t="s">
        <v>8229</v>
      </c>
      <c r="J1679" t="s">
        <v>8251</v>
      </c>
      <c r="K1679">
        <v>1417460940</v>
      </c>
      <c r="L1679">
        <v>1416516972</v>
      </c>
      <c r="M1679" t="b">
        <v>0</v>
      </c>
      <c r="N1679">
        <v>20</v>
      </c>
      <c r="O1679" t="b">
        <v>1</v>
      </c>
      <c r="P1679" t="s">
        <v>8271</v>
      </c>
      <c r="Q1679">
        <f t="shared" si="210"/>
        <v>117</v>
      </c>
      <c r="R1679">
        <f t="shared" si="215"/>
        <v>51.1</v>
      </c>
      <c r="S1679" t="str">
        <f t="shared" si="211"/>
        <v>theater</v>
      </c>
      <c r="T1679" t="str">
        <f t="shared" si="212"/>
        <v>plays</v>
      </c>
      <c r="U1679" s="7">
        <f t="shared" si="213"/>
        <v>41963.872361111105</v>
      </c>
      <c r="V1679" s="7">
        <f t="shared" si="214"/>
        <v>41974.797916666663</v>
      </c>
    </row>
    <row r="1680" spans="1:22" ht="29.5" x14ac:dyDescent="0.75">
      <c r="A1680">
        <v>3262</v>
      </c>
      <c r="B1680" s="2" t="s">
        <v>3262</v>
      </c>
      <c r="C1680" s="2" t="s">
        <v>7372</v>
      </c>
      <c r="D1680">
        <v>12200</v>
      </c>
      <c r="E1680">
        <f t="shared" si="208"/>
        <v>12200</v>
      </c>
      <c r="F1680">
        <v>12571</v>
      </c>
      <c r="G1680">
        <f t="shared" si="209"/>
        <v>12571</v>
      </c>
      <c r="H1680" t="s">
        <v>8219</v>
      </c>
      <c r="I1680" t="s">
        <v>8224</v>
      </c>
      <c r="J1680" t="s">
        <v>8246</v>
      </c>
      <c r="K1680">
        <v>1419220800</v>
      </c>
      <c r="L1680">
        <v>1416555262</v>
      </c>
      <c r="M1680" t="b">
        <v>1</v>
      </c>
      <c r="N1680">
        <v>134</v>
      </c>
      <c r="O1680" t="b">
        <v>1</v>
      </c>
      <c r="P1680" t="s">
        <v>8271</v>
      </c>
      <c r="Q1680">
        <f t="shared" si="210"/>
        <v>103</v>
      </c>
      <c r="R1680">
        <f t="shared" si="215"/>
        <v>93.81</v>
      </c>
      <c r="S1680" t="str">
        <f t="shared" si="211"/>
        <v>theater</v>
      </c>
      <c r="T1680" t="str">
        <f t="shared" si="212"/>
        <v>plays</v>
      </c>
      <c r="U1680" s="7">
        <f t="shared" si="213"/>
        <v>41964.315532407403</v>
      </c>
      <c r="V1680" s="7">
        <f t="shared" si="214"/>
        <v>41995.166666666672</v>
      </c>
    </row>
    <row r="1681" spans="1:22" ht="44.25" x14ac:dyDescent="0.75">
      <c r="A1681">
        <v>1960</v>
      </c>
      <c r="B1681" s="2" t="s">
        <v>1961</v>
      </c>
      <c r="C1681" s="2" t="s">
        <v>6070</v>
      </c>
      <c r="D1681">
        <v>70000</v>
      </c>
      <c r="E1681">
        <f t="shared" si="208"/>
        <v>7700</v>
      </c>
      <c r="F1681">
        <v>82532</v>
      </c>
      <c r="G1681">
        <f t="shared" si="209"/>
        <v>9078.52</v>
      </c>
      <c r="H1681" t="s">
        <v>8219</v>
      </c>
      <c r="I1681" t="s">
        <v>8235</v>
      </c>
      <c r="J1681" t="s">
        <v>8255</v>
      </c>
      <c r="K1681">
        <v>1419151341</v>
      </c>
      <c r="L1681">
        <v>1416559341</v>
      </c>
      <c r="M1681" t="b">
        <v>1</v>
      </c>
      <c r="N1681">
        <v>33</v>
      </c>
      <c r="O1681" t="b">
        <v>1</v>
      </c>
      <c r="P1681" t="s">
        <v>8295</v>
      </c>
      <c r="Q1681">
        <f t="shared" si="210"/>
        <v>118</v>
      </c>
      <c r="R1681">
        <f t="shared" si="215"/>
        <v>275.11</v>
      </c>
      <c r="S1681" t="str">
        <f t="shared" si="211"/>
        <v>technology</v>
      </c>
      <c r="T1681" t="str">
        <f t="shared" si="212"/>
        <v>hardware</v>
      </c>
      <c r="U1681" s="7">
        <f t="shared" si="213"/>
        <v>41964.362743055557</v>
      </c>
      <c r="V1681" s="7">
        <f t="shared" si="214"/>
        <v>41994.362743055557</v>
      </c>
    </row>
    <row r="1682" spans="1:22" ht="44.25" x14ac:dyDescent="0.75">
      <c r="A1682">
        <v>3585</v>
      </c>
      <c r="B1682" s="2" t="s">
        <v>3584</v>
      </c>
      <c r="C1682" s="2" t="s">
        <v>7695</v>
      </c>
      <c r="D1682">
        <v>3400</v>
      </c>
      <c r="E1682">
        <f t="shared" si="208"/>
        <v>3400</v>
      </c>
      <c r="F1682">
        <v>4050</v>
      </c>
      <c r="G1682">
        <f t="shared" si="209"/>
        <v>4050</v>
      </c>
      <c r="H1682" t="s">
        <v>8219</v>
      </c>
      <c r="I1682" t="s">
        <v>8224</v>
      </c>
      <c r="J1682" t="s">
        <v>8246</v>
      </c>
      <c r="K1682">
        <v>1419181890</v>
      </c>
      <c r="L1682">
        <v>1416589890</v>
      </c>
      <c r="M1682" t="b">
        <v>0</v>
      </c>
      <c r="N1682">
        <v>23</v>
      </c>
      <c r="O1682" t="b">
        <v>1</v>
      </c>
      <c r="P1682" t="s">
        <v>8271</v>
      </c>
      <c r="Q1682">
        <f t="shared" si="210"/>
        <v>119</v>
      </c>
      <c r="R1682">
        <f t="shared" si="215"/>
        <v>176.09</v>
      </c>
      <c r="S1682" t="str">
        <f t="shared" si="211"/>
        <v>theater</v>
      </c>
      <c r="T1682" t="str">
        <f t="shared" si="212"/>
        <v>plays</v>
      </c>
      <c r="U1682" s="7">
        <f t="shared" si="213"/>
        <v>41964.716319444444</v>
      </c>
      <c r="V1682" s="7">
        <f t="shared" si="214"/>
        <v>41994.716319444444</v>
      </c>
    </row>
    <row r="1683" spans="1:22" ht="44.25" x14ac:dyDescent="0.75">
      <c r="A1683">
        <v>1523</v>
      </c>
      <c r="B1683" s="2" t="s">
        <v>1524</v>
      </c>
      <c r="C1683" s="2" t="s">
        <v>5633</v>
      </c>
      <c r="D1683">
        <v>18500</v>
      </c>
      <c r="E1683">
        <f t="shared" si="208"/>
        <v>18500</v>
      </c>
      <c r="F1683">
        <v>23096</v>
      </c>
      <c r="G1683">
        <f t="shared" si="209"/>
        <v>23096</v>
      </c>
      <c r="H1683" t="s">
        <v>8219</v>
      </c>
      <c r="I1683" t="s">
        <v>8224</v>
      </c>
      <c r="J1683" t="s">
        <v>8246</v>
      </c>
      <c r="K1683">
        <v>1419292800</v>
      </c>
      <c r="L1683">
        <v>1416592916</v>
      </c>
      <c r="M1683" t="b">
        <v>1</v>
      </c>
      <c r="N1683">
        <v>241</v>
      </c>
      <c r="O1683" t="b">
        <v>1</v>
      </c>
      <c r="P1683" t="s">
        <v>8285</v>
      </c>
      <c r="Q1683">
        <f t="shared" si="210"/>
        <v>125</v>
      </c>
      <c r="R1683">
        <f t="shared" si="215"/>
        <v>95.83</v>
      </c>
      <c r="S1683" t="str">
        <f t="shared" si="211"/>
        <v>photography</v>
      </c>
      <c r="T1683" t="str">
        <f t="shared" si="212"/>
        <v>photobooks</v>
      </c>
      <c r="U1683" s="7">
        <f t="shared" si="213"/>
        <v>41964.751342592594</v>
      </c>
      <c r="V1683" s="7">
        <f t="shared" si="214"/>
        <v>41996</v>
      </c>
    </row>
    <row r="1684" spans="1:22" ht="59" x14ac:dyDescent="0.75">
      <c r="A1684">
        <v>2696</v>
      </c>
      <c r="B1684" s="2" t="s">
        <v>2696</v>
      </c>
      <c r="C1684" s="2" t="s">
        <v>6806</v>
      </c>
      <c r="D1684">
        <v>60000</v>
      </c>
      <c r="E1684">
        <f t="shared" si="208"/>
        <v>60000</v>
      </c>
      <c r="F1684">
        <v>3390</v>
      </c>
      <c r="G1684">
        <f t="shared" si="209"/>
        <v>3390</v>
      </c>
      <c r="H1684" t="s">
        <v>8221</v>
      </c>
      <c r="I1684" t="s">
        <v>8224</v>
      </c>
      <c r="J1684" t="s">
        <v>8246</v>
      </c>
      <c r="K1684">
        <v>1419538560</v>
      </c>
      <c r="L1684">
        <v>1416600960</v>
      </c>
      <c r="M1684" t="b">
        <v>0</v>
      </c>
      <c r="N1684">
        <v>38</v>
      </c>
      <c r="O1684" t="b">
        <v>0</v>
      </c>
      <c r="P1684" t="s">
        <v>8284</v>
      </c>
      <c r="Q1684">
        <f t="shared" si="210"/>
        <v>6</v>
      </c>
      <c r="R1684">
        <f t="shared" si="215"/>
        <v>89.21</v>
      </c>
      <c r="S1684" t="str">
        <f t="shared" si="211"/>
        <v>food</v>
      </c>
      <c r="T1684" t="str">
        <f t="shared" si="212"/>
        <v>food trucks</v>
      </c>
      <c r="U1684" s="7">
        <f t="shared" si="213"/>
        <v>41964.844444444447</v>
      </c>
      <c r="V1684" s="7">
        <f t="shared" si="214"/>
        <v>41998.844444444447</v>
      </c>
    </row>
    <row r="1685" spans="1:22" ht="44.25" x14ac:dyDescent="0.75">
      <c r="A1685">
        <v>2275</v>
      </c>
      <c r="B1685" s="2" t="s">
        <v>2276</v>
      </c>
      <c r="C1685" s="2" t="s">
        <v>6385</v>
      </c>
      <c r="D1685">
        <v>650</v>
      </c>
      <c r="E1685">
        <f t="shared" si="208"/>
        <v>851.5</v>
      </c>
      <c r="F1685">
        <v>2650.5</v>
      </c>
      <c r="G1685">
        <f t="shared" si="209"/>
        <v>3472.1550000000002</v>
      </c>
      <c r="H1685" t="s">
        <v>8219</v>
      </c>
      <c r="I1685" t="s">
        <v>8225</v>
      </c>
      <c r="J1685" t="s">
        <v>8247</v>
      </c>
      <c r="K1685">
        <v>1419259679</v>
      </c>
      <c r="L1685">
        <v>1416667679</v>
      </c>
      <c r="M1685" t="b">
        <v>0</v>
      </c>
      <c r="N1685">
        <v>79</v>
      </c>
      <c r="O1685" t="b">
        <v>1</v>
      </c>
      <c r="P1685" t="s">
        <v>8297</v>
      </c>
      <c r="Q1685">
        <f t="shared" si="210"/>
        <v>408</v>
      </c>
      <c r="R1685">
        <f t="shared" si="215"/>
        <v>43.95</v>
      </c>
      <c r="S1685" t="str">
        <f t="shared" si="211"/>
        <v>games</v>
      </c>
      <c r="T1685" t="str">
        <f t="shared" si="212"/>
        <v>tabletop games</v>
      </c>
      <c r="U1685" s="7">
        <f t="shared" si="213"/>
        <v>41965.616655092599</v>
      </c>
      <c r="V1685" s="7">
        <f t="shared" si="214"/>
        <v>41995.616655092599</v>
      </c>
    </row>
    <row r="1686" spans="1:22" ht="44.25" x14ac:dyDescent="0.75">
      <c r="A1686">
        <v>149</v>
      </c>
      <c r="B1686" s="2" t="s">
        <v>151</v>
      </c>
      <c r="C1686" s="2" t="s">
        <v>4259</v>
      </c>
      <c r="D1686">
        <v>10000</v>
      </c>
      <c r="E1686">
        <f t="shared" si="208"/>
        <v>10000</v>
      </c>
      <c r="F1686">
        <v>92</v>
      </c>
      <c r="G1686">
        <f t="shared" si="209"/>
        <v>92</v>
      </c>
      <c r="H1686" t="s">
        <v>8220</v>
      </c>
      <c r="I1686" t="s">
        <v>8224</v>
      </c>
      <c r="J1686" t="s">
        <v>8246</v>
      </c>
      <c r="K1686">
        <v>1419494400</v>
      </c>
      <c r="L1686">
        <v>1416888470</v>
      </c>
      <c r="M1686" t="b">
        <v>0</v>
      </c>
      <c r="N1686">
        <v>6</v>
      </c>
      <c r="O1686" t="b">
        <v>0</v>
      </c>
      <c r="P1686" t="s">
        <v>8267</v>
      </c>
      <c r="Q1686">
        <f t="shared" si="210"/>
        <v>1</v>
      </c>
      <c r="R1686">
        <f t="shared" si="215"/>
        <v>15.33</v>
      </c>
      <c r="S1686" t="str">
        <f t="shared" si="211"/>
        <v>film &amp; video</v>
      </c>
      <c r="T1686" t="str">
        <f t="shared" si="212"/>
        <v>science fiction</v>
      </c>
      <c r="U1686" s="7">
        <f t="shared" si="213"/>
        <v>41968.172106481477</v>
      </c>
      <c r="V1686" s="7">
        <f t="shared" si="214"/>
        <v>41998.333333333328</v>
      </c>
    </row>
    <row r="1687" spans="1:22" ht="44.25" x14ac:dyDescent="0.75">
      <c r="A1687">
        <v>2390</v>
      </c>
      <c r="B1687" s="2" t="s">
        <v>2391</v>
      </c>
      <c r="C1687" s="2" t="s">
        <v>6500</v>
      </c>
      <c r="D1687">
        <v>510000</v>
      </c>
      <c r="E1687">
        <f t="shared" si="208"/>
        <v>336600</v>
      </c>
      <c r="F1687">
        <v>0</v>
      </c>
      <c r="G1687">
        <f t="shared" si="209"/>
        <v>0</v>
      </c>
      <c r="H1687" t="s">
        <v>8220</v>
      </c>
      <c r="I1687" t="s">
        <v>8226</v>
      </c>
      <c r="J1687" t="s">
        <v>8248</v>
      </c>
      <c r="K1687">
        <v>1420352264</v>
      </c>
      <c r="L1687">
        <v>1416896264</v>
      </c>
      <c r="M1687" t="b">
        <v>0</v>
      </c>
      <c r="N1687">
        <v>0</v>
      </c>
      <c r="O1687" t="b">
        <v>0</v>
      </c>
      <c r="P1687" t="s">
        <v>8272</v>
      </c>
      <c r="Q1687">
        <f t="shared" si="210"/>
        <v>0</v>
      </c>
      <c r="R1687" t="e">
        <f t="shared" si="215"/>
        <v>#DIV/0!</v>
      </c>
      <c r="S1687" t="str">
        <f t="shared" si="211"/>
        <v>technology</v>
      </c>
      <c r="T1687" t="str">
        <f t="shared" si="212"/>
        <v>web</v>
      </c>
      <c r="U1687" s="7">
        <f t="shared" si="213"/>
        <v>41968.262314814812</v>
      </c>
      <c r="V1687" s="7">
        <f t="shared" si="214"/>
        <v>42008.262314814812</v>
      </c>
    </row>
    <row r="1688" spans="1:22" ht="44.25" x14ac:dyDescent="0.75">
      <c r="A1688">
        <v>3732</v>
      </c>
      <c r="B1688" s="2" t="s">
        <v>3729</v>
      </c>
      <c r="C1688" s="2" t="s">
        <v>7842</v>
      </c>
      <c r="D1688">
        <v>850</v>
      </c>
      <c r="E1688">
        <f t="shared" si="208"/>
        <v>968.99999999999989</v>
      </c>
      <c r="F1688">
        <v>131</v>
      </c>
      <c r="G1688">
        <f t="shared" si="209"/>
        <v>149.33999999999997</v>
      </c>
      <c r="H1688" t="s">
        <v>8221</v>
      </c>
      <c r="I1688" t="s">
        <v>8233</v>
      </c>
      <c r="J1688" t="s">
        <v>8249</v>
      </c>
      <c r="K1688">
        <v>1422100800</v>
      </c>
      <c r="L1688">
        <v>1416932133</v>
      </c>
      <c r="M1688" t="b">
        <v>0</v>
      </c>
      <c r="N1688">
        <v>4</v>
      </c>
      <c r="O1688" t="b">
        <v>0</v>
      </c>
      <c r="P1688" t="s">
        <v>8271</v>
      </c>
      <c r="Q1688">
        <f t="shared" si="210"/>
        <v>15</v>
      </c>
      <c r="R1688">
        <f t="shared" si="215"/>
        <v>37.340000000000003</v>
      </c>
      <c r="S1688" t="str">
        <f t="shared" si="211"/>
        <v>theater</v>
      </c>
      <c r="T1688" t="str">
        <f t="shared" si="212"/>
        <v>plays</v>
      </c>
      <c r="U1688" s="7">
        <f t="shared" si="213"/>
        <v>41968.677465277782</v>
      </c>
      <c r="V1688" s="7">
        <f t="shared" si="214"/>
        <v>42028.5</v>
      </c>
    </row>
    <row r="1689" spans="1:22" ht="44.25" x14ac:dyDescent="0.75">
      <c r="A1689">
        <v>2267</v>
      </c>
      <c r="B1689" s="2" t="s">
        <v>2268</v>
      </c>
      <c r="C1689" s="2" t="s">
        <v>6377</v>
      </c>
      <c r="D1689">
        <v>20000</v>
      </c>
      <c r="E1689">
        <f t="shared" si="208"/>
        <v>20000</v>
      </c>
      <c r="F1689">
        <v>76105</v>
      </c>
      <c r="G1689">
        <f t="shared" si="209"/>
        <v>76105</v>
      </c>
      <c r="H1689" t="s">
        <v>8219</v>
      </c>
      <c r="I1689" t="s">
        <v>8224</v>
      </c>
      <c r="J1689" t="s">
        <v>8246</v>
      </c>
      <c r="K1689">
        <v>1419123600</v>
      </c>
      <c r="L1689">
        <v>1416945297</v>
      </c>
      <c r="M1689" t="b">
        <v>0</v>
      </c>
      <c r="N1689">
        <v>404</v>
      </c>
      <c r="O1689" t="b">
        <v>1</v>
      </c>
      <c r="P1689" t="s">
        <v>8297</v>
      </c>
      <c r="Q1689">
        <f t="shared" si="210"/>
        <v>381</v>
      </c>
      <c r="R1689">
        <f t="shared" si="215"/>
        <v>188.38</v>
      </c>
      <c r="S1689" t="str">
        <f t="shared" si="211"/>
        <v>games</v>
      </c>
      <c r="T1689" t="str">
        <f t="shared" si="212"/>
        <v>tabletop games</v>
      </c>
      <c r="U1689" s="7">
        <f t="shared" si="213"/>
        <v>41968.829826388886</v>
      </c>
      <c r="V1689" s="7">
        <f t="shared" si="214"/>
        <v>41994.041666666672</v>
      </c>
    </row>
    <row r="1690" spans="1:22" ht="29.5" x14ac:dyDescent="0.75">
      <c r="A1690">
        <v>579</v>
      </c>
      <c r="B1690" s="2" t="s">
        <v>580</v>
      </c>
      <c r="C1690" s="2" t="s">
        <v>4689</v>
      </c>
      <c r="D1690">
        <v>12000</v>
      </c>
      <c r="E1690">
        <f t="shared" si="208"/>
        <v>12000</v>
      </c>
      <c r="F1690">
        <v>175</v>
      </c>
      <c r="G1690">
        <f t="shared" si="209"/>
        <v>175</v>
      </c>
      <c r="H1690" t="s">
        <v>8221</v>
      </c>
      <c r="I1690" t="s">
        <v>8224</v>
      </c>
      <c r="J1690" t="s">
        <v>8246</v>
      </c>
      <c r="K1690">
        <v>1419539223</v>
      </c>
      <c r="L1690">
        <v>1416947223</v>
      </c>
      <c r="M1690" t="b">
        <v>0</v>
      </c>
      <c r="N1690">
        <v>5</v>
      </c>
      <c r="O1690" t="b">
        <v>0</v>
      </c>
      <c r="P1690" t="s">
        <v>8272</v>
      </c>
      <c r="Q1690">
        <f t="shared" si="210"/>
        <v>1</v>
      </c>
      <c r="R1690">
        <f t="shared" si="215"/>
        <v>35</v>
      </c>
      <c r="S1690" t="str">
        <f t="shared" si="211"/>
        <v>technology</v>
      </c>
      <c r="T1690" t="str">
        <f t="shared" si="212"/>
        <v>web</v>
      </c>
      <c r="U1690" s="7">
        <f t="shared" si="213"/>
        <v>41968.852118055554</v>
      </c>
      <c r="V1690" s="7">
        <f t="shared" si="214"/>
        <v>41998.852118055554</v>
      </c>
    </row>
    <row r="1691" spans="1:22" ht="44.25" x14ac:dyDescent="0.75">
      <c r="A1691">
        <v>3793</v>
      </c>
      <c r="B1691" s="2" t="s">
        <v>3790</v>
      </c>
      <c r="C1691" s="2" t="s">
        <v>7903</v>
      </c>
      <c r="D1691">
        <v>7000</v>
      </c>
      <c r="E1691">
        <f t="shared" si="208"/>
        <v>7000</v>
      </c>
      <c r="F1691">
        <v>4176</v>
      </c>
      <c r="G1691">
        <f t="shared" si="209"/>
        <v>4176</v>
      </c>
      <c r="H1691" t="s">
        <v>8221</v>
      </c>
      <c r="I1691" t="s">
        <v>8224</v>
      </c>
      <c r="J1691" t="s">
        <v>8246</v>
      </c>
      <c r="K1691">
        <v>1418769129</v>
      </c>
      <c r="L1691">
        <v>1416954729</v>
      </c>
      <c r="M1691" t="b">
        <v>0</v>
      </c>
      <c r="N1691">
        <v>24</v>
      </c>
      <c r="O1691" t="b">
        <v>0</v>
      </c>
      <c r="P1691" t="s">
        <v>8305</v>
      </c>
      <c r="Q1691">
        <f t="shared" si="210"/>
        <v>60</v>
      </c>
      <c r="R1691">
        <f t="shared" si="215"/>
        <v>174</v>
      </c>
      <c r="S1691" t="str">
        <f t="shared" si="211"/>
        <v>theater</v>
      </c>
      <c r="T1691" t="str">
        <f t="shared" si="212"/>
        <v>musical</v>
      </c>
      <c r="U1691" s="7">
        <f t="shared" si="213"/>
        <v>41968.938993055555</v>
      </c>
      <c r="V1691" s="7">
        <f t="shared" si="214"/>
        <v>41989.938993055555</v>
      </c>
    </row>
    <row r="1692" spans="1:22" ht="44.25" x14ac:dyDescent="0.75">
      <c r="A1692">
        <v>3368</v>
      </c>
      <c r="B1692" s="2" t="s">
        <v>3367</v>
      </c>
      <c r="C1692" s="2" t="s">
        <v>7478</v>
      </c>
      <c r="D1692">
        <v>1000</v>
      </c>
      <c r="E1692">
        <f t="shared" si="208"/>
        <v>1000</v>
      </c>
      <c r="F1692">
        <v>1046</v>
      </c>
      <c r="G1692">
        <f t="shared" si="209"/>
        <v>1046</v>
      </c>
      <c r="H1692" t="s">
        <v>8219</v>
      </c>
      <c r="I1692" t="s">
        <v>8224</v>
      </c>
      <c r="J1692" t="s">
        <v>8246</v>
      </c>
      <c r="K1692">
        <v>1420088400</v>
      </c>
      <c r="L1692">
        <v>1416977259</v>
      </c>
      <c r="M1692" t="b">
        <v>0</v>
      </c>
      <c r="N1692">
        <v>23</v>
      </c>
      <c r="O1692" t="b">
        <v>1</v>
      </c>
      <c r="P1692" t="s">
        <v>8271</v>
      </c>
      <c r="Q1692">
        <f t="shared" si="210"/>
        <v>105</v>
      </c>
      <c r="R1692">
        <f t="shared" si="215"/>
        <v>45.48</v>
      </c>
      <c r="S1692" t="str">
        <f t="shared" si="211"/>
        <v>theater</v>
      </c>
      <c r="T1692" t="str">
        <f t="shared" si="212"/>
        <v>plays</v>
      </c>
      <c r="U1692" s="7">
        <f t="shared" si="213"/>
        <v>41969.199756944443</v>
      </c>
      <c r="V1692" s="7">
        <f t="shared" si="214"/>
        <v>42005.208333333328</v>
      </c>
    </row>
    <row r="1693" spans="1:22" ht="29.5" x14ac:dyDescent="0.75">
      <c r="A1693">
        <v>147</v>
      </c>
      <c r="B1693" s="2" t="s">
        <v>149</v>
      </c>
      <c r="C1693" s="2" t="s">
        <v>4257</v>
      </c>
      <c r="D1693">
        <v>7000</v>
      </c>
      <c r="E1693">
        <f t="shared" si="208"/>
        <v>9170</v>
      </c>
      <c r="F1693">
        <v>0</v>
      </c>
      <c r="G1693">
        <f t="shared" si="209"/>
        <v>0</v>
      </c>
      <c r="H1693" t="s">
        <v>8220</v>
      </c>
      <c r="I1693" t="s">
        <v>8225</v>
      </c>
      <c r="J1693" t="s">
        <v>8247</v>
      </c>
      <c r="K1693">
        <v>1420741080</v>
      </c>
      <c r="L1693">
        <v>1417026340</v>
      </c>
      <c r="M1693" t="b">
        <v>0</v>
      </c>
      <c r="N1693">
        <v>0</v>
      </c>
      <c r="O1693" t="b">
        <v>0</v>
      </c>
      <c r="P1693" t="s">
        <v>8267</v>
      </c>
      <c r="Q1693">
        <f t="shared" si="210"/>
        <v>0</v>
      </c>
      <c r="R1693" t="e">
        <f t="shared" si="215"/>
        <v>#DIV/0!</v>
      </c>
      <c r="S1693" t="str">
        <f t="shared" si="211"/>
        <v>film &amp; video</v>
      </c>
      <c r="T1693" t="str">
        <f t="shared" si="212"/>
        <v>science fiction</v>
      </c>
      <c r="U1693" s="7">
        <f t="shared" si="213"/>
        <v>41969.767824074079</v>
      </c>
      <c r="V1693" s="7">
        <f t="shared" si="214"/>
        <v>42012.762499999997</v>
      </c>
    </row>
    <row r="1694" spans="1:22" ht="44.25" x14ac:dyDescent="0.75">
      <c r="A1694">
        <v>601</v>
      </c>
      <c r="B1694" s="2" t="s">
        <v>602</v>
      </c>
      <c r="C1694" s="2" t="s">
        <v>4711</v>
      </c>
      <c r="D1694">
        <v>10000</v>
      </c>
      <c r="E1694">
        <f t="shared" si="208"/>
        <v>7300</v>
      </c>
      <c r="F1694">
        <v>140</v>
      </c>
      <c r="G1694">
        <f t="shared" si="209"/>
        <v>102.2</v>
      </c>
      <c r="H1694" t="s">
        <v>8220</v>
      </c>
      <c r="I1694" t="s">
        <v>8229</v>
      </c>
      <c r="J1694" t="s">
        <v>8251</v>
      </c>
      <c r="K1694">
        <v>1419626139</v>
      </c>
      <c r="L1694">
        <v>1417034139</v>
      </c>
      <c r="M1694" t="b">
        <v>0</v>
      </c>
      <c r="N1694">
        <v>6</v>
      </c>
      <c r="O1694" t="b">
        <v>0</v>
      </c>
      <c r="P1694" t="s">
        <v>8272</v>
      </c>
      <c r="Q1694">
        <f t="shared" si="210"/>
        <v>1</v>
      </c>
      <c r="R1694">
        <f t="shared" si="215"/>
        <v>17.03</v>
      </c>
      <c r="S1694" t="str">
        <f t="shared" si="211"/>
        <v>technology</v>
      </c>
      <c r="T1694" t="str">
        <f t="shared" si="212"/>
        <v>web</v>
      </c>
      <c r="U1694" s="7">
        <f t="shared" si="213"/>
        <v>41969.858090277776</v>
      </c>
      <c r="V1694" s="7">
        <f t="shared" si="214"/>
        <v>41999.858090277776</v>
      </c>
    </row>
    <row r="1695" spans="1:22" ht="29.5" x14ac:dyDescent="0.75">
      <c r="A1695">
        <v>3926</v>
      </c>
      <c r="B1695" s="2" t="s">
        <v>3923</v>
      </c>
      <c r="C1695" s="2" t="s">
        <v>8034</v>
      </c>
      <c r="D1695">
        <v>5000</v>
      </c>
      <c r="E1695">
        <f t="shared" si="208"/>
        <v>3300</v>
      </c>
      <c r="F1695">
        <v>15</v>
      </c>
      <c r="G1695">
        <f t="shared" si="209"/>
        <v>9.9</v>
      </c>
      <c r="H1695" t="s">
        <v>8221</v>
      </c>
      <c r="I1695" t="s">
        <v>8226</v>
      </c>
      <c r="J1695" t="s">
        <v>8248</v>
      </c>
      <c r="K1695">
        <v>1419645748</v>
      </c>
      <c r="L1695">
        <v>1417053748</v>
      </c>
      <c r="M1695" t="b">
        <v>0</v>
      </c>
      <c r="N1695">
        <v>1</v>
      </c>
      <c r="O1695" t="b">
        <v>0</v>
      </c>
      <c r="P1695" t="s">
        <v>8271</v>
      </c>
      <c r="Q1695">
        <f t="shared" si="210"/>
        <v>0</v>
      </c>
      <c r="R1695">
        <f t="shared" si="215"/>
        <v>9.9</v>
      </c>
      <c r="S1695" t="str">
        <f t="shared" si="211"/>
        <v>theater</v>
      </c>
      <c r="T1695" t="str">
        <f t="shared" si="212"/>
        <v>plays</v>
      </c>
      <c r="U1695" s="7">
        <f t="shared" si="213"/>
        <v>41970.085046296299</v>
      </c>
      <c r="V1695" s="7">
        <f t="shared" si="214"/>
        <v>42000.085046296299</v>
      </c>
    </row>
    <row r="1696" spans="1:22" x14ac:dyDescent="0.75">
      <c r="A1696">
        <v>217</v>
      </c>
      <c r="B1696" s="2" t="s">
        <v>219</v>
      </c>
      <c r="C1696" s="2" t="s">
        <v>4327</v>
      </c>
      <c r="D1696">
        <v>100000</v>
      </c>
      <c r="E1696">
        <f t="shared" si="208"/>
        <v>11000</v>
      </c>
      <c r="F1696">
        <v>11943</v>
      </c>
      <c r="G1696">
        <f t="shared" si="209"/>
        <v>1313.73</v>
      </c>
      <c r="H1696" t="s">
        <v>8221</v>
      </c>
      <c r="I1696" t="s">
        <v>8235</v>
      </c>
      <c r="J1696" t="s">
        <v>8255</v>
      </c>
      <c r="K1696">
        <v>1419780149</v>
      </c>
      <c r="L1696">
        <v>1417101749</v>
      </c>
      <c r="M1696" t="b">
        <v>0</v>
      </c>
      <c r="N1696">
        <v>38</v>
      </c>
      <c r="O1696" t="b">
        <v>0</v>
      </c>
      <c r="P1696" t="s">
        <v>8268</v>
      </c>
      <c r="Q1696">
        <f t="shared" si="210"/>
        <v>12</v>
      </c>
      <c r="R1696">
        <f t="shared" si="215"/>
        <v>34.57</v>
      </c>
      <c r="S1696" t="str">
        <f t="shared" si="211"/>
        <v>film &amp; video</v>
      </c>
      <c r="T1696" t="str">
        <f t="shared" si="212"/>
        <v>drama</v>
      </c>
      <c r="U1696" s="7">
        <f t="shared" si="213"/>
        <v>41970.64061342593</v>
      </c>
      <c r="V1696" s="7">
        <f t="shared" si="214"/>
        <v>42001.64061342593</v>
      </c>
    </row>
    <row r="1697" spans="1:22" ht="44.25" x14ac:dyDescent="0.75">
      <c r="A1697">
        <v>3218</v>
      </c>
      <c r="B1697" s="2" t="s">
        <v>3218</v>
      </c>
      <c r="C1697" s="2" t="s">
        <v>7328</v>
      </c>
      <c r="D1697">
        <v>12000</v>
      </c>
      <c r="E1697">
        <f t="shared" si="208"/>
        <v>15720</v>
      </c>
      <c r="F1697">
        <v>12252</v>
      </c>
      <c r="G1697">
        <f t="shared" si="209"/>
        <v>16050.12</v>
      </c>
      <c r="H1697" t="s">
        <v>8219</v>
      </c>
      <c r="I1697" t="s">
        <v>8225</v>
      </c>
      <c r="J1697" t="s">
        <v>8247</v>
      </c>
      <c r="K1697">
        <v>1419984000</v>
      </c>
      <c r="L1697">
        <v>1417132986</v>
      </c>
      <c r="M1697" t="b">
        <v>1</v>
      </c>
      <c r="N1697">
        <v>184</v>
      </c>
      <c r="O1697" t="b">
        <v>1</v>
      </c>
      <c r="P1697" t="s">
        <v>8271</v>
      </c>
      <c r="Q1697">
        <f t="shared" si="210"/>
        <v>102</v>
      </c>
      <c r="R1697">
        <f t="shared" si="215"/>
        <v>87.23</v>
      </c>
      <c r="S1697" t="str">
        <f t="shared" si="211"/>
        <v>theater</v>
      </c>
      <c r="T1697" t="str">
        <f t="shared" si="212"/>
        <v>plays</v>
      </c>
      <c r="U1697" s="7">
        <f t="shared" si="213"/>
        <v>41971.002152777779</v>
      </c>
      <c r="V1697" s="7">
        <f t="shared" si="214"/>
        <v>42004</v>
      </c>
    </row>
    <row r="1698" spans="1:22" ht="44.25" x14ac:dyDescent="0.75">
      <c r="A1698">
        <v>42</v>
      </c>
      <c r="B1698" s="2" t="s">
        <v>44</v>
      </c>
      <c r="C1698" s="2" t="s">
        <v>4153</v>
      </c>
      <c r="D1698">
        <v>14000</v>
      </c>
      <c r="E1698">
        <f t="shared" si="208"/>
        <v>14000</v>
      </c>
      <c r="F1698">
        <v>19860</v>
      </c>
      <c r="G1698">
        <f t="shared" si="209"/>
        <v>19860</v>
      </c>
      <c r="H1698" t="s">
        <v>8219</v>
      </c>
      <c r="I1698" t="s">
        <v>8224</v>
      </c>
      <c r="J1698" t="s">
        <v>8246</v>
      </c>
      <c r="K1698">
        <v>1419780026</v>
      </c>
      <c r="L1698">
        <v>1417188026</v>
      </c>
      <c r="M1698" t="b">
        <v>0</v>
      </c>
      <c r="N1698">
        <v>169</v>
      </c>
      <c r="O1698" t="b">
        <v>1</v>
      </c>
      <c r="P1698" t="s">
        <v>8265</v>
      </c>
      <c r="Q1698">
        <f t="shared" si="210"/>
        <v>142</v>
      </c>
      <c r="R1698">
        <f t="shared" si="215"/>
        <v>117.51</v>
      </c>
      <c r="S1698" t="str">
        <f t="shared" si="211"/>
        <v>film &amp; video</v>
      </c>
      <c r="T1698" t="str">
        <f t="shared" si="212"/>
        <v>television</v>
      </c>
      <c r="U1698" s="7">
        <f t="shared" si="213"/>
        <v>41971.639189814814</v>
      </c>
      <c r="V1698" s="7">
        <f t="shared" si="214"/>
        <v>42001.639189814814</v>
      </c>
    </row>
    <row r="1699" spans="1:22" ht="44.25" x14ac:dyDescent="0.75">
      <c r="A1699">
        <v>685</v>
      </c>
      <c r="B1699" s="2" t="s">
        <v>686</v>
      </c>
      <c r="C1699" s="2" t="s">
        <v>4795</v>
      </c>
      <c r="D1699">
        <v>2000</v>
      </c>
      <c r="E1699">
        <f t="shared" si="208"/>
        <v>2000</v>
      </c>
      <c r="F1699">
        <v>553</v>
      </c>
      <c r="G1699">
        <f t="shared" si="209"/>
        <v>553</v>
      </c>
      <c r="H1699" t="s">
        <v>8221</v>
      </c>
      <c r="I1699" t="s">
        <v>8224</v>
      </c>
      <c r="J1699" t="s">
        <v>8246</v>
      </c>
      <c r="K1699">
        <v>1421095672</v>
      </c>
      <c r="L1699">
        <v>1417207672</v>
      </c>
      <c r="M1699" t="b">
        <v>0</v>
      </c>
      <c r="N1699">
        <v>10</v>
      </c>
      <c r="O1699" t="b">
        <v>0</v>
      </c>
      <c r="P1699" t="s">
        <v>8273</v>
      </c>
      <c r="Q1699">
        <f t="shared" si="210"/>
        <v>28</v>
      </c>
      <c r="R1699">
        <f t="shared" si="215"/>
        <v>55.3</v>
      </c>
      <c r="S1699" t="str">
        <f t="shared" si="211"/>
        <v>technology</v>
      </c>
      <c r="T1699" t="str">
        <f t="shared" si="212"/>
        <v>wearables</v>
      </c>
      <c r="U1699" s="7">
        <f t="shared" si="213"/>
        <v>41971.866574074069</v>
      </c>
      <c r="V1699" s="7">
        <f t="shared" si="214"/>
        <v>42016.866574074069</v>
      </c>
    </row>
    <row r="1700" spans="1:22" ht="44.25" x14ac:dyDescent="0.75">
      <c r="A1700">
        <v>2512</v>
      </c>
      <c r="B1700" s="2" t="s">
        <v>2512</v>
      </c>
      <c r="C1700" s="2" t="s">
        <v>6622</v>
      </c>
      <c r="D1700">
        <v>1150</v>
      </c>
      <c r="E1700">
        <f t="shared" si="208"/>
        <v>1150</v>
      </c>
      <c r="F1700">
        <v>0</v>
      </c>
      <c r="G1700">
        <f t="shared" si="209"/>
        <v>0</v>
      </c>
      <c r="H1700" t="s">
        <v>8221</v>
      </c>
      <c r="I1700" t="s">
        <v>8224</v>
      </c>
      <c r="J1700" t="s">
        <v>8246</v>
      </c>
      <c r="K1700">
        <v>1418504561</v>
      </c>
      <c r="L1700">
        <v>1417208561</v>
      </c>
      <c r="M1700" t="b">
        <v>0</v>
      </c>
      <c r="N1700">
        <v>0</v>
      </c>
      <c r="O1700" t="b">
        <v>0</v>
      </c>
      <c r="P1700" t="s">
        <v>8299</v>
      </c>
      <c r="Q1700">
        <f t="shared" si="210"/>
        <v>0</v>
      </c>
      <c r="R1700" t="e">
        <f t="shared" si="215"/>
        <v>#DIV/0!</v>
      </c>
      <c r="S1700" t="str">
        <f t="shared" si="211"/>
        <v>food</v>
      </c>
      <c r="T1700" t="str">
        <f t="shared" si="212"/>
        <v>restaurants</v>
      </c>
      <c r="U1700" s="7">
        <f t="shared" si="213"/>
        <v>41971.876863425925</v>
      </c>
      <c r="V1700" s="7">
        <f t="shared" si="214"/>
        <v>41986.876863425925</v>
      </c>
    </row>
    <row r="1701" spans="1:22" ht="59" x14ac:dyDescent="0.75">
      <c r="A1701">
        <v>3660</v>
      </c>
      <c r="B1701" s="2" t="s">
        <v>3657</v>
      </c>
      <c r="C1701" s="2" t="s">
        <v>7770</v>
      </c>
      <c r="D1701">
        <v>250</v>
      </c>
      <c r="E1701">
        <f t="shared" si="208"/>
        <v>327.5</v>
      </c>
      <c r="F1701">
        <v>250</v>
      </c>
      <c r="G1701">
        <f t="shared" si="209"/>
        <v>327.5</v>
      </c>
      <c r="H1701" t="s">
        <v>8219</v>
      </c>
      <c r="I1701" t="s">
        <v>8225</v>
      </c>
      <c r="J1701" t="s">
        <v>8247</v>
      </c>
      <c r="K1701">
        <v>1419368925</v>
      </c>
      <c r="L1701">
        <v>1417208925</v>
      </c>
      <c r="M1701" t="b">
        <v>0</v>
      </c>
      <c r="N1701">
        <v>22</v>
      </c>
      <c r="O1701" t="b">
        <v>1</v>
      </c>
      <c r="P1701" t="s">
        <v>8271</v>
      </c>
      <c r="Q1701">
        <f t="shared" si="210"/>
        <v>100</v>
      </c>
      <c r="R1701">
        <f t="shared" si="215"/>
        <v>14.89</v>
      </c>
      <c r="S1701" t="str">
        <f t="shared" si="211"/>
        <v>theater</v>
      </c>
      <c r="T1701" t="str">
        <f t="shared" si="212"/>
        <v>plays</v>
      </c>
      <c r="U1701" s="7">
        <f t="shared" si="213"/>
        <v>41971.881076388891</v>
      </c>
      <c r="V1701" s="7">
        <f t="shared" si="214"/>
        <v>41996.881076388891</v>
      </c>
    </row>
    <row r="1702" spans="1:22" ht="29.5" x14ac:dyDescent="0.75">
      <c r="A1702">
        <v>1791</v>
      </c>
      <c r="B1702" s="2" t="s">
        <v>1792</v>
      </c>
      <c r="C1702" s="2" t="s">
        <v>5901</v>
      </c>
      <c r="D1702">
        <v>3000</v>
      </c>
      <c r="E1702">
        <f t="shared" si="208"/>
        <v>3930</v>
      </c>
      <c r="F1702">
        <v>107</v>
      </c>
      <c r="G1702">
        <f t="shared" si="209"/>
        <v>140.17000000000002</v>
      </c>
      <c r="H1702" t="s">
        <v>8221</v>
      </c>
      <c r="I1702" t="s">
        <v>8225</v>
      </c>
      <c r="J1702" t="s">
        <v>8247</v>
      </c>
      <c r="K1702">
        <v>1422553565</v>
      </c>
      <c r="L1702">
        <v>1417369565</v>
      </c>
      <c r="M1702" t="b">
        <v>1</v>
      </c>
      <c r="N1702">
        <v>4</v>
      </c>
      <c r="O1702" t="b">
        <v>0</v>
      </c>
      <c r="P1702" t="s">
        <v>8285</v>
      </c>
      <c r="Q1702">
        <f t="shared" si="210"/>
        <v>4</v>
      </c>
      <c r="R1702">
        <f t="shared" si="215"/>
        <v>35.04</v>
      </c>
      <c r="S1702" t="str">
        <f t="shared" si="211"/>
        <v>photography</v>
      </c>
      <c r="T1702" t="str">
        <f t="shared" si="212"/>
        <v>photobooks</v>
      </c>
      <c r="U1702" s="7">
        <f t="shared" si="213"/>
        <v>41973.740335648152</v>
      </c>
      <c r="V1702" s="7">
        <f t="shared" si="214"/>
        <v>42033.740335648152</v>
      </c>
    </row>
    <row r="1703" spans="1:22" ht="44.25" x14ac:dyDescent="0.75">
      <c r="A1703">
        <v>203</v>
      </c>
      <c r="B1703" s="2" t="s">
        <v>205</v>
      </c>
      <c r="C1703" s="2" t="s">
        <v>4313</v>
      </c>
      <c r="D1703">
        <v>2500</v>
      </c>
      <c r="E1703">
        <f t="shared" si="208"/>
        <v>3275</v>
      </c>
      <c r="F1703">
        <v>746</v>
      </c>
      <c r="G1703">
        <f t="shared" si="209"/>
        <v>977.26</v>
      </c>
      <c r="H1703" t="s">
        <v>8221</v>
      </c>
      <c r="I1703" t="s">
        <v>8225</v>
      </c>
      <c r="J1703" t="s">
        <v>8247</v>
      </c>
      <c r="K1703">
        <v>1422562864</v>
      </c>
      <c r="L1703">
        <v>1417378864</v>
      </c>
      <c r="M1703" t="b">
        <v>0</v>
      </c>
      <c r="N1703">
        <v>8</v>
      </c>
      <c r="O1703" t="b">
        <v>0</v>
      </c>
      <c r="P1703" t="s">
        <v>8268</v>
      </c>
      <c r="Q1703">
        <f t="shared" si="210"/>
        <v>30</v>
      </c>
      <c r="R1703">
        <f t="shared" si="215"/>
        <v>122.16</v>
      </c>
      <c r="S1703" t="str">
        <f t="shared" si="211"/>
        <v>film &amp; video</v>
      </c>
      <c r="T1703" t="str">
        <f t="shared" si="212"/>
        <v>drama</v>
      </c>
      <c r="U1703" s="7">
        <f t="shared" si="213"/>
        <v>41973.847962962958</v>
      </c>
      <c r="V1703" s="7">
        <f t="shared" si="214"/>
        <v>42033.847962962958</v>
      </c>
    </row>
    <row r="1704" spans="1:22" ht="44.25" x14ac:dyDescent="0.75">
      <c r="A1704">
        <v>672</v>
      </c>
      <c r="B1704" s="2" t="s">
        <v>673</v>
      </c>
      <c r="C1704" s="2" t="s">
        <v>4782</v>
      </c>
      <c r="D1704">
        <v>50000</v>
      </c>
      <c r="E1704">
        <f t="shared" si="208"/>
        <v>50000</v>
      </c>
      <c r="F1704">
        <v>10814</v>
      </c>
      <c r="G1704">
        <f t="shared" si="209"/>
        <v>10814</v>
      </c>
      <c r="H1704" t="s">
        <v>8221</v>
      </c>
      <c r="I1704" t="s">
        <v>8224</v>
      </c>
      <c r="J1704" t="s">
        <v>8246</v>
      </c>
      <c r="K1704">
        <v>1420088340</v>
      </c>
      <c r="L1704">
        <v>1417410964</v>
      </c>
      <c r="M1704" t="b">
        <v>0</v>
      </c>
      <c r="N1704">
        <v>215</v>
      </c>
      <c r="O1704" t="b">
        <v>0</v>
      </c>
      <c r="P1704" t="s">
        <v>8273</v>
      </c>
      <c r="Q1704">
        <f t="shared" si="210"/>
        <v>22</v>
      </c>
      <c r="R1704">
        <f t="shared" si="215"/>
        <v>50.3</v>
      </c>
      <c r="S1704" t="str">
        <f t="shared" si="211"/>
        <v>technology</v>
      </c>
      <c r="T1704" t="str">
        <f t="shared" si="212"/>
        <v>wearables</v>
      </c>
      <c r="U1704" s="7">
        <f t="shared" si="213"/>
        <v>41974.219490740739</v>
      </c>
      <c r="V1704" s="7">
        <f t="shared" si="214"/>
        <v>42005.207638888889</v>
      </c>
    </row>
    <row r="1705" spans="1:22" ht="44.25" x14ac:dyDescent="0.75">
      <c r="A1705">
        <v>2423</v>
      </c>
      <c r="B1705" s="2" t="s">
        <v>2424</v>
      </c>
      <c r="C1705" s="2" t="s">
        <v>6533</v>
      </c>
      <c r="D1705">
        <v>60000</v>
      </c>
      <c r="E1705">
        <f t="shared" si="208"/>
        <v>60000</v>
      </c>
      <c r="F1705">
        <v>8</v>
      </c>
      <c r="G1705">
        <f t="shared" si="209"/>
        <v>8</v>
      </c>
      <c r="H1705" t="s">
        <v>8221</v>
      </c>
      <c r="I1705" t="s">
        <v>8224</v>
      </c>
      <c r="J1705" t="s">
        <v>8246</v>
      </c>
      <c r="K1705">
        <v>1420044890</v>
      </c>
      <c r="L1705">
        <v>1417452890</v>
      </c>
      <c r="M1705" t="b">
        <v>0</v>
      </c>
      <c r="N1705">
        <v>1</v>
      </c>
      <c r="O1705" t="b">
        <v>0</v>
      </c>
      <c r="P1705" t="s">
        <v>8284</v>
      </c>
      <c r="Q1705">
        <f t="shared" si="210"/>
        <v>0</v>
      </c>
      <c r="R1705">
        <f t="shared" si="215"/>
        <v>8</v>
      </c>
      <c r="S1705" t="str">
        <f t="shared" si="211"/>
        <v>food</v>
      </c>
      <c r="T1705" t="str">
        <f t="shared" si="212"/>
        <v>food trucks</v>
      </c>
      <c r="U1705" s="7">
        <f t="shared" si="213"/>
        <v>41974.704745370371</v>
      </c>
      <c r="V1705" s="7">
        <f t="shared" si="214"/>
        <v>42004.704745370371</v>
      </c>
    </row>
    <row r="1706" spans="1:22" ht="44.25" x14ac:dyDescent="0.75">
      <c r="A1706">
        <v>1541</v>
      </c>
      <c r="B1706" s="2" t="s">
        <v>1542</v>
      </c>
      <c r="C1706" s="2" t="s">
        <v>5651</v>
      </c>
      <c r="D1706">
        <v>18000</v>
      </c>
      <c r="E1706">
        <f t="shared" si="208"/>
        <v>18000</v>
      </c>
      <c r="F1706">
        <v>6</v>
      </c>
      <c r="G1706">
        <f t="shared" si="209"/>
        <v>6</v>
      </c>
      <c r="H1706" t="s">
        <v>8221</v>
      </c>
      <c r="I1706" t="s">
        <v>8224</v>
      </c>
      <c r="J1706" t="s">
        <v>8246</v>
      </c>
      <c r="K1706">
        <v>1420045538</v>
      </c>
      <c r="L1706">
        <v>1417453538</v>
      </c>
      <c r="M1706" t="b">
        <v>0</v>
      </c>
      <c r="N1706">
        <v>2</v>
      </c>
      <c r="O1706" t="b">
        <v>0</v>
      </c>
      <c r="P1706" t="s">
        <v>8289</v>
      </c>
      <c r="Q1706">
        <f t="shared" si="210"/>
        <v>0</v>
      </c>
      <c r="R1706">
        <f t="shared" si="215"/>
        <v>3</v>
      </c>
      <c r="S1706" t="str">
        <f t="shared" si="211"/>
        <v>photography</v>
      </c>
      <c r="T1706" t="str">
        <f t="shared" si="212"/>
        <v>nature</v>
      </c>
      <c r="U1706" s="7">
        <f t="shared" si="213"/>
        <v>41974.712245370371</v>
      </c>
      <c r="V1706" s="7">
        <f t="shared" si="214"/>
        <v>42004.712245370371</v>
      </c>
    </row>
    <row r="1707" spans="1:22" ht="44.25" x14ac:dyDescent="0.75">
      <c r="A1707">
        <v>2871</v>
      </c>
      <c r="B1707" s="2" t="s">
        <v>2871</v>
      </c>
      <c r="C1707" s="2" t="s">
        <v>6981</v>
      </c>
      <c r="D1707">
        <v>10000</v>
      </c>
      <c r="E1707">
        <f t="shared" si="208"/>
        <v>10000</v>
      </c>
      <c r="F1707">
        <v>467</v>
      </c>
      <c r="G1707">
        <f t="shared" si="209"/>
        <v>467</v>
      </c>
      <c r="H1707" t="s">
        <v>8221</v>
      </c>
      <c r="I1707" t="s">
        <v>8224</v>
      </c>
      <c r="J1707" t="s">
        <v>8246</v>
      </c>
      <c r="K1707">
        <v>1419183813</v>
      </c>
      <c r="L1707">
        <v>1417455813</v>
      </c>
      <c r="M1707" t="b">
        <v>0</v>
      </c>
      <c r="N1707">
        <v>13</v>
      </c>
      <c r="O1707" t="b">
        <v>0</v>
      </c>
      <c r="P1707" t="s">
        <v>8271</v>
      </c>
      <c r="Q1707">
        <f t="shared" si="210"/>
        <v>5</v>
      </c>
      <c r="R1707">
        <f t="shared" si="215"/>
        <v>35.92</v>
      </c>
      <c r="S1707" t="str">
        <f t="shared" si="211"/>
        <v>theater</v>
      </c>
      <c r="T1707" t="str">
        <f t="shared" si="212"/>
        <v>plays</v>
      </c>
      <c r="U1707" s="7">
        <f t="shared" si="213"/>
        <v>41974.738576388889</v>
      </c>
      <c r="V1707" s="7">
        <f t="shared" si="214"/>
        <v>41994.738576388889</v>
      </c>
    </row>
    <row r="1708" spans="1:22" ht="44.25" x14ac:dyDescent="0.75">
      <c r="A1708">
        <v>3565</v>
      </c>
      <c r="B1708" s="2" t="s">
        <v>3564</v>
      </c>
      <c r="C1708" s="2" t="s">
        <v>7675</v>
      </c>
      <c r="D1708">
        <v>900</v>
      </c>
      <c r="E1708">
        <f t="shared" si="208"/>
        <v>900</v>
      </c>
      <c r="F1708">
        <v>1175</v>
      </c>
      <c r="G1708">
        <f t="shared" si="209"/>
        <v>1175</v>
      </c>
      <c r="H1708" t="s">
        <v>8219</v>
      </c>
      <c r="I1708" t="s">
        <v>8224</v>
      </c>
      <c r="J1708" t="s">
        <v>8246</v>
      </c>
      <c r="K1708">
        <v>1420048208</v>
      </c>
      <c r="L1708">
        <v>1417456208</v>
      </c>
      <c r="M1708" t="b">
        <v>0</v>
      </c>
      <c r="N1708">
        <v>12</v>
      </c>
      <c r="O1708" t="b">
        <v>1</v>
      </c>
      <c r="P1708" t="s">
        <v>8271</v>
      </c>
      <c r="Q1708">
        <f t="shared" si="210"/>
        <v>131</v>
      </c>
      <c r="R1708">
        <f t="shared" si="215"/>
        <v>97.92</v>
      </c>
      <c r="S1708" t="str">
        <f t="shared" si="211"/>
        <v>theater</v>
      </c>
      <c r="T1708" t="str">
        <f t="shared" si="212"/>
        <v>plays</v>
      </c>
      <c r="U1708" s="7">
        <f t="shared" si="213"/>
        <v>41974.743148148147</v>
      </c>
      <c r="V1708" s="7">
        <f t="shared" si="214"/>
        <v>42004.743148148147</v>
      </c>
    </row>
    <row r="1709" spans="1:22" ht="44.25" x14ac:dyDescent="0.75">
      <c r="A1709">
        <v>1326</v>
      </c>
      <c r="B1709" s="2" t="s">
        <v>1327</v>
      </c>
      <c r="C1709" s="2" t="s">
        <v>5436</v>
      </c>
      <c r="D1709">
        <v>100000</v>
      </c>
      <c r="E1709">
        <f t="shared" si="208"/>
        <v>100000</v>
      </c>
      <c r="F1709">
        <v>1130</v>
      </c>
      <c r="G1709">
        <f t="shared" si="209"/>
        <v>1130</v>
      </c>
      <c r="H1709" t="s">
        <v>8220</v>
      </c>
      <c r="I1709" t="s">
        <v>8224</v>
      </c>
      <c r="J1709" t="s">
        <v>8246</v>
      </c>
      <c r="K1709">
        <v>1421348428</v>
      </c>
      <c r="L1709">
        <v>1417460428</v>
      </c>
      <c r="M1709" t="b">
        <v>0</v>
      </c>
      <c r="N1709">
        <v>11</v>
      </c>
      <c r="O1709" t="b">
        <v>0</v>
      </c>
      <c r="P1709" t="s">
        <v>8273</v>
      </c>
      <c r="Q1709">
        <f t="shared" si="210"/>
        <v>1</v>
      </c>
      <c r="R1709">
        <f t="shared" si="215"/>
        <v>102.73</v>
      </c>
      <c r="S1709" t="str">
        <f t="shared" si="211"/>
        <v>technology</v>
      </c>
      <c r="T1709" t="str">
        <f t="shared" si="212"/>
        <v>wearables</v>
      </c>
      <c r="U1709" s="7">
        <f t="shared" si="213"/>
        <v>41974.791990740734</v>
      </c>
      <c r="V1709" s="7">
        <f t="shared" si="214"/>
        <v>42019.791990740734</v>
      </c>
    </row>
    <row r="1710" spans="1:22" ht="44.25" x14ac:dyDescent="0.75">
      <c r="A1710">
        <v>3593</v>
      </c>
      <c r="B1710" s="2" t="s">
        <v>3592</v>
      </c>
      <c r="C1710" s="2" t="s">
        <v>7703</v>
      </c>
      <c r="D1710">
        <v>3000</v>
      </c>
      <c r="E1710">
        <f t="shared" si="208"/>
        <v>3000</v>
      </c>
      <c r="F1710">
        <v>3319</v>
      </c>
      <c r="G1710">
        <f t="shared" si="209"/>
        <v>3319</v>
      </c>
      <c r="H1710" t="s">
        <v>8219</v>
      </c>
      <c r="I1710" t="s">
        <v>8224</v>
      </c>
      <c r="J1710" t="s">
        <v>8246</v>
      </c>
      <c r="K1710">
        <v>1420489560</v>
      </c>
      <c r="L1710">
        <v>1417469639</v>
      </c>
      <c r="M1710" t="b">
        <v>0</v>
      </c>
      <c r="N1710">
        <v>43</v>
      </c>
      <c r="O1710" t="b">
        <v>1</v>
      </c>
      <c r="P1710" t="s">
        <v>8271</v>
      </c>
      <c r="Q1710">
        <f t="shared" si="210"/>
        <v>111</v>
      </c>
      <c r="R1710">
        <f t="shared" si="215"/>
        <v>77.19</v>
      </c>
      <c r="S1710" t="str">
        <f t="shared" si="211"/>
        <v>theater</v>
      </c>
      <c r="T1710" t="str">
        <f t="shared" si="212"/>
        <v>plays</v>
      </c>
      <c r="U1710" s="7">
        <f t="shared" si="213"/>
        <v>41974.898599537039</v>
      </c>
      <c r="V1710" s="7">
        <f t="shared" si="214"/>
        <v>42009.851388888885</v>
      </c>
    </row>
    <row r="1711" spans="1:22" ht="44.25" x14ac:dyDescent="0.75">
      <c r="A1711">
        <v>2153</v>
      </c>
      <c r="B1711" s="2" t="s">
        <v>2154</v>
      </c>
      <c r="C1711" s="2" t="s">
        <v>6263</v>
      </c>
      <c r="D1711">
        <v>372625</v>
      </c>
      <c r="E1711">
        <f t="shared" si="208"/>
        <v>372625</v>
      </c>
      <c r="F1711">
        <v>34</v>
      </c>
      <c r="G1711">
        <f t="shared" si="209"/>
        <v>34</v>
      </c>
      <c r="H1711" t="s">
        <v>8221</v>
      </c>
      <c r="I1711" t="s">
        <v>8224</v>
      </c>
      <c r="J1711" t="s">
        <v>8246</v>
      </c>
      <c r="K1711">
        <v>1420876740</v>
      </c>
      <c r="L1711">
        <v>1417470718</v>
      </c>
      <c r="M1711" t="b">
        <v>0</v>
      </c>
      <c r="N1711">
        <v>4</v>
      </c>
      <c r="O1711" t="b">
        <v>0</v>
      </c>
      <c r="P1711" t="s">
        <v>8282</v>
      </c>
      <c r="Q1711">
        <f t="shared" si="210"/>
        <v>0</v>
      </c>
      <c r="R1711">
        <f t="shared" si="215"/>
        <v>8.5</v>
      </c>
      <c r="S1711" t="str">
        <f t="shared" si="211"/>
        <v>games</v>
      </c>
      <c r="T1711" t="str">
        <f t="shared" si="212"/>
        <v>video games</v>
      </c>
      <c r="U1711" s="7">
        <f t="shared" si="213"/>
        <v>41974.911087962959</v>
      </c>
      <c r="V1711" s="7">
        <f t="shared" si="214"/>
        <v>42014.332638888889</v>
      </c>
    </row>
    <row r="1712" spans="1:22" ht="29.5" x14ac:dyDescent="0.75">
      <c r="A1712">
        <v>3850</v>
      </c>
      <c r="B1712" s="2" t="s">
        <v>3847</v>
      </c>
      <c r="C1712" s="2" t="s">
        <v>7959</v>
      </c>
      <c r="D1712">
        <v>1000</v>
      </c>
      <c r="E1712">
        <f t="shared" si="208"/>
        <v>1000</v>
      </c>
      <c r="F1712">
        <v>38</v>
      </c>
      <c r="G1712">
        <f t="shared" si="209"/>
        <v>38</v>
      </c>
      <c r="H1712" t="s">
        <v>8221</v>
      </c>
      <c r="I1712" t="s">
        <v>8224</v>
      </c>
      <c r="J1712" t="s">
        <v>8246</v>
      </c>
      <c r="K1712">
        <v>1420081143</v>
      </c>
      <c r="L1712">
        <v>1417489143</v>
      </c>
      <c r="M1712" t="b">
        <v>1</v>
      </c>
      <c r="N1712">
        <v>4</v>
      </c>
      <c r="O1712" t="b">
        <v>0</v>
      </c>
      <c r="P1712" t="s">
        <v>8271</v>
      </c>
      <c r="Q1712">
        <f t="shared" si="210"/>
        <v>4</v>
      </c>
      <c r="R1712">
        <f t="shared" si="215"/>
        <v>9.5</v>
      </c>
      <c r="S1712" t="str">
        <f t="shared" si="211"/>
        <v>theater</v>
      </c>
      <c r="T1712" t="str">
        <f t="shared" si="212"/>
        <v>plays</v>
      </c>
      <c r="U1712" s="7">
        <f t="shared" si="213"/>
        <v>41975.124340277776</v>
      </c>
      <c r="V1712" s="7">
        <f t="shared" si="214"/>
        <v>42005.124340277776</v>
      </c>
    </row>
    <row r="1713" spans="1:22" ht="44.25" x14ac:dyDescent="0.75">
      <c r="A1713">
        <v>2031</v>
      </c>
      <c r="B1713" s="2" t="s">
        <v>2032</v>
      </c>
      <c r="C1713" s="2" t="s">
        <v>6141</v>
      </c>
      <c r="D1713">
        <v>50000</v>
      </c>
      <c r="E1713">
        <f t="shared" si="208"/>
        <v>56999.999999999993</v>
      </c>
      <c r="F1713">
        <v>60175</v>
      </c>
      <c r="G1713">
        <f t="shared" si="209"/>
        <v>68599.5</v>
      </c>
      <c r="H1713" t="s">
        <v>8219</v>
      </c>
      <c r="I1713" t="s">
        <v>8233</v>
      </c>
      <c r="J1713" t="s">
        <v>8249</v>
      </c>
      <c r="K1713">
        <v>1420765200</v>
      </c>
      <c r="L1713">
        <v>1417506853</v>
      </c>
      <c r="M1713" t="b">
        <v>1</v>
      </c>
      <c r="N1713">
        <v>508</v>
      </c>
      <c r="O1713" t="b">
        <v>1</v>
      </c>
      <c r="P1713" t="s">
        <v>8295</v>
      </c>
      <c r="Q1713">
        <f t="shared" si="210"/>
        <v>120</v>
      </c>
      <c r="R1713">
        <f t="shared" si="215"/>
        <v>135.04</v>
      </c>
      <c r="S1713" t="str">
        <f t="shared" si="211"/>
        <v>technology</v>
      </c>
      <c r="T1713" t="str">
        <f t="shared" si="212"/>
        <v>hardware</v>
      </c>
      <c r="U1713" s="7">
        <f t="shared" si="213"/>
        <v>41975.329317129625</v>
      </c>
      <c r="V1713" s="7">
        <f t="shared" si="214"/>
        <v>42013.041666666672</v>
      </c>
    </row>
    <row r="1714" spans="1:22" ht="44.25" x14ac:dyDescent="0.75">
      <c r="A1714">
        <v>1139</v>
      </c>
      <c r="B1714" s="2" t="s">
        <v>1140</v>
      </c>
      <c r="C1714" s="2" t="s">
        <v>5249</v>
      </c>
      <c r="D1714">
        <v>8000</v>
      </c>
      <c r="E1714">
        <f t="shared" si="208"/>
        <v>8000</v>
      </c>
      <c r="F1714">
        <v>5</v>
      </c>
      <c r="G1714">
        <f t="shared" si="209"/>
        <v>5</v>
      </c>
      <c r="H1714" t="s">
        <v>8221</v>
      </c>
      <c r="I1714" t="s">
        <v>8224</v>
      </c>
      <c r="J1714" t="s">
        <v>8246</v>
      </c>
      <c r="K1714">
        <v>1420100426</v>
      </c>
      <c r="L1714">
        <v>1417508426</v>
      </c>
      <c r="M1714" t="b">
        <v>0</v>
      </c>
      <c r="N1714">
        <v>1</v>
      </c>
      <c r="O1714" t="b">
        <v>0</v>
      </c>
      <c r="P1714" t="s">
        <v>8283</v>
      </c>
      <c r="Q1714">
        <f t="shared" si="210"/>
        <v>0</v>
      </c>
      <c r="R1714">
        <f t="shared" si="215"/>
        <v>5</v>
      </c>
      <c r="S1714" t="str">
        <f t="shared" si="211"/>
        <v>games</v>
      </c>
      <c r="T1714" t="str">
        <f t="shared" si="212"/>
        <v>mobile games</v>
      </c>
      <c r="U1714" s="7">
        <f t="shared" si="213"/>
        <v>41975.347523148142</v>
      </c>
      <c r="V1714" s="7">
        <f t="shared" si="214"/>
        <v>42005.347523148142</v>
      </c>
    </row>
    <row r="1715" spans="1:22" ht="44.25" x14ac:dyDescent="0.75">
      <c r="A1715">
        <v>3978</v>
      </c>
      <c r="B1715" s="2" t="s">
        <v>3975</v>
      </c>
      <c r="C1715" s="2" t="s">
        <v>8085</v>
      </c>
      <c r="D1715">
        <v>2000</v>
      </c>
      <c r="E1715">
        <f t="shared" si="208"/>
        <v>2000</v>
      </c>
      <c r="F1715">
        <v>214</v>
      </c>
      <c r="G1715">
        <f t="shared" si="209"/>
        <v>214</v>
      </c>
      <c r="H1715" t="s">
        <v>8221</v>
      </c>
      <c r="I1715" t="s">
        <v>8224</v>
      </c>
      <c r="J1715" t="s">
        <v>8246</v>
      </c>
      <c r="K1715">
        <v>1422717953</v>
      </c>
      <c r="L1715">
        <v>1417533953</v>
      </c>
      <c r="M1715" t="b">
        <v>0</v>
      </c>
      <c r="N1715">
        <v>8</v>
      </c>
      <c r="O1715" t="b">
        <v>0</v>
      </c>
      <c r="P1715" t="s">
        <v>8271</v>
      </c>
      <c r="Q1715">
        <f t="shared" si="210"/>
        <v>11</v>
      </c>
      <c r="R1715">
        <f t="shared" si="215"/>
        <v>26.75</v>
      </c>
      <c r="S1715" t="str">
        <f t="shared" si="211"/>
        <v>theater</v>
      </c>
      <c r="T1715" t="str">
        <f t="shared" si="212"/>
        <v>plays</v>
      </c>
      <c r="U1715" s="7">
        <f t="shared" si="213"/>
        <v>41975.642974537041</v>
      </c>
      <c r="V1715" s="7">
        <f t="shared" si="214"/>
        <v>42035.642974537041</v>
      </c>
    </row>
    <row r="1716" spans="1:22" ht="44.25" x14ac:dyDescent="0.75">
      <c r="A1716">
        <v>3801</v>
      </c>
      <c r="B1716" s="2" t="s">
        <v>3798</v>
      </c>
      <c r="C1716" s="2" t="s">
        <v>7911</v>
      </c>
      <c r="D1716">
        <v>5000</v>
      </c>
      <c r="E1716">
        <f t="shared" si="208"/>
        <v>5000</v>
      </c>
      <c r="F1716">
        <v>426</v>
      </c>
      <c r="G1716">
        <f t="shared" si="209"/>
        <v>426</v>
      </c>
      <c r="H1716" t="s">
        <v>8221</v>
      </c>
      <c r="I1716" t="s">
        <v>8224</v>
      </c>
      <c r="J1716" t="s">
        <v>8246</v>
      </c>
      <c r="K1716">
        <v>1420215216</v>
      </c>
      <c r="L1716">
        <v>1417536816</v>
      </c>
      <c r="M1716" t="b">
        <v>0</v>
      </c>
      <c r="N1716">
        <v>9</v>
      </c>
      <c r="O1716" t="b">
        <v>0</v>
      </c>
      <c r="P1716" t="s">
        <v>8305</v>
      </c>
      <c r="Q1716">
        <f t="shared" si="210"/>
        <v>9</v>
      </c>
      <c r="R1716">
        <f t="shared" si="215"/>
        <v>47.33</v>
      </c>
      <c r="S1716" t="str">
        <f t="shared" si="211"/>
        <v>theater</v>
      </c>
      <c r="T1716" t="str">
        <f t="shared" si="212"/>
        <v>musical</v>
      </c>
      <c r="U1716" s="7">
        <f t="shared" si="213"/>
        <v>41975.676111111112</v>
      </c>
      <c r="V1716" s="7">
        <f t="shared" si="214"/>
        <v>42006.676111111112</v>
      </c>
    </row>
    <row r="1717" spans="1:22" ht="59" x14ac:dyDescent="0.75">
      <c r="A1717">
        <v>3637</v>
      </c>
      <c r="B1717" s="2" t="s">
        <v>3635</v>
      </c>
      <c r="C1717" s="2" t="s">
        <v>7747</v>
      </c>
      <c r="D1717">
        <v>3000</v>
      </c>
      <c r="E1717">
        <f t="shared" si="208"/>
        <v>3000</v>
      </c>
      <c r="F1717">
        <v>926</v>
      </c>
      <c r="G1717">
        <f t="shared" si="209"/>
        <v>926</v>
      </c>
      <c r="H1717" t="s">
        <v>8221</v>
      </c>
      <c r="I1717" t="s">
        <v>8224</v>
      </c>
      <c r="J1717" t="s">
        <v>8246</v>
      </c>
      <c r="K1717">
        <v>1420130935</v>
      </c>
      <c r="L1717">
        <v>1417538935</v>
      </c>
      <c r="M1717" t="b">
        <v>0</v>
      </c>
      <c r="N1717">
        <v>14</v>
      </c>
      <c r="O1717" t="b">
        <v>0</v>
      </c>
      <c r="P1717" t="s">
        <v>8305</v>
      </c>
      <c r="Q1717">
        <f t="shared" si="210"/>
        <v>31</v>
      </c>
      <c r="R1717">
        <f t="shared" si="215"/>
        <v>66.14</v>
      </c>
      <c r="S1717" t="str">
        <f t="shared" si="211"/>
        <v>theater</v>
      </c>
      <c r="T1717" t="str">
        <f t="shared" si="212"/>
        <v>musical</v>
      </c>
      <c r="U1717" s="7">
        <f t="shared" si="213"/>
        <v>41975.700636574074</v>
      </c>
      <c r="V1717" s="7">
        <f t="shared" si="214"/>
        <v>42005.700636574074</v>
      </c>
    </row>
    <row r="1718" spans="1:22" ht="44.25" x14ac:dyDescent="0.75">
      <c r="A1718">
        <v>567</v>
      </c>
      <c r="B1718" s="2" t="s">
        <v>568</v>
      </c>
      <c r="C1718" s="2" t="s">
        <v>4677</v>
      </c>
      <c r="D1718">
        <v>10000</v>
      </c>
      <c r="E1718">
        <f t="shared" si="208"/>
        <v>10000</v>
      </c>
      <c r="F1718">
        <v>0</v>
      </c>
      <c r="G1718">
        <f t="shared" si="209"/>
        <v>0</v>
      </c>
      <c r="H1718" t="s">
        <v>8221</v>
      </c>
      <c r="I1718" t="s">
        <v>8224</v>
      </c>
      <c r="J1718" t="s">
        <v>8246</v>
      </c>
      <c r="K1718">
        <v>1420143194</v>
      </c>
      <c r="L1718">
        <v>1417551194</v>
      </c>
      <c r="M1718" t="b">
        <v>0</v>
      </c>
      <c r="N1718">
        <v>0</v>
      </c>
      <c r="O1718" t="b">
        <v>0</v>
      </c>
      <c r="P1718" t="s">
        <v>8272</v>
      </c>
      <c r="Q1718">
        <f t="shared" si="210"/>
        <v>0</v>
      </c>
      <c r="R1718" t="e">
        <f t="shared" si="215"/>
        <v>#DIV/0!</v>
      </c>
      <c r="S1718" t="str">
        <f t="shared" si="211"/>
        <v>technology</v>
      </c>
      <c r="T1718" t="str">
        <f t="shared" si="212"/>
        <v>web</v>
      </c>
      <c r="U1718" s="7">
        <f t="shared" si="213"/>
        <v>41975.842523148152</v>
      </c>
      <c r="V1718" s="7">
        <f t="shared" si="214"/>
        <v>42005.842523148152</v>
      </c>
    </row>
    <row r="1719" spans="1:22" ht="59" x14ac:dyDescent="0.75">
      <c r="A1719">
        <v>3048</v>
      </c>
      <c r="B1719" s="2" t="s">
        <v>3048</v>
      </c>
      <c r="C1719" s="2" t="s">
        <v>7158</v>
      </c>
      <c r="D1719">
        <v>5000</v>
      </c>
      <c r="E1719">
        <f t="shared" si="208"/>
        <v>5000</v>
      </c>
      <c r="F1719">
        <v>8320</v>
      </c>
      <c r="G1719">
        <f t="shared" si="209"/>
        <v>8320</v>
      </c>
      <c r="H1719" t="s">
        <v>8219</v>
      </c>
      <c r="I1719" t="s">
        <v>8224</v>
      </c>
      <c r="J1719" t="s">
        <v>8246</v>
      </c>
      <c r="K1719">
        <v>1420060920</v>
      </c>
      <c r="L1719">
        <v>1417556262</v>
      </c>
      <c r="M1719" t="b">
        <v>0</v>
      </c>
      <c r="N1719">
        <v>47</v>
      </c>
      <c r="O1719" t="b">
        <v>1</v>
      </c>
      <c r="P1719" t="s">
        <v>8303</v>
      </c>
      <c r="Q1719">
        <f t="shared" si="210"/>
        <v>166</v>
      </c>
      <c r="R1719">
        <f t="shared" si="215"/>
        <v>177.02</v>
      </c>
      <c r="S1719" t="str">
        <f t="shared" si="211"/>
        <v>theater</v>
      </c>
      <c r="T1719" t="str">
        <f t="shared" si="212"/>
        <v>spaces</v>
      </c>
      <c r="U1719" s="7">
        <f t="shared" si="213"/>
        <v>41975.901180555549</v>
      </c>
      <c r="V1719" s="7">
        <f t="shared" si="214"/>
        <v>42004.890277777777</v>
      </c>
    </row>
    <row r="1720" spans="1:22" ht="44.25" x14ac:dyDescent="0.75">
      <c r="A1720">
        <v>675</v>
      </c>
      <c r="B1720" s="2" t="s">
        <v>676</v>
      </c>
      <c r="C1720" s="2" t="s">
        <v>4785</v>
      </c>
      <c r="D1720">
        <v>6000</v>
      </c>
      <c r="E1720">
        <f t="shared" si="208"/>
        <v>6000</v>
      </c>
      <c r="F1720">
        <v>891</v>
      </c>
      <c r="G1720">
        <f t="shared" si="209"/>
        <v>891</v>
      </c>
      <c r="H1720" t="s">
        <v>8221</v>
      </c>
      <c r="I1720" t="s">
        <v>8224</v>
      </c>
      <c r="J1720" t="s">
        <v>8246</v>
      </c>
      <c r="K1720">
        <v>1420095540</v>
      </c>
      <c r="L1720">
        <v>1417558804</v>
      </c>
      <c r="M1720" t="b">
        <v>0</v>
      </c>
      <c r="N1720">
        <v>26</v>
      </c>
      <c r="O1720" t="b">
        <v>0</v>
      </c>
      <c r="P1720" t="s">
        <v>8273</v>
      </c>
      <c r="Q1720">
        <f t="shared" si="210"/>
        <v>15</v>
      </c>
      <c r="R1720">
        <f t="shared" si="215"/>
        <v>34.270000000000003</v>
      </c>
      <c r="S1720" t="str">
        <f t="shared" si="211"/>
        <v>technology</v>
      </c>
      <c r="T1720" t="str">
        <f t="shared" si="212"/>
        <v>wearables</v>
      </c>
      <c r="U1720" s="7">
        <f t="shared" si="213"/>
        <v>41975.930601851855</v>
      </c>
      <c r="V1720" s="7">
        <f t="shared" si="214"/>
        <v>42005.290972222225</v>
      </c>
    </row>
    <row r="1721" spans="1:22" ht="44.25" x14ac:dyDescent="0.75">
      <c r="A1721">
        <v>3570</v>
      </c>
      <c r="B1721" s="2" t="s">
        <v>3569</v>
      </c>
      <c r="C1721" s="2" t="s">
        <v>7680</v>
      </c>
      <c r="D1721">
        <v>2000</v>
      </c>
      <c r="E1721">
        <f t="shared" si="208"/>
        <v>2000</v>
      </c>
      <c r="F1721">
        <v>2287</v>
      </c>
      <c r="G1721">
        <f t="shared" si="209"/>
        <v>2287</v>
      </c>
      <c r="H1721" t="s">
        <v>8219</v>
      </c>
      <c r="I1721" t="s">
        <v>8224</v>
      </c>
      <c r="J1721" t="s">
        <v>8246</v>
      </c>
      <c r="K1721">
        <v>1420009200</v>
      </c>
      <c r="L1721">
        <v>1417593483</v>
      </c>
      <c r="M1721" t="b">
        <v>0</v>
      </c>
      <c r="N1721">
        <v>26</v>
      </c>
      <c r="O1721" t="b">
        <v>1</v>
      </c>
      <c r="P1721" t="s">
        <v>8271</v>
      </c>
      <c r="Q1721">
        <f t="shared" si="210"/>
        <v>114</v>
      </c>
      <c r="R1721">
        <f t="shared" si="215"/>
        <v>87.96</v>
      </c>
      <c r="S1721" t="str">
        <f t="shared" si="211"/>
        <v>theater</v>
      </c>
      <c r="T1721" t="str">
        <f t="shared" si="212"/>
        <v>plays</v>
      </c>
      <c r="U1721" s="7">
        <f t="shared" si="213"/>
        <v>41976.331979166673</v>
      </c>
      <c r="V1721" s="7">
        <f t="shared" si="214"/>
        <v>42004.291666666672</v>
      </c>
    </row>
    <row r="1722" spans="1:22" ht="44.25" x14ac:dyDescent="0.75">
      <c r="A1722">
        <v>2397</v>
      </c>
      <c r="B1722" s="2" t="s">
        <v>2398</v>
      </c>
      <c r="C1722" s="2" t="s">
        <v>6507</v>
      </c>
      <c r="D1722">
        <v>124000</v>
      </c>
      <c r="E1722">
        <f t="shared" si="208"/>
        <v>124000</v>
      </c>
      <c r="F1722">
        <v>0</v>
      </c>
      <c r="G1722">
        <f t="shared" si="209"/>
        <v>0</v>
      </c>
      <c r="H1722" t="s">
        <v>8220</v>
      </c>
      <c r="I1722" t="s">
        <v>8224</v>
      </c>
      <c r="J1722" t="s">
        <v>8246</v>
      </c>
      <c r="K1722">
        <v>1420233256</v>
      </c>
      <c r="L1722">
        <v>1417641256</v>
      </c>
      <c r="M1722" t="b">
        <v>0</v>
      </c>
      <c r="N1722">
        <v>0</v>
      </c>
      <c r="O1722" t="b">
        <v>0</v>
      </c>
      <c r="P1722" t="s">
        <v>8272</v>
      </c>
      <c r="Q1722">
        <f t="shared" si="210"/>
        <v>0</v>
      </c>
      <c r="R1722" t="e">
        <f t="shared" si="215"/>
        <v>#DIV/0!</v>
      </c>
      <c r="S1722" t="str">
        <f t="shared" si="211"/>
        <v>technology</v>
      </c>
      <c r="T1722" t="str">
        <f t="shared" si="212"/>
        <v>web</v>
      </c>
      <c r="U1722" s="7">
        <f t="shared" si="213"/>
        <v>41976.88490740741</v>
      </c>
      <c r="V1722" s="7">
        <f t="shared" si="214"/>
        <v>42006.88490740741</v>
      </c>
    </row>
    <row r="1723" spans="1:22" ht="44.25" x14ac:dyDescent="0.75">
      <c r="A1723">
        <v>3889</v>
      </c>
      <c r="B1723" s="2" t="s">
        <v>3886</v>
      </c>
      <c r="C1723" s="2" t="s">
        <v>7997</v>
      </c>
      <c r="D1723">
        <v>8000</v>
      </c>
      <c r="E1723">
        <f t="shared" si="208"/>
        <v>8000</v>
      </c>
      <c r="F1723">
        <v>118</v>
      </c>
      <c r="G1723">
        <f t="shared" si="209"/>
        <v>118</v>
      </c>
      <c r="H1723" t="s">
        <v>8221</v>
      </c>
      <c r="I1723" t="s">
        <v>8224</v>
      </c>
      <c r="J1723" t="s">
        <v>8246</v>
      </c>
      <c r="K1723">
        <v>1420413960</v>
      </c>
      <c r="L1723">
        <v>1417651630</v>
      </c>
      <c r="M1723" t="b">
        <v>0</v>
      </c>
      <c r="N1723">
        <v>9</v>
      </c>
      <c r="O1723" t="b">
        <v>0</v>
      </c>
      <c r="P1723" t="s">
        <v>8271</v>
      </c>
      <c r="Q1723">
        <f t="shared" si="210"/>
        <v>1</v>
      </c>
      <c r="R1723">
        <f t="shared" si="215"/>
        <v>13.11</v>
      </c>
      <c r="S1723" t="str">
        <f t="shared" si="211"/>
        <v>theater</v>
      </c>
      <c r="T1723" t="str">
        <f t="shared" si="212"/>
        <v>plays</v>
      </c>
      <c r="U1723" s="7">
        <f t="shared" si="213"/>
        <v>41977.004976851851</v>
      </c>
      <c r="V1723" s="7">
        <f t="shared" si="214"/>
        <v>42008.976388888885</v>
      </c>
    </row>
    <row r="1724" spans="1:22" ht="44.25" x14ac:dyDescent="0.75">
      <c r="A1724">
        <v>1006</v>
      </c>
      <c r="B1724" s="2" t="s">
        <v>1007</v>
      </c>
      <c r="C1724" s="2" t="s">
        <v>5116</v>
      </c>
      <c r="D1724">
        <v>4000</v>
      </c>
      <c r="E1724">
        <f t="shared" si="208"/>
        <v>4000</v>
      </c>
      <c r="F1724">
        <v>234</v>
      </c>
      <c r="G1724">
        <f t="shared" si="209"/>
        <v>234</v>
      </c>
      <c r="H1724" t="s">
        <v>8220</v>
      </c>
      <c r="I1724" t="s">
        <v>8224</v>
      </c>
      <c r="J1724" t="s">
        <v>8246</v>
      </c>
      <c r="K1724">
        <v>1418368260</v>
      </c>
      <c r="L1724">
        <v>1417654672</v>
      </c>
      <c r="M1724" t="b">
        <v>0</v>
      </c>
      <c r="N1724">
        <v>8</v>
      </c>
      <c r="O1724" t="b">
        <v>0</v>
      </c>
      <c r="P1724" t="s">
        <v>8273</v>
      </c>
      <c r="Q1724">
        <f t="shared" si="210"/>
        <v>6</v>
      </c>
      <c r="R1724">
        <f t="shared" si="215"/>
        <v>29.25</v>
      </c>
      <c r="S1724" t="str">
        <f t="shared" si="211"/>
        <v>technology</v>
      </c>
      <c r="T1724" t="str">
        <f t="shared" si="212"/>
        <v>wearables</v>
      </c>
      <c r="U1724" s="7">
        <f t="shared" si="213"/>
        <v>41977.040185185186</v>
      </c>
      <c r="V1724" s="7">
        <f t="shared" si="214"/>
        <v>41985.299305555556</v>
      </c>
    </row>
    <row r="1725" spans="1:22" ht="44.25" x14ac:dyDescent="0.75">
      <c r="A1725">
        <v>3124</v>
      </c>
      <c r="B1725" s="2" t="s">
        <v>3124</v>
      </c>
      <c r="C1725" s="2" t="s">
        <v>7234</v>
      </c>
      <c r="D1725">
        <v>800000</v>
      </c>
      <c r="E1725">
        <f t="shared" si="208"/>
        <v>800000</v>
      </c>
      <c r="F1725">
        <v>26</v>
      </c>
      <c r="G1725">
        <f t="shared" si="209"/>
        <v>26</v>
      </c>
      <c r="H1725" t="s">
        <v>8220</v>
      </c>
      <c r="I1725" t="s">
        <v>8224</v>
      </c>
      <c r="J1725" t="s">
        <v>8246</v>
      </c>
      <c r="K1725">
        <v>1422902601</v>
      </c>
      <c r="L1725">
        <v>1417718601</v>
      </c>
      <c r="M1725" t="b">
        <v>0</v>
      </c>
      <c r="N1725">
        <v>4</v>
      </c>
      <c r="O1725" t="b">
        <v>0</v>
      </c>
      <c r="P1725" t="s">
        <v>8303</v>
      </c>
      <c r="Q1725">
        <f t="shared" si="210"/>
        <v>0</v>
      </c>
      <c r="R1725">
        <f t="shared" si="215"/>
        <v>6.5</v>
      </c>
      <c r="S1725" t="str">
        <f t="shared" si="211"/>
        <v>theater</v>
      </c>
      <c r="T1725" t="str">
        <f t="shared" si="212"/>
        <v>spaces</v>
      </c>
      <c r="U1725" s="7">
        <f t="shared" si="213"/>
        <v>41977.780104166668</v>
      </c>
      <c r="V1725" s="7">
        <f t="shared" si="214"/>
        <v>42037.780104166668</v>
      </c>
    </row>
    <row r="1726" spans="1:22" ht="44.25" x14ac:dyDescent="0.75">
      <c r="A1726">
        <v>2539</v>
      </c>
      <c r="B1726" s="2" t="s">
        <v>2539</v>
      </c>
      <c r="C1726" s="2" t="s">
        <v>6649</v>
      </c>
      <c r="D1726">
        <v>10000</v>
      </c>
      <c r="E1726">
        <f t="shared" si="208"/>
        <v>10000</v>
      </c>
      <c r="F1726">
        <v>10025</v>
      </c>
      <c r="G1726">
        <f t="shared" si="209"/>
        <v>10025</v>
      </c>
      <c r="H1726" t="s">
        <v>8219</v>
      </c>
      <c r="I1726" t="s">
        <v>8224</v>
      </c>
      <c r="J1726" t="s">
        <v>8246</v>
      </c>
      <c r="K1726">
        <v>1422913152</v>
      </c>
      <c r="L1726">
        <v>1417729152</v>
      </c>
      <c r="M1726" t="b">
        <v>0</v>
      </c>
      <c r="N1726">
        <v>59</v>
      </c>
      <c r="O1726" t="b">
        <v>1</v>
      </c>
      <c r="P1726" t="s">
        <v>8300</v>
      </c>
      <c r="Q1726">
        <f t="shared" si="210"/>
        <v>100</v>
      </c>
      <c r="R1726">
        <f t="shared" si="215"/>
        <v>169.92</v>
      </c>
      <c r="S1726" t="str">
        <f t="shared" si="211"/>
        <v>music</v>
      </c>
      <c r="T1726" t="str">
        <f t="shared" si="212"/>
        <v>classical music</v>
      </c>
      <c r="U1726" s="7">
        <f t="shared" si="213"/>
        <v>41977.902222222227</v>
      </c>
      <c r="V1726" s="7">
        <f t="shared" si="214"/>
        <v>42037.902222222227</v>
      </c>
    </row>
    <row r="1727" spans="1:22" ht="44.25" x14ac:dyDescent="0.75">
      <c r="A1727">
        <v>207</v>
      </c>
      <c r="B1727" s="2" t="s">
        <v>209</v>
      </c>
      <c r="C1727" s="2" t="s">
        <v>4317</v>
      </c>
      <c r="D1727">
        <v>14000</v>
      </c>
      <c r="E1727">
        <f t="shared" si="208"/>
        <v>10220</v>
      </c>
      <c r="F1727">
        <v>2130</v>
      </c>
      <c r="G1727">
        <f t="shared" si="209"/>
        <v>1554.8999999999999</v>
      </c>
      <c r="H1727" t="s">
        <v>8221</v>
      </c>
      <c r="I1727" t="s">
        <v>8229</v>
      </c>
      <c r="J1727" t="s">
        <v>8251</v>
      </c>
      <c r="K1727">
        <v>1420346638</v>
      </c>
      <c r="L1727">
        <v>1417754638</v>
      </c>
      <c r="M1727" t="b">
        <v>0</v>
      </c>
      <c r="N1727">
        <v>13</v>
      </c>
      <c r="O1727" t="b">
        <v>0</v>
      </c>
      <c r="P1727" t="s">
        <v>8268</v>
      </c>
      <c r="Q1727">
        <f t="shared" si="210"/>
        <v>15</v>
      </c>
      <c r="R1727">
        <f t="shared" si="215"/>
        <v>119.61</v>
      </c>
      <c r="S1727" t="str">
        <f t="shared" si="211"/>
        <v>film &amp; video</v>
      </c>
      <c r="T1727" t="str">
        <f t="shared" si="212"/>
        <v>drama</v>
      </c>
      <c r="U1727" s="7">
        <f t="shared" si="213"/>
        <v>41978.197199074071</v>
      </c>
      <c r="V1727" s="7">
        <f t="shared" si="214"/>
        <v>42008.197199074071</v>
      </c>
    </row>
    <row r="1728" spans="1:22" ht="44.25" x14ac:dyDescent="0.75">
      <c r="A1728">
        <v>1773</v>
      </c>
      <c r="B1728" s="2" t="s">
        <v>1774</v>
      </c>
      <c r="C1728" s="2" t="s">
        <v>5883</v>
      </c>
      <c r="D1728">
        <v>30000</v>
      </c>
      <c r="E1728">
        <f t="shared" si="208"/>
        <v>30000</v>
      </c>
      <c r="F1728">
        <v>1877</v>
      </c>
      <c r="G1728">
        <f t="shared" si="209"/>
        <v>1877</v>
      </c>
      <c r="H1728" t="s">
        <v>8221</v>
      </c>
      <c r="I1728" t="s">
        <v>8224</v>
      </c>
      <c r="J1728" t="s">
        <v>8246</v>
      </c>
      <c r="K1728">
        <v>1421691298</v>
      </c>
      <c r="L1728">
        <v>1417803298</v>
      </c>
      <c r="M1728" t="b">
        <v>1</v>
      </c>
      <c r="N1728">
        <v>19</v>
      </c>
      <c r="O1728" t="b">
        <v>0</v>
      </c>
      <c r="P1728" t="s">
        <v>8285</v>
      </c>
      <c r="Q1728">
        <f t="shared" si="210"/>
        <v>6</v>
      </c>
      <c r="R1728">
        <f t="shared" si="215"/>
        <v>98.79</v>
      </c>
      <c r="S1728" t="str">
        <f t="shared" si="211"/>
        <v>photography</v>
      </c>
      <c r="T1728" t="str">
        <f t="shared" si="212"/>
        <v>photobooks</v>
      </c>
      <c r="U1728" s="7">
        <f t="shared" si="213"/>
        <v>41978.760393518518</v>
      </c>
      <c r="V1728" s="7">
        <f t="shared" si="214"/>
        <v>42023.760393518518</v>
      </c>
    </row>
    <row r="1729" spans="1:22" ht="44.25" x14ac:dyDescent="0.75">
      <c r="A1729">
        <v>2358</v>
      </c>
      <c r="B1729" s="2" t="s">
        <v>2359</v>
      </c>
      <c r="C1729" s="2" t="s">
        <v>6468</v>
      </c>
      <c r="D1729">
        <v>1500</v>
      </c>
      <c r="E1729">
        <f t="shared" si="208"/>
        <v>1965</v>
      </c>
      <c r="F1729">
        <v>0</v>
      </c>
      <c r="G1729">
        <f t="shared" si="209"/>
        <v>0</v>
      </c>
      <c r="H1729" t="s">
        <v>8220</v>
      </c>
      <c r="I1729" t="s">
        <v>8225</v>
      </c>
      <c r="J1729" t="s">
        <v>8247</v>
      </c>
      <c r="K1729">
        <v>1422664740</v>
      </c>
      <c r="L1729">
        <v>1417818036</v>
      </c>
      <c r="M1729" t="b">
        <v>0</v>
      </c>
      <c r="N1729">
        <v>0</v>
      </c>
      <c r="O1729" t="b">
        <v>0</v>
      </c>
      <c r="P1729" t="s">
        <v>8272</v>
      </c>
      <c r="Q1729">
        <f t="shared" si="210"/>
        <v>0</v>
      </c>
      <c r="R1729" t="e">
        <f t="shared" si="215"/>
        <v>#DIV/0!</v>
      </c>
      <c r="S1729" t="str">
        <f t="shared" si="211"/>
        <v>technology</v>
      </c>
      <c r="T1729" t="str">
        <f t="shared" si="212"/>
        <v>web</v>
      </c>
      <c r="U1729" s="7">
        <f t="shared" si="213"/>
        <v>41978.930972222224</v>
      </c>
      <c r="V1729" s="7">
        <f t="shared" si="214"/>
        <v>42035.027083333334</v>
      </c>
    </row>
    <row r="1730" spans="1:22" ht="44.25" x14ac:dyDescent="0.75">
      <c r="A1730">
        <v>384</v>
      </c>
      <c r="B1730" s="2" t="s">
        <v>385</v>
      </c>
      <c r="C1730" s="2" t="s">
        <v>4494</v>
      </c>
      <c r="D1730">
        <v>20000</v>
      </c>
      <c r="E1730">
        <f t="shared" ref="E1730:E1793" si="216">INDEX(convert,MATCH($J1730,money,0),2)*D1730</f>
        <v>20000</v>
      </c>
      <c r="F1730">
        <v>22421</v>
      </c>
      <c r="G1730">
        <f t="shared" ref="G1730:G1793" si="217">INDEX(convert,MATCH($J1730,money,0),2)*F1730</f>
        <v>22421</v>
      </c>
      <c r="H1730" t="s">
        <v>8219</v>
      </c>
      <c r="I1730" t="s">
        <v>8224</v>
      </c>
      <c r="J1730" t="s">
        <v>8246</v>
      </c>
      <c r="K1730">
        <v>1420569947</v>
      </c>
      <c r="L1730">
        <v>1417977947</v>
      </c>
      <c r="M1730" t="b">
        <v>0</v>
      </c>
      <c r="N1730">
        <v>383</v>
      </c>
      <c r="O1730" t="b">
        <v>1</v>
      </c>
      <c r="P1730" t="s">
        <v>8269</v>
      </c>
      <c r="Q1730">
        <f t="shared" ref="Q1730:Q1793" si="218">ROUND(F1730/D1730*100,0)</f>
        <v>112</v>
      </c>
      <c r="R1730">
        <f t="shared" si="215"/>
        <v>58.54</v>
      </c>
      <c r="S1730" t="str">
        <f t="shared" ref="S1730:S1793" si="219">LEFT($P1730,FIND("/",$P1730)-1)</f>
        <v>film &amp; video</v>
      </c>
      <c r="T1730" t="str">
        <f t="shared" ref="T1730:T1793" si="220">MID($P1730,FIND("/",$P1730)+1,30)</f>
        <v>documentary</v>
      </c>
      <c r="U1730" s="7">
        <f t="shared" ref="U1730:U1793" si="221">DATE(1970,1,1)+(((L1730/60)/60)/24)</f>
        <v>41980.781793981485</v>
      </c>
      <c r="V1730" s="7">
        <f t="shared" ref="V1730:V1793" si="222">DATE(1970,1,1)+(((K1730/60)/60)/24)</f>
        <v>42010.781793981485</v>
      </c>
    </row>
    <row r="1731" spans="1:22" ht="44.25" x14ac:dyDescent="0.75">
      <c r="A1731">
        <v>3972</v>
      </c>
      <c r="B1731" s="2" t="s">
        <v>3969</v>
      </c>
      <c r="C1731" s="2" t="s">
        <v>8079</v>
      </c>
      <c r="D1731">
        <v>1000</v>
      </c>
      <c r="E1731">
        <f t="shared" si="216"/>
        <v>1000</v>
      </c>
      <c r="F1731">
        <v>211</v>
      </c>
      <c r="G1731">
        <f t="shared" si="217"/>
        <v>211</v>
      </c>
      <c r="H1731" t="s">
        <v>8221</v>
      </c>
      <c r="I1731" t="s">
        <v>8224</v>
      </c>
      <c r="J1731" t="s">
        <v>8246</v>
      </c>
      <c r="K1731">
        <v>1423186634</v>
      </c>
      <c r="L1731">
        <v>1418002634</v>
      </c>
      <c r="M1731" t="b">
        <v>0</v>
      </c>
      <c r="N1731">
        <v>8</v>
      </c>
      <c r="O1731" t="b">
        <v>0</v>
      </c>
      <c r="P1731" t="s">
        <v>8271</v>
      </c>
      <c r="Q1731">
        <f t="shared" si="218"/>
        <v>21</v>
      </c>
      <c r="R1731">
        <f t="shared" ref="R1731:R1794" si="223">ROUND(G1731/N1731,2)</f>
        <v>26.38</v>
      </c>
      <c r="S1731" t="str">
        <f t="shared" si="219"/>
        <v>theater</v>
      </c>
      <c r="T1731" t="str">
        <f t="shared" si="220"/>
        <v>plays</v>
      </c>
      <c r="U1731" s="7">
        <f t="shared" si="221"/>
        <v>41981.067523148144</v>
      </c>
      <c r="V1731" s="7">
        <f t="shared" si="222"/>
        <v>42041.067523148144</v>
      </c>
    </row>
    <row r="1732" spans="1:22" ht="44.25" x14ac:dyDescent="0.75">
      <c r="A1732">
        <v>3088</v>
      </c>
      <c r="B1732" s="2" t="s">
        <v>3088</v>
      </c>
      <c r="C1732" s="2" t="s">
        <v>7198</v>
      </c>
      <c r="D1732">
        <v>65000</v>
      </c>
      <c r="E1732">
        <f t="shared" si="216"/>
        <v>65000</v>
      </c>
      <c r="F1732">
        <v>126</v>
      </c>
      <c r="G1732">
        <f t="shared" si="217"/>
        <v>126</v>
      </c>
      <c r="H1732" t="s">
        <v>8221</v>
      </c>
      <c r="I1732" t="s">
        <v>8224</v>
      </c>
      <c r="J1732" t="s">
        <v>8246</v>
      </c>
      <c r="K1732">
        <v>1420724460</v>
      </c>
      <c r="L1732">
        <v>1418046247</v>
      </c>
      <c r="M1732" t="b">
        <v>0</v>
      </c>
      <c r="N1732">
        <v>3</v>
      </c>
      <c r="O1732" t="b">
        <v>0</v>
      </c>
      <c r="P1732" t="s">
        <v>8303</v>
      </c>
      <c r="Q1732">
        <f t="shared" si="218"/>
        <v>0</v>
      </c>
      <c r="R1732">
        <f t="shared" si="223"/>
        <v>42</v>
      </c>
      <c r="S1732" t="str">
        <f t="shared" si="219"/>
        <v>theater</v>
      </c>
      <c r="T1732" t="str">
        <f t="shared" si="220"/>
        <v>spaces</v>
      </c>
      <c r="U1732" s="7">
        <f t="shared" si="221"/>
        <v>41981.57230324074</v>
      </c>
      <c r="V1732" s="7">
        <f t="shared" si="222"/>
        <v>42012.570138888885</v>
      </c>
    </row>
    <row r="1733" spans="1:22" ht="44.25" x14ac:dyDescent="0.75">
      <c r="A1733">
        <v>1538</v>
      </c>
      <c r="B1733" s="2" t="s">
        <v>1539</v>
      </c>
      <c r="C1733" s="2" t="s">
        <v>5648</v>
      </c>
      <c r="D1733">
        <v>7000</v>
      </c>
      <c r="E1733">
        <f t="shared" si="216"/>
        <v>7000</v>
      </c>
      <c r="F1733">
        <v>7184</v>
      </c>
      <c r="G1733">
        <f t="shared" si="217"/>
        <v>7184</v>
      </c>
      <c r="H1733" t="s">
        <v>8219</v>
      </c>
      <c r="I1733" t="s">
        <v>8224</v>
      </c>
      <c r="J1733" t="s">
        <v>8246</v>
      </c>
      <c r="K1733">
        <v>1421952370</v>
      </c>
      <c r="L1733">
        <v>1418064370</v>
      </c>
      <c r="M1733" t="b">
        <v>1</v>
      </c>
      <c r="N1733">
        <v>46</v>
      </c>
      <c r="O1733" t="b">
        <v>1</v>
      </c>
      <c r="P1733" t="s">
        <v>8285</v>
      </c>
      <c r="Q1733">
        <f t="shared" si="218"/>
        <v>103</v>
      </c>
      <c r="R1733">
        <f t="shared" si="223"/>
        <v>156.16999999999999</v>
      </c>
      <c r="S1733" t="str">
        <f t="shared" si="219"/>
        <v>photography</v>
      </c>
      <c r="T1733" t="str">
        <f t="shared" si="220"/>
        <v>photobooks</v>
      </c>
      <c r="U1733" s="7">
        <f t="shared" si="221"/>
        <v>41981.782060185185</v>
      </c>
      <c r="V1733" s="7">
        <f t="shared" si="222"/>
        <v>42026.782060185185</v>
      </c>
    </row>
    <row r="1734" spans="1:22" ht="44.25" x14ac:dyDescent="0.75">
      <c r="A1734">
        <v>2612</v>
      </c>
      <c r="B1734" s="2" t="s">
        <v>2612</v>
      </c>
      <c r="C1734" s="2" t="s">
        <v>6722</v>
      </c>
      <c r="D1734">
        <v>10000</v>
      </c>
      <c r="E1734">
        <f t="shared" si="216"/>
        <v>10000</v>
      </c>
      <c r="F1734">
        <v>17176.13</v>
      </c>
      <c r="G1734">
        <f t="shared" si="217"/>
        <v>17176.13</v>
      </c>
      <c r="H1734" t="s">
        <v>8219</v>
      </c>
      <c r="I1734" t="s">
        <v>8224</v>
      </c>
      <c r="J1734" t="s">
        <v>8246</v>
      </c>
      <c r="K1734">
        <v>1420773970</v>
      </c>
      <c r="L1734">
        <v>1418095570</v>
      </c>
      <c r="M1734" t="b">
        <v>1</v>
      </c>
      <c r="N1734">
        <v>294</v>
      </c>
      <c r="O1734" t="b">
        <v>1</v>
      </c>
      <c r="P1734" t="s">
        <v>8301</v>
      </c>
      <c r="Q1734">
        <f t="shared" si="218"/>
        <v>172</v>
      </c>
      <c r="R1734">
        <f t="shared" si="223"/>
        <v>58.42</v>
      </c>
      <c r="S1734" t="str">
        <f t="shared" si="219"/>
        <v>technology</v>
      </c>
      <c r="T1734" t="str">
        <f t="shared" si="220"/>
        <v>space exploration</v>
      </c>
      <c r="U1734" s="7">
        <f t="shared" si="221"/>
        <v>41982.143171296295</v>
      </c>
      <c r="V1734" s="7">
        <f t="shared" si="222"/>
        <v>42013.143171296295</v>
      </c>
    </row>
    <row r="1735" spans="1:22" ht="44.25" x14ac:dyDescent="0.75">
      <c r="A1735">
        <v>3569</v>
      </c>
      <c r="B1735" s="2" t="s">
        <v>3568</v>
      </c>
      <c r="C1735" s="2" t="s">
        <v>7679</v>
      </c>
      <c r="D1735">
        <v>5000</v>
      </c>
      <c r="E1735">
        <f t="shared" si="216"/>
        <v>5000</v>
      </c>
      <c r="F1735">
        <v>5024</v>
      </c>
      <c r="G1735">
        <f t="shared" si="217"/>
        <v>5024</v>
      </c>
      <c r="H1735" t="s">
        <v>8219</v>
      </c>
      <c r="I1735" t="s">
        <v>8224</v>
      </c>
      <c r="J1735" t="s">
        <v>8246</v>
      </c>
      <c r="K1735">
        <v>1420734696</v>
      </c>
      <c r="L1735">
        <v>1418142696</v>
      </c>
      <c r="M1735" t="b">
        <v>0</v>
      </c>
      <c r="N1735">
        <v>41</v>
      </c>
      <c r="O1735" t="b">
        <v>1</v>
      </c>
      <c r="P1735" t="s">
        <v>8271</v>
      </c>
      <c r="Q1735">
        <f t="shared" si="218"/>
        <v>100</v>
      </c>
      <c r="R1735">
        <f t="shared" si="223"/>
        <v>122.54</v>
      </c>
      <c r="S1735" t="str">
        <f t="shared" si="219"/>
        <v>theater</v>
      </c>
      <c r="T1735" t="str">
        <f t="shared" si="220"/>
        <v>plays</v>
      </c>
      <c r="U1735" s="7">
        <f t="shared" si="221"/>
        <v>41982.688611111109</v>
      </c>
      <c r="V1735" s="7">
        <f t="shared" si="222"/>
        <v>42012.688611111109</v>
      </c>
    </row>
    <row r="1736" spans="1:22" ht="44.25" x14ac:dyDescent="0.75">
      <c r="A1736">
        <v>3800</v>
      </c>
      <c r="B1736" s="2" t="s">
        <v>3797</v>
      </c>
      <c r="C1736" s="2" t="s">
        <v>7910</v>
      </c>
      <c r="D1736">
        <v>22000</v>
      </c>
      <c r="E1736">
        <f t="shared" si="216"/>
        <v>22000</v>
      </c>
      <c r="F1736">
        <v>881</v>
      </c>
      <c r="G1736">
        <f t="shared" si="217"/>
        <v>881</v>
      </c>
      <c r="H1736" t="s">
        <v>8221</v>
      </c>
      <c r="I1736" t="s">
        <v>8224</v>
      </c>
      <c r="J1736" t="s">
        <v>8246</v>
      </c>
      <c r="K1736">
        <v>1420952340</v>
      </c>
      <c r="L1736">
        <v>1418146883</v>
      </c>
      <c r="M1736" t="b">
        <v>0</v>
      </c>
      <c r="N1736">
        <v>16</v>
      </c>
      <c r="O1736" t="b">
        <v>0</v>
      </c>
      <c r="P1736" t="s">
        <v>8305</v>
      </c>
      <c r="Q1736">
        <f t="shared" si="218"/>
        <v>4</v>
      </c>
      <c r="R1736">
        <f t="shared" si="223"/>
        <v>55.06</v>
      </c>
      <c r="S1736" t="str">
        <f t="shared" si="219"/>
        <v>theater</v>
      </c>
      <c r="T1736" t="str">
        <f t="shared" si="220"/>
        <v>musical</v>
      </c>
      <c r="U1736" s="7">
        <f t="shared" si="221"/>
        <v>41982.737071759257</v>
      </c>
      <c r="V1736" s="7">
        <f t="shared" si="222"/>
        <v>42015.207638888889</v>
      </c>
    </row>
    <row r="1737" spans="1:22" ht="44.25" x14ac:dyDescent="0.75">
      <c r="A1737">
        <v>2940</v>
      </c>
      <c r="B1737" s="2" t="s">
        <v>2940</v>
      </c>
      <c r="C1737" s="2" t="s">
        <v>7050</v>
      </c>
      <c r="D1737">
        <v>2500</v>
      </c>
      <c r="E1737">
        <f t="shared" si="216"/>
        <v>2500</v>
      </c>
      <c r="F1737">
        <v>2681</v>
      </c>
      <c r="G1737">
        <f t="shared" si="217"/>
        <v>2681</v>
      </c>
      <c r="H1737" t="s">
        <v>8219</v>
      </c>
      <c r="I1737" t="s">
        <v>8224</v>
      </c>
      <c r="J1737" t="s">
        <v>8246</v>
      </c>
      <c r="K1737">
        <v>1421606018</v>
      </c>
      <c r="L1737">
        <v>1418150018</v>
      </c>
      <c r="M1737" t="b">
        <v>0</v>
      </c>
      <c r="N1737">
        <v>33</v>
      </c>
      <c r="O1737" t="b">
        <v>1</v>
      </c>
      <c r="P1737" t="s">
        <v>8305</v>
      </c>
      <c r="Q1737">
        <f t="shared" si="218"/>
        <v>107</v>
      </c>
      <c r="R1737">
        <f t="shared" si="223"/>
        <v>81.239999999999995</v>
      </c>
      <c r="S1737" t="str">
        <f t="shared" si="219"/>
        <v>theater</v>
      </c>
      <c r="T1737" t="str">
        <f t="shared" si="220"/>
        <v>musical</v>
      </c>
      <c r="U1737" s="7">
        <f t="shared" si="221"/>
        <v>41982.773356481484</v>
      </c>
      <c r="V1737" s="7">
        <f t="shared" si="222"/>
        <v>42022.773356481484</v>
      </c>
    </row>
    <row r="1738" spans="1:22" ht="44.25" x14ac:dyDescent="0.75">
      <c r="A1738">
        <v>3897</v>
      </c>
      <c r="B1738" s="2" t="s">
        <v>3894</v>
      </c>
      <c r="C1738" s="2" t="s">
        <v>8005</v>
      </c>
      <c r="D1738">
        <v>2500</v>
      </c>
      <c r="E1738">
        <f t="shared" si="216"/>
        <v>1575</v>
      </c>
      <c r="F1738">
        <v>440</v>
      </c>
      <c r="G1738">
        <f t="shared" si="217"/>
        <v>277.2</v>
      </c>
      <c r="H1738" t="s">
        <v>8221</v>
      </c>
      <c r="I1738" t="s">
        <v>8228</v>
      </c>
      <c r="J1738" t="s">
        <v>8250</v>
      </c>
      <c r="K1738">
        <v>1420750683</v>
      </c>
      <c r="L1738">
        <v>1418158683</v>
      </c>
      <c r="M1738" t="b">
        <v>0</v>
      </c>
      <c r="N1738">
        <v>10</v>
      </c>
      <c r="O1738" t="b">
        <v>0</v>
      </c>
      <c r="P1738" t="s">
        <v>8271</v>
      </c>
      <c r="Q1738">
        <f t="shared" si="218"/>
        <v>18</v>
      </c>
      <c r="R1738">
        <f t="shared" si="223"/>
        <v>27.72</v>
      </c>
      <c r="S1738" t="str">
        <f t="shared" si="219"/>
        <v>theater</v>
      </c>
      <c r="T1738" t="str">
        <f t="shared" si="220"/>
        <v>plays</v>
      </c>
      <c r="U1738" s="7">
        <f t="shared" si="221"/>
        <v>41982.87364583333</v>
      </c>
      <c r="V1738" s="7">
        <f t="shared" si="222"/>
        <v>42012.87364583333</v>
      </c>
    </row>
    <row r="1739" spans="1:22" ht="44.25" x14ac:dyDescent="0.75">
      <c r="A1739">
        <v>3258</v>
      </c>
      <c r="B1739" s="2" t="s">
        <v>3258</v>
      </c>
      <c r="C1739" s="2" t="s">
        <v>7368</v>
      </c>
      <c r="D1739">
        <v>7000</v>
      </c>
      <c r="E1739">
        <f t="shared" si="216"/>
        <v>7000</v>
      </c>
      <c r="F1739">
        <v>7365</v>
      </c>
      <c r="G1739">
        <f t="shared" si="217"/>
        <v>7365</v>
      </c>
      <c r="H1739" t="s">
        <v>8219</v>
      </c>
      <c r="I1739" t="s">
        <v>8224</v>
      </c>
      <c r="J1739" t="s">
        <v>8246</v>
      </c>
      <c r="K1739">
        <v>1420751861</v>
      </c>
      <c r="L1739">
        <v>1418159861</v>
      </c>
      <c r="M1739" t="b">
        <v>1</v>
      </c>
      <c r="N1739">
        <v>75</v>
      </c>
      <c r="O1739" t="b">
        <v>1</v>
      </c>
      <c r="P1739" t="s">
        <v>8271</v>
      </c>
      <c r="Q1739">
        <f t="shared" si="218"/>
        <v>105</v>
      </c>
      <c r="R1739">
        <f t="shared" si="223"/>
        <v>98.2</v>
      </c>
      <c r="S1739" t="str">
        <f t="shared" si="219"/>
        <v>theater</v>
      </c>
      <c r="T1739" t="str">
        <f t="shared" si="220"/>
        <v>plays</v>
      </c>
      <c r="U1739" s="7">
        <f t="shared" si="221"/>
        <v>41982.887280092589</v>
      </c>
      <c r="V1739" s="7">
        <f t="shared" si="222"/>
        <v>42012.887280092589</v>
      </c>
    </row>
    <row r="1740" spans="1:22" ht="44.25" x14ac:dyDescent="0.75">
      <c r="A1740">
        <v>2901</v>
      </c>
      <c r="B1740" s="2" t="s">
        <v>2901</v>
      </c>
      <c r="C1740" s="2" t="s">
        <v>7011</v>
      </c>
      <c r="D1740">
        <v>750</v>
      </c>
      <c r="E1740">
        <f t="shared" si="216"/>
        <v>750</v>
      </c>
      <c r="F1740">
        <v>6</v>
      </c>
      <c r="G1740">
        <f t="shared" si="217"/>
        <v>6</v>
      </c>
      <c r="H1740" t="s">
        <v>8221</v>
      </c>
      <c r="I1740" t="s">
        <v>8224</v>
      </c>
      <c r="J1740" t="s">
        <v>8246</v>
      </c>
      <c r="K1740">
        <v>1423345339</v>
      </c>
      <c r="L1740">
        <v>1418161339</v>
      </c>
      <c r="M1740" t="b">
        <v>0</v>
      </c>
      <c r="N1740">
        <v>2</v>
      </c>
      <c r="O1740" t="b">
        <v>0</v>
      </c>
      <c r="P1740" t="s">
        <v>8271</v>
      </c>
      <c r="Q1740">
        <f t="shared" si="218"/>
        <v>1</v>
      </c>
      <c r="R1740">
        <f t="shared" si="223"/>
        <v>3</v>
      </c>
      <c r="S1740" t="str">
        <f t="shared" si="219"/>
        <v>theater</v>
      </c>
      <c r="T1740" t="str">
        <f t="shared" si="220"/>
        <v>plays</v>
      </c>
      <c r="U1740" s="7">
        <f t="shared" si="221"/>
        <v>41982.904386574075</v>
      </c>
      <c r="V1740" s="7">
        <f t="shared" si="222"/>
        <v>42042.904386574075</v>
      </c>
    </row>
    <row r="1741" spans="1:22" ht="44.25" x14ac:dyDescent="0.75">
      <c r="A1741">
        <v>2406</v>
      </c>
      <c r="B1741" s="2" t="s">
        <v>2407</v>
      </c>
      <c r="C1741" s="2" t="s">
        <v>6516</v>
      </c>
      <c r="D1741">
        <v>3250</v>
      </c>
      <c r="E1741">
        <f t="shared" si="216"/>
        <v>3250</v>
      </c>
      <c r="F1741">
        <v>1345</v>
      </c>
      <c r="G1741">
        <f t="shared" si="217"/>
        <v>1345</v>
      </c>
      <c r="H1741" t="s">
        <v>8221</v>
      </c>
      <c r="I1741" t="s">
        <v>8224</v>
      </c>
      <c r="J1741" t="s">
        <v>8246</v>
      </c>
      <c r="K1741">
        <v>1421635190</v>
      </c>
      <c r="L1741">
        <v>1418179190</v>
      </c>
      <c r="M1741" t="b">
        <v>0</v>
      </c>
      <c r="N1741">
        <v>16</v>
      </c>
      <c r="O1741" t="b">
        <v>0</v>
      </c>
      <c r="P1741" t="s">
        <v>8284</v>
      </c>
      <c r="Q1741">
        <f t="shared" si="218"/>
        <v>41</v>
      </c>
      <c r="R1741">
        <f t="shared" si="223"/>
        <v>84.06</v>
      </c>
      <c r="S1741" t="str">
        <f t="shared" si="219"/>
        <v>food</v>
      </c>
      <c r="T1741" t="str">
        <f t="shared" si="220"/>
        <v>food trucks</v>
      </c>
      <c r="U1741" s="7">
        <f t="shared" si="221"/>
        <v>41983.110995370371</v>
      </c>
      <c r="V1741" s="7">
        <f t="shared" si="222"/>
        <v>42023.110995370371</v>
      </c>
    </row>
    <row r="1742" spans="1:22" ht="44.25" x14ac:dyDescent="0.75">
      <c r="A1742">
        <v>3731</v>
      </c>
      <c r="B1742" s="2" t="s">
        <v>3728</v>
      </c>
      <c r="C1742" s="2" t="s">
        <v>7841</v>
      </c>
      <c r="D1742">
        <v>5500</v>
      </c>
      <c r="E1742">
        <f t="shared" si="216"/>
        <v>5500</v>
      </c>
      <c r="F1742">
        <v>620</v>
      </c>
      <c r="G1742">
        <f t="shared" si="217"/>
        <v>620</v>
      </c>
      <c r="H1742" t="s">
        <v>8221</v>
      </c>
      <c r="I1742" t="s">
        <v>8224</v>
      </c>
      <c r="J1742" t="s">
        <v>8246</v>
      </c>
      <c r="K1742">
        <v>1420860180</v>
      </c>
      <c r="L1742">
        <v>1418234646</v>
      </c>
      <c r="M1742" t="b">
        <v>0</v>
      </c>
      <c r="N1742">
        <v>12</v>
      </c>
      <c r="O1742" t="b">
        <v>0</v>
      </c>
      <c r="P1742" t="s">
        <v>8271</v>
      </c>
      <c r="Q1742">
        <f t="shared" si="218"/>
        <v>11</v>
      </c>
      <c r="R1742">
        <f t="shared" si="223"/>
        <v>51.67</v>
      </c>
      <c r="S1742" t="str">
        <f t="shared" si="219"/>
        <v>theater</v>
      </c>
      <c r="T1742" t="str">
        <f t="shared" si="220"/>
        <v>plays</v>
      </c>
      <c r="U1742" s="7">
        <f t="shared" si="221"/>
        <v>41983.752847222218</v>
      </c>
      <c r="V1742" s="7">
        <f t="shared" si="222"/>
        <v>42014.140972222223</v>
      </c>
    </row>
    <row r="1743" spans="1:22" ht="59" x14ac:dyDescent="0.75">
      <c r="A1743">
        <v>671</v>
      </c>
      <c r="B1743" s="2" t="s">
        <v>672</v>
      </c>
      <c r="C1743" s="2" t="s">
        <v>4781</v>
      </c>
      <c r="D1743">
        <v>30000</v>
      </c>
      <c r="E1743">
        <f t="shared" si="216"/>
        <v>30000</v>
      </c>
      <c r="F1743">
        <v>11828</v>
      </c>
      <c r="G1743">
        <f t="shared" si="217"/>
        <v>11828</v>
      </c>
      <c r="H1743" t="s">
        <v>8221</v>
      </c>
      <c r="I1743" t="s">
        <v>8224</v>
      </c>
      <c r="J1743" t="s">
        <v>8246</v>
      </c>
      <c r="K1743">
        <v>1421208000</v>
      </c>
      <c r="L1743">
        <v>1418315852</v>
      </c>
      <c r="M1743" t="b">
        <v>0</v>
      </c>
      <c r="N1743">
        <v>15</v>
      </c>
      <c r="O1743" t="b">
        <v>0</v>
      </c>
      <c r="P1743" t="s">
        <v>8273</v>
      </c>
      <c r="Q1743">
        <f t="shared" si="218"/>
        <v>39</v>
      </c>
      <c r="R1743">
        <f t="shared" si="223"/>
        <v>788.53</v>
      </c>
      <c r="S1743" t="str">
        <f t="shared" si="219"/>
        <v>technology</v>
      </c>
      <c r="T1743" t="str">
        <f t="shared" si="220"/>
        <v>wearables</v>
      </c>
      <c r="U1743" s="7">
        <f t="shared" si="221"/>
        <v>41984.692731481482</v>
      </c>
      <c r="V1743" s="7">
        <f t="shared" si="222"/>
        <v>42018.166666666672</v>
      </c>
    </row>
    <row r="1744" spans="1:22" ht="44.25" x14ac:dyDescent="0.75">
      <c r="A1744">
        <v>1318</v>
      </c>
      <c r="B1744" s="2" t="s">
        <v>1319</v>
      </c>
      <c r="C1744" s="2" t="s">
        <v>5428</v>
      </c>
      <c r="D1744">
        <v>40000</v>
      </c>
      <c r="E1744">
        <f t="shared" si="216"/>
        <v>40000</v>
      </c>
      <c r="F1744">
        <v>6130</v>
      </c>
      <c r="G1744">
        <f t="shared" si="217"/>
        <v>6130</v>
      </c>
      <c r="H1744" t="s">
        <v>8220</v>
      </c>
      <c r="I1744" t="s">
        <v>8224</v>
      </c>
      <c r="J1744" t="s">
        <v>8246</v>
      </c>
      <c r="K1744">
        <v>1420938172</v>
      </c>
      <c r="L1744">
        <v>1418346172</v>
      </c>
      <c r="M1744" t="b">
        <v>0</v>
      </c>
      <c r="N1744">
        <v>135</v>
      </c>
      <c r="O1744" t="b">
        <v>0</v>
      </c>
      <c r="P1744" t="s">
        <v>8273</v>
      </c>
      <c r="Q1744">
        <f t="shared" si="218"/>
        <v>15</v>
      </c>
      <c r="R1744">
        <f t="shared" si="223"/>
        <v>45.41</v>
      </c>
      <c r="S1744" t="str">
        <f t="shared" si="219"/>
        <v>technology</v>
      </c>
      <c r="T1744" t="str">
        <f t="shared" si="220"/>
        <v>wearables</v>
      </c>
      <c r="U1744" s="7">
        <f t="shared" si="221"/>
        <v>41985.043657407412</v>
      </c>
      <c r="V1744" s="7">
        <f t="shared" si="222"/>
        <v>42015.043657407412</v>
      </c>
    </row>
    <row r="1745" spans="1:22" ht="44.25" x14ac:dyDescent="0.75">
      <c r="A1745">
        <v>2887</v>
      </c>
      <c r="B1745" s="2" t="s">
        <v>2887</v>
      </c>
      <c r="C1745" s="2" t="s">
        <v>6997</v>
      </c>
      <c r="D1745">
        <v>3000</v>
      </c>
      <c r="E1745">
        <f t="shared" si="216"/>
        <v>3000</v>
      </c>
      <c r="F1745">
        <v>5</v>
      </c>
      <c r="G1745">
        <f t="shared" si="217"/>
        <v>5</v>
      </c>
      <c r="H1745" t="s">
        <v>8221</v>
      </c>
      <c r="I1745" t="s">
        <v>8224</v>
      </c>
      <c r="J1745" t="s">
        <v>8246</v>
      </c>
      <c r="K1745">
        <v>1420971324</v>
      </c>
      <c r="L1745">
        <v>1418379324</v>
      </c>
      <c r="M1745" t="b">
        <v>0</v>
      </c>
      <c r="N1745">
        <v>1</v>
      </c>
      <c r="O1745" t="b">
        <v>0</v>
      </c>
      <c r="P1745" t="s">
        <v>8271</v>
      </c>
      <c r="Q1745">
        <f t="shared" si="218"/>
        <v>0</v>
      </c>
      <c r="R1745">
        <f t="shared" si="223"/>
        <v>5</v>
      </c>
      <c r="S1745" t="str">
        <f t="shared" si="219"/>
        <v>theater</v>
      </c>
      <c r="T1745" t="str">
        <f t="shared" si="220"/>
        <v>plays</v>
      </c>
      <c r="U1745" s="7">
        <f t="shared" si="221"/>
        <v>41985.427361111113</v>
      </c>
      <c r="V1745" s="7">
        <f t="shared" si="222"/>
        <v>42015.427361111113</v>
      </c>
    </row>
    <row r="1746" spans="1:22" ht="44.25" x14ac:dyDescent="0.75">
      <c r="A1746">
        <v>2575</v>
      </c>
      <c r="B1746" s="2" t="s">
        <v>2575</v>
      </c>
      <c r="C1746" s="2" t="s">
        <v>6685</v>
      </c>
      <c r="D1746">
        <v>85000</v>
      </c>
      <c r="E1746">
        <f t="shared" si="216"/>
        <v>85000</v>
      </c>
      <c r="F1746">
        <v>0</v>
      </c>
      <c r="G1746">
        <f t="shared" si="217"/>
        <v>0</v>
      </c>
      <c r="H1746" t="s">
        <v>8220</v>
      </c>
      <c r="I1746" t="s">
        <v>8224</v>
      </c>
      <c r="J1746" t="s">
        <v>8246</v>
      </c>
      <c r="K1746">
        <v>1421030194</v>
      </c>
      <c r="L1746">
        <v>1418438194</v>
      </c>
      <c r="M1746" t="b">
        <v>0</v>
      </c>
      <c r="N1746">
        <v>0</v>
      </c>
      <c r="O1746" t="b">
        <v>0</v>
      </c>
      <c r="P1746" t="s">
        <v>8284</v>
      </c>
      <c r="Q1746">
        <f t="shared" si="218"/>
        <v>0</v>
      </c>
      <c r="R1746" t="e">
        <f t="shared" si="223"/>
        <v>#DIV/0!</v>
      </c>
      <c r="S1746" t="str">
        <f t="shared" si="219"/>
        <v>food</v>
      </c>
      <c r="T1746" t="str">
        <f t="shared" si="220"/>
        <v>food trucks</v>
      </c>
      <c r="U1746" s="7">
        <f t="shared" si="221"/>
        <v>41986.108726851846</v>
      </c>
      <c r="V1746" s="7">
        <f t="shared" si="222"/>
        <v>42016.108726851846</v>
      </c>
    </row>
    <row r="1747" spans="1:22" ht="44.25" x14ac:dyDescent="0.75">
      <c r="A1747">
        <v>1769</v>
      </c>
      <c r="B1747" s="2" t="s">
        <v>1770</v>
      </c>
      <c r="C1747" s="2" t="s">
        <v>5879</v>
      </c>
      <c r="D1747">
        <v>40000</v>
      </c>
      <c r="E1747">
        <f t="shared" si="216"/>
        <v>40000</v>
      </c>
      <c r="F1747">
        <v>1081</v>
      </c>
      <c r="G1747">
        <f t="shared" si="217"/>
        <v>1081</v>
      </c>
      <c r="H1747" t="s">
        <v>8221</v>
      </c>
      <c r="I1747" t="s">
        <v>8224</v>
      </c>
      <c r="J1747" t="s">
        <v>8246</v>
      </c>
      <c r="K1747">
        <v>1421177959</v>
      </c>
      <c r="L1747">
        <v>1418585959</v>
      </c>
      <c r="M1747" t="b">
        <v>1</v>
      </c>
      <c r="N1747">
        <v>22</v>
      </c>
      <c r="O1747" t="b">
        <v>0</v>
      </c>
      <c r="P1747" t="s">
        <v>8285</v>
      </c>
      <c r="Q1747">
        <f t="shared" si="218"/>
        <v>3</v>
      </c>
      <c r="R1747">
        <f t="shared" si="223"/>
        <v>49.14</v>
      </c>
      <c r="S1747" t="str">
        <f t="shared" si="219"/>
        <v>photography</v>
      </c>
      <c r="T1747" t="str">
        <f t="shared" si="220"/>
        <v>photobooks</v>
      </c>
      <c r="U1747" s="7">
        <f t="shared" si="221"/>
        <v>41987.818969907406</v>
      </c>
      <c r="V1747" s="7">
        <f t="shared" si="222"/>
        <v>42017.818969907406</v>
      </c>
    </row>
    <row r="1748" spans="1:22" ht="44.25" x14ac:dyDescent="0.75">
      <c r="A1748">
        <v>747</v>
      </c>
      <c r="B1748" s="2" t="s">
        <v>748</v>
      </c>
      <c r="C1748" s="2" t="s">
        <v>4857</v>
      </c>
      <c r="D1748">
        <v>7000</v>
      </c>
      <c r="E1748">
        <f t="shared" si="216"/>
        <v>7979.9999999999991</v>
      </c>
      <c r="F1748">
        <v>7003</v>
      </c>
      <c r="G1748">
        <f t="shared" si="217"/>
        <v>7983.4199999999992</v>
      </c>
      <c r="H1748" t="s">
        <v>8219</v>
      </c>
      <c r="I1748" t="s">
        <v>8233</v>
      </c>
      <c r="J1748" t="s">
        <v>8249</v>
      </c>
      <c r="K1748">
        <v>1421319240</v>
      </c>
      <c r="L1748">
        <v>1418649019</v>
      </c>
      <c r="M1748" t="b">
        <v>0</v>
      </c>
      <c r="N1748">
        <v>55</v>
      </c>
      <c r="O1748" t="b">
        <v>1</v>
      </c>
      <c r="P1748" t="s">
        <v>8274</v>
      </c>
      <c r="Q1748">
        <f t="shared" si="218"/>
        <v>100</v>
      </c>
      <c r="R1748">
        <f t="shared" si="223"/>
        <v>145.15</v>
      </c>
      <c r="S1748" t="str">
        <f t="shared" si="219"/>
        <v>publishing</v>
      </c>
      <c r="T1748" t="str">
        <f t="shared" si="220"/>
        <v>nonfiction</v>
      </c>
      <c r="U1748" s="7">
        <f t="shared" si="221"/>
        <v>41988.548831018517</v>
      </c>
      <c r="V1748" s="7">
        <f t="shared" si="222"/>
        <v>42019.454166666663</v>
      </c>
    </row>
    <row r="1749" spans="1:22" ht="44.25" x14ac:dyDescent="0.75">
      <c r="A1749">
        <v>3696</v>
      </c>
      <c r="B1749" s="2" t="s">
        <v>3693</v>
      </c>
      <c r="C1749" s="2" t="s">
        <v>7806</v>
      </c>
      <c r="D1749">
        <v>2000</v>
      </c>
      <c r="E1749">
        <f t="shared" si="216"/>
        <v>2620</v>
      </c>
      <c r="F1749">
        <v>3100</v>
      </c>
      <c r="G1749">
        <f t="shared" si="217"/>
        <v>4061</v>
      </c>
      <c r="H1749" t="s">
        <v>8219</v>
      </c>
      <c r="I1749" t="s">
        <v>8225</v>
      </c>
      <c r="J1749" t="s">
        <v>8247</v>
      </c>
      <c r="K1749">
        <v>1423838916</v>
      </c>
      <c r="L1749">
        <v>1418654916</v>
      </c>
      <c r="M1749" t="b">
        <v>0</v>
      </c>
      <c r="N1749">
        <v>78</v>
      </c>
      <c r="O1749" t="b">
        <v>1</v>
      </c>
      <c r="P1749" t="s">
        <v>8271</v>
      </c>
      <c r="Q1749">
        <f t="shared" si="218"/>
        <v>155</v>
      </c>
      <c r="R1749">
        <f t="shared" si="223"/>
        <v>52.06</v>
      </c>
      <c r="S1749" t="str">
        <f t="shared" si="219"/>
        <v>theater</v>
      </c>
      <c r="T1749" t="str">
        <f t="shared" si="220"/>
        <v>plays</v>
      </c>
      <c r="U1749" s="7">
        <f t="shared" si="221"/>
        <v>41988.617083333331</v>
      </c>
      <c r="V1749" s="7">
        <f t="shared" si="222"/>
        <v>42048.617083333331</v>
      </c>
    </row>
    <row r="1750" spans="1:22" ht="44.25" x14ac:dyDescent="0.75">
      <c r="A1750">
        <v>3592</v>
      </c>
      <c r="B1750" s="2" t="s">
        <v>3591</v>
      </c>
      <c r="C1750" s="2" t="s">
        <v>7702</v>
      </c>
      <c r="D1750">
        <v>2000</v>
      </c>
      <c r="E1750">
        <f t="shared" si="216"/>
        <v>2000</v>
      </c>
      <c r="F1750">
        <v>2545</v>
      </c>
      <c r="G1750">
        <f t="shared" si="217"/>
        <v>2545</v>
      </c>
      <c r="H1750" t="s">
        <v>8219</v>
      </c>
      <c r="I1750" t="s">
        <v>8224</v>
      </c>
      <c r="J1750" t="s">
        <v>8246</v>
      </c>
      <c r="K1750">
        <v>1423630740</v>
      </c>
      <c r="L1750">
        <v>1418673307</v>
      </c>
      <c r="M1750" t="b">
        <v>0</v>
      </c>
      <c r="N1750">
        <v>35</v>
      </c>
      <c r="O1750" t="b">
        <v>1</v>
      </c>
      <c r="P1750" t="s">
        <v>8271</v>
      </c>
      <c r="Q1750">
        <f t="shared" si="218"/>
        <v>127</v>
      </c>
      <c r="R1750">
        <f t="shared" si="223"/>
        <v>72.709999999999994</v>
      </c>
      <c r="S1750" t="str">
        <f t="shared" si="219"/>
        <v>theater</v>
      </c>
      <c r="T1750" t="str">
        <f t="shared" si="220"/>
        <v>plays</v>
      </c>
      <c r="U1750" s="7">
        <f t="shared" si="221"/>
        <v>41988.829942129625</v>
      </c>
      <c r="V1750" s="7">
        <f t="shared" si="222"/>
        <v>42046.207638888889</v>
      </c>
    </row>
    <row r="1751" spans="1:22" ht="29.5" x14ac:dyDescent="0.75">
      <c r="A1751">
        <v>1834</v>
      </c>
      <c r="B1751" s="2" t="s">
        <v>1835</v>
      </c>
      <c r="C1751" s="2" t="s">
        <v>5944</v>
      </c>
      <c r="D1751">
        <v>10000</v>
      </c>
      <c r="E1751">
        <f t="shared" si="216"/>
        <v>10000</v>
      </c>
      <c r="F1751">
        <v>11805</v>
      </c>
      <c r="G1751">
        <f t="shared" si="217"/>
        <v>11805</v>
      </c>
      <c r="H1751" t="s">
        <v>8219</v>
      </c>
      <c r="I1751" t="s">
        <v>8224</v>
      </c>
      <c r="J1751" t="s">
        <v>8246</v>
      </c>
      <c r="K1751">
        <v>1422140895</v>
      </c>
      <c r="L1751">
        <v>1418684895</v>
      </c>
      <c r="M1751" t="b">
        <v>0</v>
      </c>
      <c r="N1751">
        <v>90</v>
      </c>
      <c r="O1751" t="b">
        <v>1</v>
      </c>
      <c r="P1751" t="s">
        <v>8276</v>
      </c>
      <c r="Q1751">
        <f t="shared" si="218"/>
        <v>118</v>
      </c>
      <c r="R1751">
        <f t="shared" si="223"/>
        <v>131.16999999999999</v>
      </c>
      <c r="S1751" t="str">
        <f t="shared" si="219"/>
        <v>music</v>
      </c>
      <c r="T1751" t="str">
        <f t="shared" si="220"/>
        <v>rock</v>
      </c>
      <c r="U1751" s="7">
        <f t="shared" si="221"/>
        <v>41988.964062500003</v>
      </c>
      <c r="V1751" s="7">
        <f t="shared" si="222"/>
        <v>42028.964062500003</v>
      </c>
    </row>
    <row r="1752" spans="1:22" ht="44.25" x14ac:dyDescent="0.75">
      <c r="A1752">
        <v>3481</v>
      </c>
      <c r="B1752" s="2" t="s">
        <v>3480</v>
      </c>
      <c r="C1752" s="2" t="s">
        <v>7591</v>
      </c>
      <c r="D1752">
        <v>10000</v>
      </c>
      <c r="E1752">
        <f t="shared" si="216"/>
        <v>6600</v>
      </c>
      <c r="F1752">
        <v>11880</v>
      </c>
      <c r="G1752">
        <f t="shared" si="217"/>
        <v>7840.8</v>
      </c>
      <c r="H1752" t="s">
        <v>8219</v>
      </c>
      <c r="I1752" t="s">
        <v>8226</v>
      </c>
      <c r="J1752" t="s">
        <v>8248</v>
      </c>
      <c r="K1752">
        <v>1420178188</v>
      </c>
      <c r="L1752">
        <v>1418709388</v>
      </c>
      <c r="M1752" t="b">
        <v>0</v>
      </c>
      <c r="N1752">
        <v>95</v>
      </c>
      <c r="O1752" t="b">
        <v>1</v>
      </c>
      <c r="P1752" t="s">
        <v>8271</v>
      </c>
      <c r="Q1752">
        <f t="shared" si="218"/>
        <v>119</v>
      </c>
      <c r="R1752">
        <f t="shared" si="223"/>
        <v>82.53</v>
      </c>
      <c r="S1752" t="str">
        <f t="shared" si="219"/>
        <v>theater</v>
      </c>
      <c r="T1752" t="str">
        <f t="shared" si="220"/>
        <v>plays</v>
      </c>
      <c r="U1752" s="7">
        <f t="shared" si="221"/>
        <v>41989.24754629629</v>
      </c>
      <c r="V1752" s="7">
        <f t="shared" si="222"/>
        <v>42006.24754629629</v>
      </c>
    </row>
    <row r="1753" spans="1:22" ht="44.25" x14ac:dyDescent="0.75">
      <c r="A1753">
        <v>1701</v>
      </c>
      <c r="B1753" s="2" t="s">
        <v>1702</v>
      </c>
      <c r="C1753" s="2" t="s">
        <v>5811</v>
      </c>
      <c r="D1753">
        <v>5050</v>
      </c>
      <c r="E1753">
        <f t="shared" si="216"/>
        <v>5050</v>
      </c>
      <c r="F1753">
        <v>10</v>
      </c>
      <c r="G1753">
        <f t="shared" si="217"/>
        <v>10</v>
      </c>
      <c r="H1753" t="s">
        <v>8221</v>
      </c>
      <c r="I1753" t="s">
        <v>8224</v>
      </c>
      <c r="J1753" t="s">
        <v>8246</v>
      </c>
      <c r="K1753">
        <v>1421337405</v>
      </c>
      <c r="L1753">
        <v>1418745405</v>
      </c>
      <c r="M1753" t="b">
        <v>0</v>
      </c>
      <c r="N1753">
        <v>2</v>
      </c>
      <c r="O1753" t="b">
        <v>0</v>
      </c>
      <c r="P1753" t="s">
        <v>8293</v>
      </c>
      <c r="Q1753">
        <f t="shared" si="218"/>
        <v>0</v>
      </c>
      <c r="R1753">
        <f t="shared" si="223"/>
        <v>5</v>
      </c>
      <c r="S1753" t="str">
        <f t="shared" si="219"/>
        <v>music</v>
      </c>
      <c r="T1753" t="str">
        <f t="shared" si="220"/>
        <v>faith</v>
      </c>
      <c r="U1753" s="7">
        <f t="shared" si="221"/>
        <v>41989.664409722223</v>
      </c>
      <c r="V1753" s="7">
        <f t="shared" si="222"/>
        <v>42019.664409722223</v>
      </c>
    </row>
    <row r="1754" spans="1:22" ht="29.5" x14ac:dyDescent="0.75">
      <c r="A1754">
        <v>3778</v>
      </c>
      <c r="B1754" s="2" t="s">
        <v>3775</v>
      </c>
      <c r="C1754" s="2" t="s">
        <v>7888</v>
      </c>
      <c r="D1754">
        <v>2400</v>
      </c>
      <c r="E1754">
        <f t="shared" si="216"/>
        <v>2400</v>
      </c>
      <c r="F1754">
        <v>2521</v>
      </c>
      <c r="G1754">
        <f t="shared" si="217"/>
        <v>2521</v>
      </c>
      <c r="H1754" t="s">
        <v>8219</v>
      </c>
      <c r="I1754" t="s">
        <v>8224</v>
      </c>
      <c r="J1754" t="s">
        <v>8246</v>
      </c>
      <c r="K1754">
        <v>1423942780</v>
      </c>
      <c r="L1754">
        <v>1418758780</v>
      </c>
      <c r="M1754" t="b">
        <v>0</v>
      </c>
      <c r="N1754">
        <v>36</v>
      </c>
      <c r="O1754" t="b">
        <v>1</v>
      </c>
      <c r="P1754" t="s">
        <v>8305</v>
      </c>
      <c r="Q1754">
        <f t="shared" si="218"/>
        <v>105</v>
      </c>
      <c r="R1754">
        <f t="shared" si="223"/>
        <v>70.03</v>
      </c>
      <c r="S1754" t="str">
        <f t="shared" si="219"/>
        <v>theater</v>
      </c>
      <c r="T1754" t="str">
        <f t="shared" si="220"/>
        <v>musical</v>
      </c>
      <c r="U1754" s="7">
        <f t="shared" si="221"/>
        <v>41989.819212962961</v>
      </c>
      <c r="V1754" s="7">
        <f t="shared" si="222"/>
        <v>42049.819212962961</v>
      </c>
    </row>
    <row r="1755" spans="1:22" ht="44.25" x14ac:dyDescent="0.75">
      <c r="A1755">
        <v>2388</v>
      </c>
      <c r="B1755" s="2" t="s">
        <v>2389</v>
      </c>
      <c r="C1755" s="2" t="s">
        <v>6498</v>
      </c>
      <c r="D1755">
        <v>37000</v>
      </c>
      <c r="E1755">
        <f t="shared" si="216"/>
        <v>37000</v>
      </c>
      <c r="F1755">
        <v>463</v>
      </c>
      <c r="G1755">
        <f t="shared" si="217"/>
        <v>463</v>
      </c>
      <c r="H1755" t="s">
        <v>8220</v>
      </c>
      <c r="I1755" t="s">
        <v>8224</v>
      </c>
      <c r="J1755" t="s">
        <v>8246</v>
      </c>
      <c r="K1755">
        <v>1421350140</v>
      </c>
      <c r="L1755">
        <v>1418761759</v>
      </c>
      <c r="M1755" t="b">
        <v>0</v>
      </c>
      <c r="N1755">
        <v>8</v>
      </c>
      <c r="O1755" t="b">
        <v>0</v>
      </c>
      <c r="P1755" t="s">
        <v>8272</v>
      </c>
      <c r="Q1755">
        <f t="shared" si="218"/>
        <v>1</v>
      </c>
      <c r="R1755">
        <f t="shared" si="223"/>
        <v>57.88</v>
      </c>
      <c r="S1755" t="str">
        <f t="shared" si="219"/>
        <v>technology</v>
      </c>
      <c r="T1755" t="str">
        <f t="shared" si="220"/>
        <v>web</v>
      </c>
      <c r="U1755" s="7">
        <f t="shared" si="221"/>
        <v>41989.853692129633</v>
      </c>
      <c r="V1755" s="7">
        <f t="shared" si="222"/>
        <v>42019.811805555553</v>
      </c>
    </row>
    <row r="1756" spans="1:22" ht="29.5" x14ac:dyDescent="0.75">
      <c r="A1756">
        <v>22</v>
      </c>
      <c r="B1756" s="2" t="s">
        <v>24</v>
      </c>
      <c r="C1756" s="2" t="s">
        <v>4133</v>
      </c>
      <c r="D1756">
        <v>350</v>
      </c>
      <c r="E1756">
        <f t="shared" si="216"/>
        <v>350</v>
      </c>
      <c r="F1756">
        <v>410</v>
      </c>
      <c r="G1756">
        <f t="shared" si="217"/>
        <v>410</v>
      </c>
      <c r="H1756" t="s">
        <v>8219</v>
      </c>
      <c r="I1756" t="s">
        <v>8224</v>
      </c>
      <c r="J1756" t="s">
        <v>8246</v>
      </c>
      <c r="K1756">
        <v>1420099140</v>
      </c>
      <c r="L1756">
        <v>1418766740</v>
      </c>
      <c r="M1756" t="b">
        <v>0</v>
      </c>
      <c r="N1756">
        <v>8</v>
      </c>
      <c r="O1756" t="b">
        <v>1</v>
      </c>
      <c r="P1756" t="s">
        <v>8265</v>
      </c>
      <c r="Q1756">
        <f t="shared" si="218"/>
        <v>117</v>
      </c>
      <c r="R1756">
        <f t="shared" si="223"/>
        <v>51.25</v>
      </c>
      <c r="S1756" t="str">
        <f t="shared" si="219"/>
        <v>film &amp; video</v>
      </c>
      <c r="T1756" t="str">
        <f t="shared" si="220"/>
        <v>television</v>
      </c>
      <c r="U1756" s="7">
        <f t="shared" si="221"/>
        <v>41989.91134259259</v>
      </c>
      <c r="V1756" s="7">
        <f t="shared" si="222"/>
        <v>42005.332638888889</v>
      </c>
    </row>
    <row r="1757" spans="1:22" ht="44.25" x14ac:dyDescent="0.75">
      <c r="A1757">
        <v>2638</v>
      </c>
      <c r="B1757" s="2" t="s">
        <v>2638</v>
      </c>
      <c r="C1757" s="2" t="s">
        <v>6748</v>
      </c>
      <c r="D1757">
        <v>347</v>
      </c>
      <c r="E1757">
        <f t="shared" si="216"/>
        <v>347</v>
      </c>
      <c r="F1757">
        <v>353</v>
      </c>
      <c r="G1757">
        <f t="shared" si="217"/>
        <v>353</v>
      </c>
      <c r="H1757" t="s">
        <v>8219</v>
      </c>
      <c r="I1757" t="s">
        <v>8224</v>
      </c>
      <c r="J1757" t="s">
        <v>8246</v>
      </c>
      <c r="K1757">
        <v>1421358895</v>
      </c>
      <c r="L1757">
        <v>1418766895</v>
      </c>
      <c r="M1757" t="b">
        <v>0</v>
      </c>
      <c r="N1757">
        <v>14</v>
      </c>
      <c r="O1757" t="b">
        <v>1</v>
      </c>
      <c r="P1757" t="s">
        <v>8301</v>
      </c>
      <c r="Q1757">
        <f t="shared" si="218"/>
        <v>102</v>
      </c>
      <c r="R1757">
        <f t="shared" si="223"/>
        <v>25.21</v>
      </c>
      <c r="S1757" t="str">
        <f t="shared" si="219"/>
        <v>technology</v>
      </c>
      <c r="T1757" t="str">
        <f t="shared" si="220"/>
        <v>space exploration</v>
      </c>
      <c r="U1757" s="7">
        <f t="shared" si="221"/>
        <v>41989.913136574076</v>
      </c>
      <c r="V1757" s="7">
        <f t="shared" si="222"/>
        <v>42019.913136574076</v>
      </c>
    </row>
    <row r="1758" spans="1:22" ht="44.25" x14ac:dyDescent="0.75">
      <c r="A1758">
        <v>662</v>
      </c>
      <c r="B1758" s="2" t="s">
        <v>663</v>
      </c>
      <c r="C1758" s="2" t="s">
        <v>4772</v>
      </c>
      <c r="D1758">
        <v>39000</v>
      </c>
      <c r="E1758">
        <f t="shared" si="216"/>
        <v>39000</v>
      </c>
      <c r="F1758">
        <v>156</v>
      </c>
      <c r="G1758">
        <f t="shared" si="217"/>
        <v>156</v>
      </c>
      <c r="H1758" t="s">
        <v>8221</v>
      </c>
      <c r="I1758" t="s">
        <v>8224</v>
      </c>
      <c r="J1758" t="s">
        <v>8246</v>
      </c>
      <c r="K1758">
        <v>1421404247</v>
      </c>
      <c r="L1758">
        <v>1418812247</v>
      </c>
      <c r="M1758" t="b">
        <v>0</v>
      </c>
      <c r="N1758">
        <v>4</v>
      </c>
      <c r="O1758" t="b">
        <v>0</v>
      </c>
      <c r="P1758" t="s">
        <v>8273</v>
      </c>
      <c r="Q1758">
        <f t="shared" si="218"/>
        <v>0</v>
      </c>
      <c r="R1758">
        <f t="shared" si="223"/>
        <v>39</v>
      </c>
      <c r="S1758" t="str">
        <f t="shared" si="219"/>
        <v>technology</v>
      </c>
      <c r="T1758" t="str">
        <f t="shared" si="220"/>
        <v>wearables</v>
      </c>
      <c r="U1758" s="7">
        <f t="shared" si="221"/>
        <v>41990.438043981485</v>
      </c>
      <c r="V1758" s="7">
        <f t="shared" si="222"/>
        <v>42020.438043981485</v>
      </c>
    </row>
    <row r="1759" spans="1:22" ht="44.25" x14ac:dyDescent="0.75">
      <c r="A1759">
        <v>4091</v>
      </c>
      <c r="B1759" s="2" t="s">
        <v>4087</v>
      </c>
      <c r="C1759" s="2" t="s">
        <v>8194</v>
      </c>
      <c r="D1759">
        <v>1600</v>
      </c>
      <c r="E1759">
        <f t="shared" si="216"/>
        <v>1600</v>
      </c>
      <c r="F1759">
        <v>204</v>
      </c>
      <c r="G1759">
        <f t="shared" si="217"/>
        <v>204</v>
      </c>
      <c r="H1759" t="s">
        <v>8221</v>
      </c>
      <c r="I1759" t="s">
        <v>8224</v>
      </c>
      <c r="J1759" t="s">
        <v>8246</v>
      </c>
      <c r="K1759">
        <v>1421410151</v>
      </c>
      <c r="L1759">
        <v>1418818151</v>
      </c>
      <c r="M1759" t="b">
        <v>0</v>
      </c>
      <c r="N1759">
        <v>8</v>
      </c>
      <c r="O1759" t="b">
        <v>0</v>
      </c>
      <c r="P1759" t="s">
        <v>8271</v>
      </c>
      <c r="Q1759">
        <f t="shared" si="218"/>
        <v>13</v>
      </c>
      <c r="R1759">
        <f t="shared" si="223"/>
        <v>25.5</v>
      </c>
      <c r="S1759" t="str">
        <f t="shared" si="219"/>
        <v>theater</v>
      </c>
      <c r="T1759" t="str">
        <f t="shared" si="220"/>
        <v>plays</v>
      </c>
      <c r="U1759" s="7">
        <f t="shared" si="221"/>
        <v>41990.506377314814</v>
      </c>
      <c r="V1759" s="7">
        <f t="shared" si="222"/>
        <v>42020.506377314814</v>
      </c>
    </row>
    <row r="1760" spans="1:22" ht="29.5" x14ac:dyDescent="0.75">
      <c r="A1760">
        <v>4022</v>
      </c>
      <c r="B1760" s="2" t="s">
        <v>4018</v>
      </c>
      <c r="C1760" s="2" t="s">
        <v>8127</v>
      </c>
      <c r="D1760">
        <v>18000</v>
      </c>
      <c r="E1760">
        <f t="shared" si="216"/>
        <v>18000</v>
      </c>
      <c r="F1760">
        <v>12521</v>
      </c>
      <c r="G1760">
        <f t="shared" si="217"/>
        <v>12521</v>
      </c>
      <c r="H1760" t="s">
        <v>8221</v>
      </c>
      <c r="I1760" t="s">
        <v>8224</v>
      </c>
      <c r="J1760" t="s">
        <v>8246</v>
      </c>
      <c r="K1760">
        <v>1422759240</v>
      </c>
      <c r="L1760">
        <v>1418824867</v>
      </c>
      <c r="M1760" t="b">
        <v>0</v>
      </c>
      <c r="N1760">
        <v>197</v>
      </c>
      <c r="O1760" t="b">
        <v>0</v>
      </c>
      <c r="P1760" t="s">
        <v>8271</v>
      </c>
      <c r="Q1760">
        <f t="shared" si="218"/>
        <v>70</v>
      </c>
      <c r="R1760">
        <f t="shared" si="223"/>
        <v>63.56</v>
      </c>
      <c r="S1760" t="str">
        <f t="shared" si="219"/>
        <v>theater</v>
      </c>
      <c r="T1760" t="str">
        <f t="shared" si="220"/>
        <v>plays</v>
      </c>
      <c r="U1760" s="7">
        <f t="shared" si="221"/>
        <v>41990.584108796291</v>
      </c>
      <c r="V1760" s="7">
        <f t="shared" si="222"/>
        <v>42036.120833333334</v>
      </c>
    </row>
    <row r="1761" spans="1:22" ht="59" x14ac:dyDescent="0.75">
      <c r="A1761">
        <v>3319</v>
      </c>
      <c r="B1761" s="2" t="s">
        <v>3319</v>
      </c>
      <c r="C1761" s="2" t="s">
        <v>7429</v>
      </c>
      <c r="D1761">
        <v>500</v>
      </c>
      <c r="E1761">
        <f t="shared" si="216"/>
        <v>655</v>
      </c>
      <c r="F1761">
        <v>540</v>
      </c>
      <c r="G1761">
        <f t="shared" si="217"/>
        <v>707.4</v>
      </c>
      <c r="H1761" t="s">
        <v>8219</v>
      </c>
      <c r="I1761" t="s">
        <v>8225</v>
      </c>
      <c r="J1761" t="s">
        <v>8247</v>
      </c>
      <c r="K1761">
        <v>1422712986</v>
      </c>
      <c r="L1761">
        <v>1418824986</v>
      </c>
      <c r="M1761" t="b">
        <v>0</v>
      </c>
      <c r="N1761">
        <v>16</v>
      </c>
      <c r="O1761" t="b">
        <v>1</v>
      </c>
      <c r="P1761" t="s">
        <v>8271</v>
      </c>
      <c r="Q1761">
        <f t="shared" si="218"/>
        <v>108</v>
      </c>
      <c r="R1761">
        <f t="shared" si="223"/>
        <v>44.21</v>
      </c>
      <c r="S1761" t="str">
        <f t="shared" si="219"/>
        <v>theater</v>
      </c>
      <c r="T1761" t="str">
        <f t="shared" si="220"/>
        <v>plays</v>
      </c>
      <c r="U1761" s="7">
        <f t="shared" si="221"/>
        <v>41990.585486111115</v>
      </c>
      <c r="V1761" s="7">
        <f t="shared" si="222"/>
        <v>42035.585486111115</v>
      </c>
    </row>
    <row r="1762" spans="1:22" ht="44.25" x14ac:dyDescent="0.75">
      <c r="A1762">
        <v>4088</v>
      </c>
      <c r="B1762" s="2" t="s">
        <v>4084</v>
      </c>
      <c r="C1762" s="2" t="s">
        <v>8191</v>
      </c>
      <c r="D1762">
        <v>2000</v>
      </c>
      <c r="E1762">
        <f t="shared" si="216"/>
        <v>2620</v>
      </c>
      <c r="F1762">
        <v>216</v>
      </c>
      <c r="G1762">
        <f t="shared" si="217"/>
        <v>282.96000000000004</v>
      </c>
      <c r="H1762" t="s">
        <v>8221</v>
      </c>
      <c r="I1762" t="s">
        <v>8225</v>
      </c>
      <c r="J1762" t="s">
        <v>8247</v>
      </c>
      <c r="K1762">
        <v>1421403960</v>
      </c>
      <c r="L1762">
        <v>1418827324</v>
      </c>
      <c r="M1762" t="b">
        <v>0</v>
      </c>
      <c r="N1762">
        <v>3</v>
      </c>
      <c r="O1762" t="b">
        <v>0</v>
      </c>
      <c r="P1762" t="s">
        <v>8271</v>
      </c>
      <c r="Q1762">
        <f t="shared" si="218"/>
        <v>11</v>
      </c>
      <c r="R1762">
        <f t="shared" si="223"/>
        <v>94.32</v>
      </c>
      <c r="S1762" t="str">
        <f t="shared" si="219"/>
        <v>theater</v>
      </c>
      <c r="T1762" t="str">
        <f t="shared" si="220"/>
        <v>plays</v>
      </c>
      <c r="U1762" s="7">
        <f t="shared" si="221"/>
        <v>41990.612546296295</v>
      </c>
      <c r="V1762" s="7">
        <f t="shared" si="222"/>
        <v>42020.434722222228</v>
      </c>
    </row>
    <row r="1763" spans="1:22" ht="44.25" x14ac:dyDescent="0.75">
      <c r="A1763">
        <v>3601</v>
      </c>
      <c r="B1763" s="2" t="s">
        <v>3600</v>
      </c>
      <c r="C1763" s="2" t="s">
        <v>7711</v>
      </c>
      <c r="D1763">
        <v>2000</v>
      </c>
      <c r="E1763">
        <f t="shared" si="216"/>
        <v>2620</v>
      </c>
      <c r="F1763">
        <v>2087</v>
      </c>
      <c r="G1763">
        <f t="shared" si="217"/>
        <v>2733.9700000000003</v>
      </c>
      <c r="H1763" t="s">
        <v>8219</v>
      </c>
      <c r="I1763" t="s">
        <v>8225</v>
      </c>
      <c r="J1763" t="s">
        <v>8247</v>
      </c>
      <c r="K1763">
        <v>1421452682</v>
      </c>
      <c r="L1763">
        <v>1418860682</v>
      </c>
      <c r="M1763" t="b">
        <v>0</v>
      </c>
      <c r="N1763">
        <v>53</v>
      </c>
      <c r="O1763" t="b">
        <v>1</v>
      </c>
      <c r="P1763" t="s">
        <v>8271</v>
      </c>
      <c r="Q1763">
        <f t="shared" si="218"/>
        <v>104</v>
      </c>
      <c r="R1763">
        <f t="shared" si="223"/>
        <v>51.58</v>
      </c>
      <c r="S1763" t="str">
        <f t="shared" si="219"/>
        <v>theater</v>
      </c>
      <c r="T1763" t="str">
        <f t="shared" si="220"/>
        <v>plays</v>
      </c>
      <c r="U1763" s="7">
        <f t="shared" si="221"/>
        <v>41990.99863425926</v>
      </c>
      <c r="V1763" s="7">
        <f t="shared" si="222"/>
        <v>42020.99863425926</v>
      </c>
    </row>
    <row r="1764" spans="1:22" ht="44.25" x14ac:dyDescent="0.75">
      <c r="A1764">
        <v>4047</v>
      </c>
      <c r="B1764" s="2" t="s">
        <v>4043</v>
      </c>
      <c r="C1764" s="2" t="s">
        <v>8151</v>
      </c>
      <c r="D1764">
        <v>5000</v>
      </c>
      <c r="E1764">
        <f t="shared" si="216"/>
        <v>5000</v>
      </c>
      <c r="F1764">
        <v>110</v>
      </c>
      <c r="G1764">
        <f t="shared" si="217"/>
        <v>110</v>
      </c>
      <c r="H1764" t="s">
        <v>8221</v>
      </c>
      <c r="I1764" t="s">
        <v>8224</v>
      </c>
      <c r="J1764" t="s">
        <v>8246</v>
      </c>
      <c r="K1764">
        <v>1420938000</v>
      </c>
      <c r="L1764">
        <v>1418862743</v>
      </c>
      <c r="M1764" t="b">
        <v>0</v>
      </c>
      <c r="N1764">
        <v>4</v>
      </c>
      <c r="O1764" t="b">
        <v>0</v>
      </c>
      <c r="P1764" t="s">
        <v>8271</v>
      </c>
      <c r="Q1764">
        <f t="shared" si="218"/>
        <v>2</v>
      </c>
      <c r="R1764">
        <f t="shared" si="223"/>
        <v>27.5</v>
      </c>
      <c r="S1764" t="str">
        <f t="shared" si="219"/>
        <v>theater</v>
      </c>
      <c r="T1764" t="str">
        <f t="shared" si="220"/>
        <v>plays</v>
      </c>
      <c r="U1764" s="7">
        <f t="shared" si="221"/>
        <v>41991.022488425922</v>
      </c>
      <c r="V1764" s="7">
        <f t="shared" si="222"/>
        <v>42015.041666666672</v>
      </c>
    </row>
    <row r="1765" spans="1:22" ht="44.25" x14ac:dyDescent="0.75">
      <c r="A1765">
        <v>503</v>
      </c>
      <c r="B1765" s="2" t="s">
        <v>504</v>
      </c>
      <c r="C1765" s="2" t="s">
        <v>4613</v>
      </c>
      <c r="D1765">
        <v>6500</v>
      </c>
      <c r="E1765">
        <f t="shared" si="216"/>
        <v>8515</v>
      </c>
      <c r="F1765">
        <v>114</v>
      </c>
      <c r="G1765">
        <f t="shared" si="217"/>
        <v>149.34</v>
      </c>
      <c r="H1765" t="s">
        <v>8221</v>
      </c>
      <c r="I1765" t="s">
        <v>8225</v>
      </c>
      <c r="J1765" t="s">
        <v>8247</v>
      </c>
      <c r="K1765">
        <v>1421498303</v>
      </c>
      <c r="L1765">
        <v>1418906303</v>
      </c>
      <c r="M1765" t="b">
        <v>0</v>
      </c>
      <c r="N1765">
        <v>9</v>
      </c>
      <c r="O1765" t="b">
        <v>0</v>
      </c>
      <c r="P1765" t="s">
        <v>8270</v>
      </c>
      <c r="Q1765">
        <f t="shared" si="218"/>
        <v>2</v>
      </c>
      <c r="R1765">
        <f t="shared" si="223"/>
        <v>16.59</v>
      </c>
      <c r="S1765" t="str">
        <f t="shared" si="219"/>
        <v>film &amp; video</v>
      </c>
      <c r="T1765" t="str">
        <f t="shared" si="220"/>
        <v>animation</v>
      </c>
      <c r="U1765" s="7">
        <f t="shared" si="221"/>
        <v>41991.526655092588</v>
      </c>
      <c r="V1765" s="7">
        <f t="shared" si="222"/>
        <v>42021.526655092588</v>
      </c>
    </row>
    <row r="1766" spans="1:22" ht="44.25" x14ac:dyDescent="0.75">
      <c r="A1766">
        <v>1491</v>
      </c>
      <c r="B1766" s="2" t="s">
        <v>1492</v>
      </c>
      <c r="C1766" s="2" t="s">
        <v>5601</v>
      </c>
      <c r="D1766">
        <v>1200</v>
      </c>
      <c r="E1766">
        <f t="shared" si="216"/>
        <v>1200</v>
      </c>
      <c r="F1766">
        <v>100</v>
      </c>
      <c r="G1766">
        <f t="shared" si="217"/>
        <v>100</v>
      </c>
      <c r="H1766" t="s">
        <v>8221</v>
      </c>
      <c r="I1766" t="s">
        <v>8224</v>
      </c>
      <c r="J1766" t="s">
        <v>8246</v>
      </c>
      <c r="K1766">
        <v>1424014680</v>
      </c>
      <c r="L1766">
        <v>1418922443</v>
      </c>
      <c r="M1766" t="b">
        <v>0</v>
      </c>
      <c r="N1766">
        <v>1</v>
      </c>
      <c r="O1766" t="b">
        <v>0</v>
      </c>
      <c r="P1766" t="s">
        <v>8275</v>
      </c>
      <c r="Q1766">
        <f t="shared" si="218"/>
        <v>8</v>
      </c>
      <c r="R1766">
        <f t="shared" si="223"/>
        <v>100</v>
      </c>
      <c r="S1766" t="str">
        <f t="shared" si="219"/>
        <v>publishing</v>
      </c>
      <c r="T1766" t="str">
        <f t="shared" si="220"/>
        <v>fiction</v>
      </c>
      <c r="U1766" s="7">
        <f t="shared" si="221"/>
        <v>41991.713460648149</v>
      </c>
      <c r="V1766" s="7">
        <f t="shared" si="222"/>
        <v>42050.651388888888</v>
      </c>
    </row>
    <row r="1767" spans="1:22" ht="44.25" x14ac:dyDescent="0.75">
      <c r="A1767">
        <v>959</v>
      </c>
      <c r="B1767" s="2" t="s">
        <v>960</v>
      </c>
      <c r="C1767" s="2" t="s">
        <v>5069</v>
      </c>
      <c r="D1767">
        <v>50000</v>
      </c>
      <c r="E1767">
        <f t="shared" si="216"/>
        <v>50000</v>
      </c>
      <c r="F1767">
        <v>19430</v>
      </c>
      <c r="G1767">
        <f t="shared" si="217"/>
        <v>19430</v>
      </c>
      <c r="H1767" t="s">
        <v>8221</v>
      </c>
      <c r="I1767" t="s">
        <v>8224</v>
      </c>
      <c r="J1767" t="s">
        <v>8246</v>
      </c>
      <c r="K1767">
        <v>1421640665</v>
      </c>
      <c r="L1767">
        <v>1419048665</v>
      </c>
      <c r="M1767" t="b">
        <v>0</v>
      </c>
      <c r="N1767">
        <v>171</v>
      </c>
      <c r="O1767" t="b">
        <v>0</v>
      </c>
      <c r="P1767" t="s">
        <v>8273</v>
      </c>
      <c r="Q1767">
        <f t="shared" si="218"/>
        <v>39</v>
      </c>
      <c r="R1767">
        <f t="shared" si="223"/>
        <v>113.63</v>
      </c>
      <c r="S1767" t="str">
        <f t="shared" si="219"/>
        <v>technology</v>
      </c>
      <c r="T1767" t="str">
        <f t="shared" si="220"/>
        <v>wearables</v>
      </c>
      <c r="U1767" s="7">
        <f t="shared" si="221"/>
        <v>41993.174363425926</v>
      </c>
      <c r="V1767" s="7">
        <f t="shared" si="222"/>
        <v>42023.174363425926</v>
      </c>
    </row>
    <row r="1768" spans="1:22" ht="59" x14ac:dyDescent="0.75">
      <c r="A1768">
        <v>2419</v>
      </c>
      <c r="B1768" s="2" t="s">
        <v>2420</v>
      </c>
      <c r="C1768" s="2" t="s">
        <v>6529</v>
      </c>
      <c r="D1768">
        <v>3000</v>
      </c>
      <c r="E1768">
        <f t="shared" si="216"/>
        <v>3000</v>
      </c>
      <c r="F1768">
        <v>0</v>
      </c>
      <c r="G1768">
        <f t="shared" si="217"/>
        <v>0</v>
      </c>
      <c r="H1768" t="s">
        <v>8221</v>
      </c>
      <c r="I1768" t="s">
        <v>8224</v>
      </c>
      <c r="J1768" t="s">
        <v>8246</v>
      </c>
      <c r="K1768">
        <v>1424281389</v>
      </c>
      <c r="L1768">
        <v>1419097389</v>
      </c>
      <c r="M1768" t="b">
        <v>0</v>
      </c>
      <c r="N1768">
        <v>0</v>
      </c>
      <c r="O1768" t="b">
        <v>0</v>
      </c>
      <c r="P1768" t="s">
        <v>8284</v>
      </c>
      <c r="Q1768">
        <f t="shared" si="218"/>
        <v>0</v>
      </c>
      <c r="R1768" t="e">
        <f t="shared" si="223"/>
        <v>#DIV/0!</v>
      </c>
      <c r="S1768" t="str">
        <f t="shared" si="219"/>
        <v>food</v>
      </c>
      <c r="T1768" t="str">
        <f t="shared" si="220"/>
        <v>food trucks</v>
      </c>
      <c r="U1768" s="7">
        <f t="shared" si="221"/>
        <v>41993.738298611104</v>
      </c>
      <c r="V1768" s="7">
        <f t="shared" si="222"/>
        <v>42053.738298611104</v>
      </c>
    </row>
    <row r="1769" spans="1:22" ht="44.25" x14ac:dyDescent="0.75">
      <c r="A1769">
        <v>2979</v>
      </c>
      <c r="B1769" s="2" t="s">
        <v>2979</v>
      </c>
      <c r="C1769" s="2" t="s">
        <v>7089</v>
      </c>
      <c r="D1769">
        <v>5000</v>
      </c>
      <c r="E1769">
        <f t="shared" si="216"/>
        <v>5000</v>
      </c>
      <c r="F1769">
        <v>5070</v>
      </c>
      <c r="G1769">
        <f t="shared" si="217"/>
        <v>5070</v>
      </c>
      <c r="H1769" t="s">
        <v>8219</v>
      </c>
      <c r="I1769" t="s">
        <v>8224</v>
      </c>
      <c r="J1769" t="s">
        <v>8246</v>
      </c>
      <c r="K1769">
        <v>1420524000</v>
      </c>
      <c r="L1769">
        <v>1419104823</v>
      </c>
      <c r="M1769" t="b">
        <v>0</v>
      </c>
      <c r="N1769">
        <v>46</v>
      </c>
      <c r="O1769" t="b">
        <v>1</v>
      </c>
      <c r="P1769" t="s">
        <v>8271</v>
      </c>
      <c r="Q1769">
        <f t="shared" si="218"/>
        <v>101</v>
      </c>
      <c r="R1769">
        <f t="shared" si="223"/>
        <v>110.22</v>
      </c>
      <c r="S1769" t="str">
        <f t="shared" si="219"/>
        <v>theater</v>
      </c>
      <c r="T1769" t="str">
        <f t="shared" si="220"/>
        <v>plays</v>
      </c>
      <c r="U1769" s="7">
        <f t="shared" si="221"/>
        <v>41993.824340277773</v>
      </c>
      <c r="V1769" s="7">
        <f t="shared" si="222"/>
        <v>42010.25</v>
      </c>
    </row>
    <row r="1770" spans="1:22" ht="44.25" x14ac:dyDescent="0.75">
      <c r="A1770">
        <v>4042</v>
      </c>
      <c r="B1770" s="2" t="s">
        <v>4038</v>
      </c>
      <c r="C1770" s="2" t="s">
        <v>8146</v>
      </c>
      <c r="D1770">
        <v>10000</v>
      </c>
      <c r="E1770">
        <f t="shared" si="216"/>
        <v>10000</v>
      </c>
      <c r="F1770">
        <v>21</v>
      </c>
      <c r="G1770">
        <f t="shared" si="217"/>
        <v>21</v>
      </c>
      <c r="H1770" t="s">
        <v>8221</v>
      </c>
      <c r="I1770" t="s">
        <v>8224</v>
      </c>
      <c r="J1770" t="s">
        <v>8246</v>
      </c>
      <c r="K1770">
        <v>1421781360</v>
      </c>
      <c r="L1770">
        <v>1419213664</v>
      </c>
      <c r="M1770" t="b">
        <v>0</v>
      </c>
      <c r="N1770">
        <v>3</v>
      </c>
      <c r="O1770" t="b">
        <v>0</v>
      </c>
      <c r="P1770" t="s">
        <v>8271</v>
      </c>
      <c r="Q1770">
        <f t="shared" si="218"/>
        <v>0</v>
      </c>
      <c r="R1770">
        <f t="shared" si="223"/>
        <v>7</v>
      </c>
      <c r="S1770" t="str">
        <f t="shared" si="219"/>
        <v>theater</v>
      </c>
      <c r="T1770" t="str">
        <f t="shared" si="220"/>
        <v>plays</v>
      </c>
      <c r="U1770" s="7">
        <f t="shared" si="221"/>
        <v>41995.084074074075</v>
      </c>
      <c r="V1770" s="7">
        <f t="shared" si="222"/>
        <v>42024.802777777775</v>
      </c>
    </row>
    <row r="1771" spans="1:22" ht="44.25" x14ac:dyDescent="0.75">
      <c r="A1771">
        <v>50</v>
      </c>
      <c r="B1771" s="2" t="s">
        <v>52</v>
      </c>
      <c r="C1771" s="2" t="s">
        <v>4161</v>
      </c>
      <c r="D1771">
        <v>600</v>
      </c>
      <c r="E1771">
        <f t="shared" si="216"/>
        <v>786</v>
      </c>
      <c r="F1771">
        <v>600</v>
      </c>
      <c r="G1771">
        <f t="shared" si="217"/>
        <v>786</v>
      </c>
      <c r="H1771" t="s">
        <v>8219</v>
      </c>
      <c r="I1771" t="s">
        <v>8225</v>
      </c>
      <c r="J1771" t="s">
        <v>8247</v>
      </c>
      <c r="K1771">
        <v>1422637200</v>
      </c>
      <c r="L1771">
        <v>1419271458</v>
      </c>
      <c r="M1771" t="b">
        <v>0</v>
      </c>
      <c r="N1771">
        <v>22</v>
      </c>
      <c r="O1771" t="b">
        <v>1</v>
      </c>
      <c r="P1771" t="s">
        <v>8265</v>
      </c>
      <c r="Q1771">
        <f t="shared" si="218"/>
        <v>100</v>
      </c>
      <c r="R1771">
        <f t="shared" si="223"/>
        <v>35.729999999999997</v>
      </c>
      <c r="S1771" t="str">
        <f t="shared" si="219"/>
        <v>film &amp; video</v>
      </c>
      <c r="T1771" t="str">
        <f t="shared" si="220"/>
        <v>television</v>
      </c>
      <c r="U1771" s="7">
        <f t="shared" si="221"/>
        <v>41995.752986111111</v>
      </c>
      <c r="V1771" s="7">
        <f t="shared" si="222"/>
        <v>42034.708333333328</v>
      </c>
    </row>
    <row r="1772" spans="1:22" ht="59" x14ac:dyDescent="0.75">
      <c r="A1772">
        <v>3695</v>
      </c>
      <c r="B1772" s="2" t="s">
        <v>3692</v>
      </c>
      <c r="C1772" s="2" t="s">
        <v>7805</v>
      </c>
      <c r="D1772">
        <v>4000</v>
      </c>
      <c r="E1772">
        <f t="shared" si="216"/>
        <v>4000</v>
      </c>
      <c r="F1772">
        <v>4005</v>
      </c>
      <c r="G1772">
        <f t="shared" si="217"/>
        <v>4005</v>
      </c>
      <c r="H1772" t="s">
        <v>8219</v>
      </c>
      <c r="I1772" t="s">
        <v>8224</v>
      </c>
      <c r="J1772" t="s">
        <v>8246</v>
      </c>
      <c r="K1772">
        <v>1421009610</v>
      </c>
      <c r="L1772">
        <v>1419281610</v>
      </c>
      <c r="M1772" t="b">
        <v>0</v>
      </c>
      <c r="N1772">
        <v>33</v>
      </c>
      <c r="O1772" t="b">
        <v>1</v>
      </c>
      <c r="P1772" t="s">
        <v>8271</v>
      </c>
      <c r="Q1772">
        <f t="shared" si="218"/>
        <v>100</v>
      </c>
      <c r="R1772">
        <f t="shared" si="223"/>
        <v>121.36</v>
      </c>
      <c r="S1772" t="str">
        <f t="shared" si="219"/>
        <v>theater</v>
      </c>
      <c r="T1772" t="str">
        <f t="shared" si="220"/>
        <v>plays</v>
      </c>
      <c r="U1772" s="7">
        <f t="shared" si="221"/>
        <v>41995.870486111111</v>
      </c>
      <c r="V1772" s="7">
        <f t="shared" si="222"/>
        <v>42015.870486111111</v>
      </c>
    </row>
    <row r="1773" spans="1:22" ht="44.25" x14ac:dyDescent="0.75">
      <c r="A1773">
        <v>3010</v>
      </c>
      <c r="B1773" s="2" t="s">
        <v>3010</v>
      </c>
      <c r="C1773" s="2" t="s">
        <v>7120</v>
      </c>
      <c r="D1773">
        <v>1500</v>
      </c>
      <c r="E1773">
        <f t="shared" si="216"/>
        <v>1500</v>
      </c>
      <c r="F1773">
        <v>2370</v>
      </c>
      <c r="G1773">
        <f t="shared" si="217"/>
        <v>2370</v>
      </c>
      <c r="H1773" t="s">
        <v>8219</v>
      </c>
      <c r="I1773" t="s">
        <v>8224</v>
      </c>
      <c r="J1773" t="s">
        <v>8246</v>
      </c>
      <c r="K1773">
        <v>1424548719</v>
      </c>
      <c r="L1773">
        <v>1419364719</v>
      </c>
      <c r="M1773" t="b">
        <v>0</v>
      </c>
      <c r="N1773">
        <v>15</v>
      </c>
      <c r="O1773" t="b">
        <v>1</v>
      </c>
      <c r="P1773" t="s">
        <v>8303</v>
      </c>
      <c r="Q1773">
        <f t="shared" si="218"/>
        <v>158</v>
      </c>
      <c r="R1773">
        <f t="shared" si="223"/>
        <v>158</v>
      </c>
      <c r="S1773" t="str">
        <f t="shared" si="219"/>
        <v>theater</v>
      </c>
      <c r="T1773" t="str">
        <f t="shared" si="220"/>
        <v>spaces</v>
      </c>
      <c r="U1773" s="7">
        <f t="shared" si="221"/>
        <v>41996.832395833335</v>
      </c>
      <c r="V1773" s="7">
        <f t="shared" si="222"/>
        <v>42056.832395833335</v>
      </c>
    </row>
    <row r="1774" spans="1:22" ht="44.25" x14ac:dyDescent="0.75">
      <c r="A1774">
        <v>3566</v>
      </c>
      <c r="B1774" s="2" t="s">
        <v>3565</v>
      </c>
      <c r="C1774" s="2" t="s">
        <v>7676</v>
      </c>
      <c r="D1774">
        <v>2000</v>
      </c>
      <c r="E1774">
        <f t="shared" si="216"/>
        <v>2620</v>
      </c>
      <c r="F1774">
        <v>2095</v>
      </c>
      <c r="G1774">
        <f t="shared" si="217"/>
        <v>2744.4500000000003</v>
      </c>
      <c r="H1774" t="s">
        <v>8219</v>
      </c>
      <c r="I1774" t="s">
        <v>8225</v>
      </c>
      <c r="J1774" t="s">
        <v>8247</v>
      </c>
      <c r="K1774">
        <v>1422015083</v>
      </c>
      <c r="L1774">
        <v>1419423083</v>
      </c>
      <c r="M1774" t="b">
        <v>0</v>
      </c>
      <c r="N1774">
        <v>38</v>
      </c>
      <c r="O1774" t="b">
        <v>1</v>
      </c>
      <c r="P1774" t="s">
        <v>8271</v>
      </c>
      <c r="Q1774">
        <f t="shared" si="218"/>
        <v>105</v>
      </c>
      <c r="R1774">
        <f t="shared" si="223"/>
        <v>72.22</v>
      </c>
      <c r="S1774" t="str">
        <f t="shared" si="219"/>
        <v>theater</v>
      </c>
      <c r="T1774" t="str">
        <f t="shared" si="220"/>
        <v>plays</v>
      </c>
      <c r="U1774" s="7">
        <f t="shared" si="221"/>
        <v>41997.507905092592</v>
      </c>
      <c r="V1774" s="7">
        <f t="shared" si="222"/>
        <v>42027.507905092592</v>
      </c>
    </row>
    <row r="1775" spans="1:22" ht="44.25" x14ac:dyDescent="0.75">
      <c r="A1775">
        <v>953</v>
      </c>
      <c r="B1775" s="2" t="s">
        <v>954</v>
      </c>
      <c r="C1775" s="2" t="s">
        <v>5063</v>
      </c>
      <c r="D1775">
        <v>15000</v>
      </c>
      <c r="E1775">
        <f t="shared" si="216"/>
        <v>15000</v>
      </c>
      <c r="F1775">
        <v>126</v>
      </c>
      <c r="G1775">
        <f t="shared" si="217"/>
        <v>126</v>
      </c>
      <c r="H1775" t="s">
        <v>8221</v>
      </c>
      <c r="I1775" t="s">
        <v>8224</v>
      </c>
      <c r="J1775" t="s">
        <v>8246</v>
      </c>
      <c r="K1775">
        <v>1422158199</v>
      </c>
      <c r="L1775">
        <v>1419566199</v>
      </c>
      <c r="M1775" t="b">
        <v>0</v>
      </c>
      <c r="N1775">
        <v>5</v>
      </c>
      <c r="O1775" t="b">
        <v>0</v>
      </c>
      <c r="P1775" t="s">
        <v>8273</v>
      </c>
      <c r="Q1775">
        <f t="shared" si="218"/>
        <v>1</v>
      </c>
      <c r="R1775">
        <f t="shared" si="223"/>
        <v>25.2</v>
      </c>
      <c r="S1775" t="str">
        <f t="shared" si="219"/>
        <v>technology</v>
      </c>
      <c r="T1775" t="str">
        <f t="shared" si="220"/>
        <v>wearables</v>
      </c>
      <c r="U1775" s="7">
        <f t="shared" si="221"/>
        <v>41999.164340277777</v>
      </c>
      <c r="V1775" s="7">
        <f t="shared" si="222"/>
        <v>42029.164340277777</v>
      </c>
    </row>
    <row r="1776" spans="1:22" ht="44.25" x14ac:dyDescent="0.75">
      <c r="A1776">
        <v>3879</v>
      </c>
      <c r="B1776" s="2" t="s">
        <v>3876</v>
      </c>
      <c r="C1776" s="2" t="s">
        <v>7988</v>
      </c>
      <c r="D1776">
        <v>15000</v>
      </c>
      <c r="E1776">
        <f t="shared" si="216"/>
        <v>19650</v>
      </c>
      <c r="F1776">
        <v>0</v>
      </c>
      <c r="G1776">
        <f t="shared" si="217"/>
        <v>0</v>
      </c>
      <c r="H1776" t="s">
        <v>8220</v>
      </c>
      <c r="I1776" t="s">
        <v>8225</v>
      </c>
      <c r="J1776" t="s">
        <v>8247</v>
      </c>
      <c r="K1776">
        <v>1422218396</v>
      </c>
      <c r="L1776">
        <v>1419626396</v>
      </c>
      <c r="M1776" t="b">
        <v>0</v>
      </c>
      <c r="N1776">
        <v>0</v>
      </c>
      <c r="O1776" t="b">
        <v>0</v>
      </c>
      <c r="P1776" t="s">
        <v>8305</v>
      </c>
      <c r="Q1776">
        <f t="shared" si="218"/>
        <v>0</v>
      </c>
      <c r="R1776" t="e">
        <f t="shared" si="223"/>
        <v>#DIV/0!</v>
      </c>
      <c r="S1776" t="str">
        <f t="shared" si="219"/>
        <v>theater</v>
      </c>
      <c r="T1776" t="str">
        <f t="shared" si="220"/>
        <v>musical</v>
      </c>
      <c r="U1776" s="7">
        <f t="shared" si="221"/>
        <v>41999.861064814817</v>
      </c>
      <c r="V1776" s="7">
        <f t="shared" si="222"/>
        <v>42029.861064814817</v>
      </c>
    </row>
    <row r="1777" spans="1:22" ht="44.25" x14ac:dyDescent="0.75">
      <c r="A1777">
        <v>1861</v>
      </c>
      <c r="B1777" s="2" t="s">
        <v>1862</v>
      </c>
      <c r="C1777" s="2" t="s">
        <v>5971</v>
      </c>
      <c r="D1777">
        <v>250000</v>
      </c>
      <c r="E1777">
        <f t="shared" si="216"/>
        <v>327500</v>
      </c>
      <c r="F1777">
        <v>0</v>
      </c>
      <c r="G1777">
        <f t="shared" si="217"/>
        <v>0</v>
      </c>
      <c r="H1777" t="s">
        <v>8221</v>
      </c>
      <c r="I1777" t="s">
        <v>8225</v>
      </c>
      <c r="J1777" t="s">
        <v>8247</v>
      </c>
      <c r="K1777">
        <v>1422256341</v>
      </c>
      <c r="L1777">
        <v>1419664341</v>
      </c>
      <c r="M1777" t="b">
        <v>0</v>
      </c>
      <c r="N1777">
        <v>0</v>
      </c>
      <c r="O1777" t="b">
        <v>0</v>
      </c>
      <c r="P1777" t="s">
        <v>8283</v>
      </c>
      <c r="Q1777">
        <f t="shared" si="218"/>
        <v>0</v>
      </c>
      <c r="R1777" t="e">
        <f t="shared" si="223"/>
        <v>#DIV/0!</v>
      </c>
      <c r="S1777" t="str">
        <f t="shared" si="219"/>
        <v>games</v>
      </c>
      <c r="T1777" t="str">
        <f t="shared" si="220"/>
        <v>mobile games</v>
      </c>
      <c r="U1777" s="7">
        <f t="shared" si="221"/>
        <v>42000.300243055557</v>
      </c>
      <c r="V1777" s="7">
        <f t="shared" si="222"/>
        <v>42030.300243055557</v>
      </c>
    </row>
    <row r="1778" spans="1:22" ht="44.25" x14ac:dyDescent="0.75">
      <c r="A1778">
        <v>4011</v>
      </c>
      <c r="B1778" s="2" t="s">
        <v>4007</v>
      </c>
      <c r="C1778" s="2" t="s">
        <v>8116</v>
      </c>
      <c r="D1778">
        <v>250</v>
      </c>
      <c r="E1778">
        <f t="shared" si="216"/>
        <v>327.5</v>
      </c>
      <c r="F1778">
        <v>19</v>
      </c>
      <c r="G1778">
        <f t="shared" si="217"/>
        <v>24.89</v>
      </c>
      <c r="H1778" t="s">
        <v>8221</v>
      </c>
      <c r="I1778" t="s">
        <v>8225</v>
      </c>
      <c r="J1778" t="s">
        <v>8247</v>
      </c>
      <c r="K1778">
        <v>1422450278</v>
      </c>
      <c r="L1778">
        <v>1419858278</v>
      </c>
      <c r="M1778" t="b">
        <v>0</v>
      </c>
      <c r="N1778">
        <v>4</v>
      </c>
      <c r="O1778" t="b">
        <v>0</v>
      </c>
      <c r="P1778" t="s">
        <v>8271</v>
      </c>
      <c r="Q1778">
        <f t="shared" si="218"/>
        <v>8</v>
      </c>
      <c r="R1778">
        <f t="shared" si="223"/>
        <v>6.22</v>
      </c>
      <c r="S1778" t="str">
        <f t="shared" si="219"/>
        <v>theater</v>
      </c>
      <c r="T1778" t="str">
        <f t="shared" si="220"/>
        <v>plays</v>
      </c>
      <c r="U1778" s="7">
        <f t="shared" si="221"/>
        <v>42002.54488425926</v>
      </c>
      <c r="V1778" s="7">
        <f t="shared" si="222"/>
        <v>42032.54488425926</v>
      </c>
    </row>
    <row r="1779" spans="1:22" ht="59" x14ac:dyDescent="0.75">
      <c r="A1779">
        <v>2873</v>
      </c>
      <c r="B1779" s="2" t="s">
        <v>2873</v>
      </c>
      <c r="C1779" s="2" t="s">
        <v>6983</v>
      </c>
      <c r="D1779">
        <v>2500</v>
      </c>
      <c r="E1779">
        <f t="shared" si="216"/>
        <v>2500</v>
      </c>
      <c r="F1779">
        <v>953</v>
      </c>
      <c r="G1779">
        <f t="shared" si="217"/>
        <v>953</v>
      </c>
      <c r="H1779" t="s">
        <v>8221</v>
      </c>
      <c r="I1779" t="s">
        <v>8224</v>
      </c>
      <c r="J1779" t="s">
        <v>8246</v>
      </c>
      <c r="K1779">
        <v>1422473831</v>
      </c>
      <c r="L1779">
        <v>1419881831</v>
      </c>
      <c r="M1779" t="b">
        <v>0</v>
      </c>
      <c r="N1779">
        <v>8</v>
      </c>
      <c r="O1779" t="b">
        <v>0</v>
      </c>
      <c r="P1779" t="s">
        <v>8271</v>
      </c>
      <c r="Q1779">
        <f t="shared" si="218"/>
        <v>38</v>
      </c>
      <c r="R1779">
        <f t="shared" si="223"/>
        <v>119.13</v>
      </c>
      <c r="S1779" t="str">
        <f t="shared" si="219"/>
        <v>theater</v>
      </c>
      <c r="T1779" t="str">
        <f t="shared" si="220"/>
        <v>plays</v>
      </c>
      <c r="U1779" s="7">
        <f t="shared" si="221"/>
        <v>42002.817488425921</v>
      </c>
      <c r="V1779" s="7">
        <f t="shared" si="222"/>
        <v>42032.817488425921</v>
      </c>
    </row>
    <row r="1780" spans="1:22" ht="44.25" x14ac:dyDescent="0.75">
      <c r="A1780">
        <v>1081</v>
      </c>
      <c r="B1780" s="2" t="s">
        <v>1082</v>
      </c>
      <c r="C1780" s="2" t="s">
        <v>5191</v>
      </c>
      <c r="D1780">
        <v>68000</v>
      </c>
      <c r="E1780">
        <f t="shared" si="216"/>
        <v>68000</v>
      </c>
      <c r="F1780">
        <v>12</v>
      </c>
      <c r="G1780">
        <f t="shared" si="217"/>
        <v>12</v>
      </c>
      <c r="H1780" t="s">
        <v>8221</v>
      </c>
      <c r="I1780" t="s">
        <v>8224</v>
      </c>
      <c r="J1780" t="s">
        <v>8246</v>
      </c>
      <c r="K1780">
        <v>1422483292</v>
      </c>
      <c r="L1780">
        <v>1419891292</v>
      </c>
      <c r="M1780" t="b">
        <v>0</v>
      </c>
      <c r="N1780">
        <v>4</v>
      </c>
      <c r="O1780" t="b">
        <v>0</v>
      </c>
      <c r="P1780" t="s">
        <v>8282</v>
      </c>
      <c r="Q1780">
        <f t="shared" si="218"/>
        <v>0</v>
      </c>
      <c r="R1780">
        <f t="shared" si="223"/>
        <v>3</v>
      </c>
      <c r="S1780" t="str">
        <f t="shared" si="219"/>
        <v>games</v>
      </c>
      <c r="T1780" t="str">
        <f t="shared" si="220"/>
        <v>video games</v>
      </c>
      <c r="U1780" s="7">
        <f t="shared" si="221"/>
        <v>42002.926990740743</v>
      </c>
      <c r="V1780" s="7">
        <f t="shared" si="222"/>
        <v>42032.926990740743</v>
      </c>
    </row>
    <row r="1781" spans="1:22" ht="44.25" x14ac:dyDescent="0.75">
      <c r="A1781">
        <v>1784</v>
      </c>
      <c r="B1781" s="2" t="s">
        <v>1785</v>
      </c>
      <c r="C1781" s="2" t="s">
        <v>5894</v>
      </c>
      <c r="D1781">
        <v>5000</v>
      </c>
      <c r="E1781">
        <f t="shared" si="216"/>
        <v>5000</v>
      </c>
      <c r="F1781">
        <v>1988</v>
      </c>
      <c r="G1781">
        <f t="shared" si="217"/>
        <v>1988</v>
      </c>
      <c r="H1781" t="s">
        <v>8221</v>
      </c>
      <c r="I1781" t="s">
        <v>8224</v>
      </c>
      <c r="J1781" t="s">
        <v>8246</v>
      </c>
      <c r="K1781">
        <v>1422674700</v>
      </c>
      <c r="L1781">
        <v>1419954240</v>
      </c>
      <c r="M1781" t="b">
        <v>1</v>
      </c>
      <c r="N1781">
        <v>33</v>
      </c>
      <c r="O1781" t="b">
        <v>0</v>
      </c>
      <c r="P1781" t="s">
        <v>8285</v>
      </c>
      <c r="Q1781">
        <f t="shared" si="218"/>
        <v>40</v>
      </c>
      <c r="R1781">
        <f t="shared" si="223"/>
        <v>60.24</v>
      </c>
      <c r="S1781" t="str">
        <f t="shared" si="219"/>
        <v>photography</v>
      </c>
      <c r="T1781" t="str">
        <f t="shared" si="220"/>
        <v>photobooks</v>
      </c>
      <c r="U1781" s="7">
        <f t="shared" si="221"/>
        <v>42003.655555555553</v>
      </c>
      <c r="V1781" s="7">
        <f t="shared" si="222"/>
        <v>42035.142361111109</v>
      </c>
    </row>
    <row r="1782" spans="1:22" ht="44.25" x14ac:dyDescent="0.75">
      <c r="A1782">
        <v>3591</v>
      </c>
      <c r="B1782" s="2" t="s">
        <v>3590</v>
      </c>
      <c r="C1782" s="2" t="s">
        <v>7701</v>
      </c>
      <c r="D1782">
        <v>700</v>
      </c>
      <c r="E1782">
        <f t="shared" si="216"/>
        <v>700</v>
      </c>
      <c r="F1782">
        <v>1225</v>
      </c>
      <c r="G1782">
        <f t="shared" si="217"/>
        <v>1225</v>
      </c>
      <c r="H1782" t="s">
        <v>8219</v>
      </c>
      <c r="I1782" t="s">
        <v>8224</v>
      </c>
      <c r="J1782" t="s">
        <v>8246</v>
      </c>
      <c r="K1782">
        <v>1422075540</v>
      </c>
      <c r="L1782">
        <v>1419979544</v>
      </c>
      <c r="M1782" t="b">
        <v>0</v>
      </c>
      <c r="N1782">
        <v>18</v>
      </c>
      <c r="O1782" t="b">
        <v>1</v>
      </c>
      <c r="P1782" t="s">
        <v>8271</v>
      </c>
      <c r="Q1782">
        <f t="shared" si="218"/>
        <v>175</v>
      </c>
      <c r="R1782">
        <f t="shared" si="223"/>
        <v>68.06</v>
      </c>
      <c r="S1782" t="str">
        <f t="shared" si="219"/>
        <v>theater</v>
      </c>
      <c r="T1782" t="str">
        <f t="shared" si="220"/>
        <v>plays</v>
      </c>
      <c r="U1782" s="7">
        <f t="shared" si="221"/>
        <v>42003.948425925926</v>
      </c>
      <c r="V1782" s="7">
        <f t="shared" si="222"/>
        <v>42028.207638888889</v>
      </c>
    </row>
    <row r="1783" spans="1:22" ht="44.25" x14ac:dyDescent="0.75">
      <c r="A1783">
        <v>2938</v>
      </c>
      <c r="B1783" s="2" t="s">
        <v>2938</v>
      </c>
      <c r="C1783" s="2" t="s">
        <v>7048</v>
      </c>
      <c r="D1783">
        <v>4000</v>
      </c>
      <c r="E1783">
        <f t="shared" si="216"/>
        <v>4000</v>
      </c>
      <c r="F1783">
        <v>4055</v>
      </c>
      <c r="G1783">
        <f t="shared" si="217"/>
        <v>4055</v>
      </c>
      <c r="H1783" t="s">
        <v>8219</v>
      </c>
      <c r="I1783" t="s">
        <v>8224</v>
      </c>
      <c r="J1783" t="s">
        <v>8246</v>
      </c>
      <c r="K1783">
        <v>1422636814</v>
      </c>
      <c r="L1783">
        <v>1420044814</v>
      </c>
      <c r="M1783" t="b">
        <v>0</v>
      </c>
      <c r="N1783">
        <v>32</v>
      </c>
      <c r="O1783" t="b">
        <v>1</v>
      </c>
      <c r="P1783" t="s">
        <v>8305</v>
      </c>
      <c r="Q1783">
        <f t="shared" si="218"/>
        <v>101</v>
      </c>
      <c r="R1783">
        <f t="shared" si="223"/>
        <v>126.72</v>
      </c>
      <c r="S1783" t="str">
        <f t="shared" si="219"/>
        <v>theater</v>
      </c>
      <c r="T1783" t="str">
        <f t="shared" si="220"/>
        <v>musical</v>
      </c>
      <c r="U1783" s="7">
        <f t="shared" si="221"/>
        <v>42004.703865740739</v>
      </c>
      <c r="V1783" s="7">
        <f t="shared" si="222"/>
        <v>42034.703865740739</v>
      </c>
    </row>
    <row r="1784" spans="1:22" ht="29.5" x14ac:dyDescent="0.75">
      <c r="A1784">
        <v>1588</v>
      </c>
      <c r="B1784" s="2" t="s">
        <v>1589</v>
      </c>
      <c r="C1784" s="2" t="s">
        <v>5698</v>
      </c>
      <c r="D1784">
        <v>516</v>
      </c>
      <c r="E1784">
        <f t="shared" si="216"/>
        <v>516</v>
      </c>
      <c r="F1784">
        <v>0</v>
      </c>
      <c r="G1784">
        <f t="shared" si="217"/>
        <v>0</v>
      </c>
      <c r="H1784" t="s">
        <v>8221</v>
      </c>
      <c r="I1784" t="s">
        <v>8224</v>
      </c>
      <c r="J1784" t="s">
        <v>8246</v>
      </c>
      <c r="K1784">
        <v>1422735120</v>
      </c>
      <c r="L1784">
        <v>1420091999</v>
      </c>
      <c r="M1784" t="b">
        <v>0</v>
      </c>
      <c r="N1784">
        <v>0</v>
      </c>
      <c r="O1784" t="b">
        <v>0</v>
      </c>
      <c r="P1784" t="s">
        <v>8291</v>
      </c>
      <c r="Q1784">
        <f t="shared" si="218"/>
        <v>0</v>
      </c>
      <c r="R1784" t="e">
        <f t="shared" si="223"/>
        <v>#DIV/0!</v>
      </c>
      <c r="S1784" t="str">
        <f t="shared" si="219"/>
        <v>photography</v>
      </c>
      <c r="T1784" t="str">
        <f t="shared" si="220"/>
        <v>places</v>
      </c>
      <c r="U1784" s="7">
        <f t="shared" si="221"/>
        <v>42005.24998842593</v>
      </c>
      <c r="V1784" s="7">
        <f t="shared" si="222"/>
        <v>42035.841666666667</v>
      </c>
    </row>
    <row r="1785" spans="1:22" ht="44.25" x14ac:dyDescent="0.75">
      <c r="A1785">
        <v>1663</v>
      </c>
      <c r="B1785" s="2" t="s">
        <v>1664</v>
      </c>
      <c r="C1785" s="2" t="s">
        <v>5773</v>
      </c>
      <c r="D1785">
        <v>1000</v>
      </c>
      <c r="E1785">
        <f t="shared" si="216"/>
        <v>1000</v>
      </c>
      <c r="F1785">
        <v>1080</v>
      </c>
      <c r="G1785">
        <f t="shared" si="217"/>
        <v>1080</v>
      </c>
      <c r="H1785" t="s">
        <v>8219</v>
      </c>
      <c r="I1785" t="s">
        <v>8224</v>
      </c>
      <c r="J1785" t="s">
        <v>8246</v>
      </c>
      <c r="K1785">
        <v>1422750707</v>
      </c>
      <c r="L1785">
        <v>1420158707</v>
      </c>
      <c r="M1785" t="b">
        <v>0</v>
      </c>
      <c r="N1785">
        <v>32</v>
      </c>
      <c r="O1785" t="b">
        <v>1</v>
      </c>
      <c r="P1785" t="s">
        <v>8292</v>
      </c>
      <c r="Q1785">
        <f t="shared" si="218"/>
        <v>108</v>
      </c>
      <c r="R1785">
        <f t="shared" si="223"/>
        <v>33.75</v>
      </c>
      <c r="S1785" t="str">
        <f t="shared" si="219"/>
        <v>music</v>
      </c>
      <c r="T1785" t="str">
        <f t="shared" si="220"/>
        <v>pop</v>
      </c>
      <c r="U1785" s="7">
        <f t="shared" si="221"/>
        <v>42006.02207175926</v>
      </c>
      <c r="V1785" s="7">
        <f t="shared" si="222"/>
        <v>42036.02207175926</v>
      </c>
    </row>
    <row r="1786" spans="1:22" ht="44.25" x14ac:dyDescent="0.75">
      <c r="A1786">
        <v>3104</v>
      </c>
      <c r="B1786" s="2" t="s">
        <v>3104</v>
      </c>
      <c r="C1786" s="2" t="s">
        <v>7214</v>
      </c>
      <c r="D1786">
        <v>4000</v>
      </c>
      <c r="E1786">
        <f t="shared" si="216"/>
        <v>2640</v>
      </c>
      <c r="F1786">
        <v>1185</v>
      </c>
      <c r="G1786">
        <f t="shared" si="217"/>
        <v>782.1</v>
      </c>
      <c r="H1786" t="s">
        <v>8221</v>
      </c>
      <c r="I1786" t="s">
        <v>8226</v>
      </c>
      <c r="J1786" t="s">
        <v>8248</v>
      </c>
      <c r="K1786">
        <v>1422928800</v>
      </c>
      <c r="L1786">
        <v>1420235311</v>
      </c>
      <c r="M1786" t="b">
        <v>0</v>
      </c>
      <c r="N1786">
        <v>5</v>
      </c>
      <c r="O1786" t="b">
        <v>0</v>
      </c>
      <c r="P1786" t="s">
        <v>8303</v>
      </c>
      <c r="Q1786">
        <f t="shared" si="218"/>
        <v>30</v>
      </c>
      <c r="R1786">
        <f t="shared" si="223"/>
        <v>156.41999999999999</v>
      </c>
      <c r="S1786" t="str">
        <f t="shared" si="219"/>
        <v>theater</v>
      </c>
      <c r="T1786" t="str">
        <f t="shared" si="220"/>
        <v>spaces</v>
      </c>
      <c r="U1786" s="7">
        <f t="shared" si="221"/>
        <v>42006.908692129626</v>
      </c>
      <c r="V1786" s="7">
        <f t="shared" si="222"/>
        <v>42038.083333333328</v>
      </c>
    </row>
    <row r="1787" spans="1:22" ht="59" x14ac:dyDescent="0.75">
      <c r="A1787">
        <v>3874</v>
      </c>
      <c r="B1787" s="2" t="s">
        <v>3871</v>
      </c>
      <c r="C1787" s="2" t="s">
        <v>7983</v>
      </c>
      <c r="D1787">
        <v>620</v>
      </c>
      <c r="E1787">
        <f t="shared" si="216"/>
        <v>390.6</v>
      </c>
      <c r="F1787">
        <v>0</v>
      </c>
      <c r="G1787">
        <f t="shared" si="217"/>
        <v>0</v>
      </c>
      <c r="H1787" t="s">
        <v>8220</v>
      </c>
      <c r="I1787" t="s">
        <v>8228</v>
      </c>
      <c r="J1787" t="s">
        <v>8250</v>
      </c>
      <c r="K1787">
        <v>1422061200</v>
      </c>
      <c r="L1787">
        <v>1420244622</v>
      </c>
      <c r="M1787" t="b">
        <v>0</v>
      </c>
      <c r="N1787">
        <v>0</v>
      </c>
      <c r="O1787" t="b">
        <v>0</v>
      </c>
      <c r="P1787" t="s">
        <v>8305</v>
      </c>
      <c r="Q1787">
        <f t="shared" si="218"/>
        <v>0</v>
      </c>
      <c r="R1787" t="e">
        <f t="shared" si="223"/>
        <v>#DIV/0!</v>
      </c>
      <c r="S1787" t="str">
        <f t="shared" si="219"/>
        <v>theater</v>
      </c>
      <c r="T1787" t="str">
        <f t="shared" si="220"/>
        <v>musical</v>
      </c>
      <c r="U1787" s="7">
        <f t="shared" si="221"/>
        <v>42007.016458333332</v>
      </c>
      <c r="V1787" s="7">
        <f t="shared" si="222"/>
        <v>42028.041666666672</v>
      </c>
    </row>
    <row r="1788" spans="1:22" ht="44.25" x14ac:dyDescent="0.75">
      <c r="A1788">
        <v>1234</v>
      </c>
      <c r="B1788" s="2" t="s">
        <v>1235</v>
      </c>
      <c r="C1788" s="2" t="s">
        <v>5344</v>
      </c>
      <c r="D1788">
        <v>50000</v>
      </c>
      <c r="E1788">
        <f t="shared" si="216"/>
        <v>65500</v>
      </c>
      <c r="F1788">
        <v>0</v>
      </c>
      <c r="G1788">
        <f t="shared" si="217"/>
        <v>0</v>
      </c>
      <c r="H1788" t="s">
        <v>8220</v>
      </c>
      <c r="I1788" t="s">
        <v>8225</v>
      </c>
      <c r="J1788" t="s">
        <v>8247</v>
      </c>
      <c r="K1788">
        <v>1422903342</v>
      </c>
      <c r="L1788">
        <v>1420311342</v>
      </c>
      <c r="M1788" t="b">
        <v>0</v>
      </c>
      <c r="N1788">
        <v>0</v>
      </c>
      <c r="O1788" t="b">
        <v>0</v>
      </c>
      <c r="P1788" t="s">
        <v>8286</v>
      </c>
      <c r="Q1788">
        <f t="shared" si="218"/>
        <v>0</v>
      </c>
      <c r="R1788" t="e">
        <f t="shared" si="223"/>
        <v>#DIV/0!</v>
      </c>
      <c r="S1788" t="str">
        <f t="shared" si="219"/>
        <v>music</v>
      </c>
      <c r="T1788" t="str">
        <f t="shared" si="220"/>
        <v>world music</v>
      </c>
      <c r="U1788" s="7">
        <f t="shared" si="221"/>
        <v>42007.788680555561</v>
      </c>
      <c r="V1788" s="7">
        <f t="shared" si="222"/>
        <v>42037.788680555561</v>
      </c>
    </row>
    <row r="1789" spans="1:22" ht="29.5" x14ac:dyDescent="0.75">
      <c r="A1789">
        <v>3197</v>
      </c>
      <c r="B1789" s="2" t="s">
        <v>3197</v>
      </c>
      <c r="C1789" s="2" t="s">
        <v>7307</v>
      </c>
      <c r="D1789">
        <v>10000</v>
      </c>
      <c r="E1789">
        <f t="shared" si="216"/>
        <v>1000</v>
      </c>
      <c r="F1789">
        <v>1145</v>
      </c>
      <c r="G1789">
        <f t="shared" si="217"/>
        <v>114.5</v>
      </c>
      <c r="H1789" t="s">
        <v>8221</v>
      </c>
      <c r="I1789" t="s">
        <v>8234</v>
      </c>
      <c r="J1789" t="s">
        <v>8254</v>
      </c>
      <c r="K1789">
        <v>1423050618</v>
      </c>
      <c r="L1789">
        <v>1420458618</v>
      </c>
      <c r="M1789" t="b">
        <v>0</v>
      </c>
      <c r="N1789">
        <v>4</v>
      </c>
      <c r="O1789" t="b">
        <v>0</v>
      </c>
      <c r="P1789" t="s">
        <v>8305</v>
      </c>
      <c r="Q1789">
        <f t="shared" si="218"/>
        <v>11</v>
      </c>
      <c r="R1789">
        <f t="shared" si="223"/>
        <v>28.63</v>
      </c>
      <c r="S1789" t="str">
        <f t="shared" si="219"/>
        <v>theater</v>
      </c>
      <c r="T1789" t="str">
        <f t="shared" si="220"/>
        <v>musical</v>
      </c>
      <c r="U1789" s="7">
        <f t="shared" si="221"/>
        <v>42009.493263888886</v>
      </c>
      <c r="V1789" s="7">
        <f t="shared" si="222"/>
        <v>42039.493263888886</v>
      </c>
    </row>
    <row r="1790" spans="1:22" ht="59" x14ac:dyDescent="0.75">
      <c r="A1790">
        <v>214</v>
      </c>
      <c r="B1790" s="2" t="s">
        <v>216</v>
      </c>
      <c r="C1790" s="2" t="s">
        <v>4324</v>
      </c>
      <c r="D1790">
        <v>12500</v>
      </c>
      <c r="E1790">
        <f t="shared" si="216"/>
        <v>12500</v>
      </c>
      <c r="F1790">
        <v>1</v>
      </c>
      <c r="G1790">
        <f t="shared" si="217"/>
        <v>1</v>
      </c>
      <c r="H1790" t="s">
        <v>8221</v>
      </c>
      <c r="I1790" t="s">
        <v>8224</v>
      </c>
      <c r="J1790" t="s">
        <v>8246</v>
      </c>
      <c r="K1790">
        <v>1425655349</v>
      </c>
      <c r="L1790">
        <v>1420471349</v>
      </c>
      <c r="M1790" t="b">
        <v>0</v>
      </c>
      <c r="N1790">
        <v>1</v>
      </c>
      <c r="O1790" t="b">
        <v>0</v>
      </c>
      <c r="P1790" t="s">
        <v>8268</v>
      </c>
      <c r="Q1790">
        <f t="shared" si="218"/>
        <v>0</v>
      </c>
      <c r="R1790">
        <f t="shared" si="223"/>
        <v>1</v>
      </c>
      <c r="S1790" t="str">
        <f t="shared" si="219"/>
        <v>film &amp; video</v>
      </c>
      <c r="T1790" t="str">
        <f t="shared" si="220"/>
        <v>drama</v>
      </c>
      <c r="U1790" s="7">
        <f t="shared" si="221"/>
        <v>42009.64061342593</v>
      </c>
      <c r="V1790" s="7">
        <f t="shared" si="222"/>
        <v>42069.64061342593</v>
      </c>
    </row>
    <row r="1791" spans="1:22" ht="59" x14ac:dyDescent="0.75">
      <c r="A1791">
        <v>540</v>
      </c>
      <c r="B1791" s="2" t="s">
        <v>541</v>
      </c>
      <c r="C1791" s="2" t="s">
        <v>4650</v>
      </c>
      <c r="D1791">
        <v>15000</v>
      </c>
      <c r="E1791">
        <f t="shared" si="216"/>
        <v>15000</v>
      </c>
      <c r="F1791">
        <v>1</v>
      </c>
      <c r="G1791">
        <f t="shared" si="217"/>
        <v>1</v>
      </c>
      <c r="H1791" t="s">
        <v>8221</v>
      </c>
      <c r="I1791" t="s">
        <v>8224</v>
      </c>
      <c r="J1791" t="s">
        <v>8246</v>
      </c>
      <c r="K1791">
        <v>1423078606</v>
      </c>
      <c r="L1791">
        <v>1420486606</v>
      </c>
      <c r="M1791" t="b">
        <v>0</v>
      </c>
      <c r="N1791">
        <v>1</v>
      </c>
      <c r="O1791" t="b">
        <v>0</v>
      </c>
      <c r="P1791" t="s">
        <v>8272</v>
      </c>
      <c r="Q1791">
        <f t="shared" si="218"/>
        <v>0</v>
      </c>
      <c r="R1791">
        <f t="shared" si="223"/>
        <v>1</v>
      </c>
      <c r="S1791" t="str">
        <f t="shared" si="219"/>
        <v>technology</v>
      </c>
      <c r="T1791" t="str">
        <f t="shared" si="220"/>
        <v>web</v>
      </c>
      <c r="U1791" s="7">
        <f t="shared" si="221"/>
        <v>42009.817199074074</v>
      </c>
      <c r="V1791" s="7">
        <f t="shared" si="222"/>
        <v>42039.817199074074</v>
      </c>
    </row>
    <row r="1792" spans="1:22" ht="44.25" x14ac:dyDescent="0.75">
      <c r="A1792">
        <v>1019</v>
      </c>
      <c r="B1792" s="2" t="s">
        <v>1020</v>
      </c>
      <c r="C1792" s="2" t="s">
        <v>5129</v>
      </c>
      <c r="D1792">
        <v>45000</v>
      </c>
      <c r="E1792">
        <f t="shared" si="216"/>
        <v>45000</v>
      </c>
      <c r="F1792">
        <v>21300</v>
      </c>
      <c r="G1792">
        <f t="shared" si="217"/>
        <v>21300</v>
      </c>
      <c r="H1792" t="s">
        <v>8220</v>
      </c>
      <c r="I1792" t="s">
        <v>8224</v>
      </c>
      <c r="J1792" t="s">
        <v>8246</v>
      </c>
      <c r="K1792">
        <v>1423092149</v>
      </c>
      <c r="L1792">
        <v>1420500149</v>
      </c>
      <c r="M1792" t="b">
        <v>0</v>
      </c>
      <c r="N1792">
        <v>400</v>
      </c>
      <c r="O1792" t="b">
        <v>0</v>
      </c>
      <c r="P1792" t="s">
        <v>8273</v>
      </c>
      <c r="Q1792">
        <f t="shared" si="218"/>
        <v>47</v>
      </c>
      <c r="R1792">
        <f t="shared" si="223"/>
        <v>53.25</v>
      </c>
      <c r="S1792" t="str">
        <f t="shared" si="219"/>
        <v>technology</v>
      </c>
      <c r="T1792" t="str">
        <f t="shared" si="220"/>
        <v>wearables</v>
      </c>
      <c r="U1792" s="7">
        <f t="shared" si="221"/>
        <v>42009.973946759259</v>
      </c>
      <c r="V1792" s="7">
        <f t="shared" si="222"/>
        <v>42039.973946759259</v>
      </c>
    </row>
    <row r="1793" spans="1:22" ht="44.25" x14ac:dyDescent="0.75">
      <c r="A1793">
        <v>1790</v>
      </c>
      <c r="B1793" s="2" t="s">
        <v>1791</v>
      </c>
      <c r="C1793" s="2" t="s">
        <v>5900</v>
      </c>
      <c r="D1793">
        <v>33000</v>
      </c>
      <c r="E1793">
        <f t="shared" si="216"/>
        <v>33000</v>
      </c>
      <c r="F1793">
        <v>1636</v>
      </c>
      <c r="G1793">
        <f t="shared" si="217"/>
        <v>1636</v>
      </c>
      <c r="H1793" t="s">
        <v>8221</v>
      </c>
      <c r="I1793" t="s">
        <v>8224</v>
      </c>
      <c r="J1793" t="s">
        <v>8246</v>
      </c>
      <c r="K1793">
        <v>1423152678</v>
      </c>
      <c r="L1793">
        <v>1420560678</v>
      </c>
      <c r="M1793" t="b">
        <v>1</v>
      </c>
      <c r="N1793">
        <v>15</v>
      </c>
      <c r="O1793" t="b">
        <v>0</v>
      </c>
      <c r="P1793" t="s">
        <v>8285</v>
      </c>
      <c r="Q1793">
        <f t="shared" si="218"/>
        <v>5</v>
      </c>
      <c r="R1793">
        <f t="shared" si="223"/>
        <v>109.07</v>
      </c>
      <c r="S1793" t="str">
        <f t="shared" si="219"/>
        <v>photography</v>
      </c>
      <c r="T1793" t="str">
        <f t="shared" si="220"/>
        <v>photobooks</v>
      </c>
      <c r="U1793" s="7">
        <f t="shared" si="221"/>
        <v>42010.674513888895</v>
      </c>
      <c r="V1793" s="7">
        <f t="shared" si="222"/>
        <v>42040.674513888895</v>
      </c>
    </row>
    <row r="1794" spans="1:22" ht="44.25" x14ac:dyDescent="0.75">
      <c r="A1794">
        <v>2012</v>
      </c>
      <c r="B1794" s="2" t="s">
        <v>2013</v>
      </c>
      <c r="C1794" s="2" t="s">
        <v>6122</v>
      </c>
      <c r="D1794">
        <v>5000</v>
      </c>
      <c r="E1794">
        <f t="shared" ref="E1794:E1857" si="224">INDEX(convert,MATCH($J1794,money,0),2)*D1794</f>
        <v>5000</v>
      </c>
      <c r="F1794">
        <v>11745</v>
      </c>
      <c r="G1794">
        <f t="shared" ref="G1794:G1857" si="225">INDEX(convert,MATCH($J1794,money,0),2)*F1794</f>
        <v>11745</v>
      </c>
      <c r="H1794" t="s">
        <v>8219</v>
      </c>
      <c r="I1794" t="s">
        <v>8224</v>
      </c>
      <c r="J1794" t="s">
        <v>8246</v>
      </c>
      <c r="K1794">
        <v>1423165441</v>
      </c>
      <c r="L1794">
        <v>1420573441</v>
      </c>
      <c r="M1794" t="b">
        <v>1</v>
      </c>
      <c r="N1794">
        <v>183</v>
      </c>
      <c r="O1794" t="b">
        <v>1</v>
      </c>
      <c r="P1794" t="s">
        <v>8295</v>
      </c>
      <c r="Q1794">
        <f t="shared" ref="Q1794:Q1857" si="226">ROUND(F1794/D1794*100,0)</f>
        <v>235</v>
      </c>
      <c r="R1794">
        <f t="shared" si="223"/>
        <v>64.180000000000007</v>
      </c>
      <c r="S1794" t="str">
        <f t="shared" ref="S1794:S1857" si="227">LEFT($P1794,FIND("/",$P1794)-1)</f>
        <v>technology</v>
      </c>
      <c r="T1794" t="str">
        <f t="shared" ref="T1794:T1857" si="228">MID($P1794,FIND("/",$P1794)+1,30)</f>
        <v>hardware</v>
      </c>
      <c r="U1794" s="7">
        <f t="shared" ref="U1794:U1857" si="229">DATE(1970,1,1)+(((L1794/60)/60)/24)</f>
        <v>42010.822233796294</v>
      </c>
      <c r="V1794" s="7">
        <f t="shared" ref="V1794:V1857" si="230">DATE(1970,1,1)+(((K1794/60)/60)/24)</f>
        <v>42040.822233796294</v>
      </c>
    </row>
    <row r="1795" spans="1:22" ht="44.25" x14ac:dyDescent="0.75">
      <c r="A1795">
        <v>3193</v>
      </c>
      <c r="B1795" s="2" t="s">
        <v>3193</v>
      </c>
      <c r="C1795" s="2" t="s">
        <v>7303</v>
      </c>
      <c r="D1795">
        <v>5000</v>
      </c>
      <c r="E1795">
        <f t="shared" si="224"/>
        <v>6550</v>
      </c>
      <c r="F1795">
        <v>587</v>
      </c>
      <c r="G1795">
        <f t="shared" si="225"/>
        <v>768.97</v>
      </c>
      <c r="H1795" t="s">
        <v>8221</v>
      </c>
      <c r="I1795" t="s">
        <v>8225</v>
      </c>
      <c r="J1795" t="s">
        <v>8247</v>
      </c>
      <c r="K1795">
        <v>1424474056</v>
      </c>
      <c r="L1795">
        <v>1420586056</v>
      </c>
      <c r="M1795" t="b">
        <v>0</v>
      </c>
      <c r="N1795">
        <v>24</v>
      </c>
      <c r="O1795" t="b">
        <v>0</v>
      </c>
      <c r="P1795" t="s">
        <v>8305</v>
      </c>
      <c r="Q1795">
        <f t="shared" si="226"/>
        <v>12</v>
      </c>
      <c r="R1795">
        <f t="shared" ref="R1795:R1858" si="231">ROUND(G1795/N1795,2)</f>
        <v>32.04</v>
      </c>
      <c r="S1795" t="str">
        <f t="shared" si="227"/>
        <v>theater</v>
      </c>
      <c r="T1795" t="str">
        <f t="shared" si="228"/>
        <v>musical</v>
      </c>
      <c r="U1795" s="7">
        <f t="shared" si="229"/>
        <v>42010.968240740738</v>
      </c>
      <c r="V1795" s="7">
        <f t="shared" si="230"/>
        <v>42055.968240740738</v>
      </c>
    </row>
    <row r="1796" spans="1:22" ht="44.25" x14ac:dyDescent="0.75">
      <c r="A1796">
        <v>3458</v>
      </c>
      <c r="B1796" s="2" t="s">
        <v>3457</v>
      </c>
      <c r="C1796" s="2" t="s">
        <v>7568</v>
      </c>
      <c r="D1796">
        <v>978</v>
      </c>
      <c r="E1796">
        <f t="shared" si="224"/>
        <v>978</v>
      </c>
      <c r="F1796">
        <v>1216</v>
      </c>
      <c r="G1796">
        <f t="shared" si="225"/>
        <v>1216</v>
      </c>
      <c r="H1796" t="s">
        <v>8219</v>
      </c>
      <c r="I1796" t="s">
        <v>8224</v>
      </c>
      <c r="J1796" t="s">
        <v>8246</v>
      </c>
      <c r="K1796">
        <v>1422937620</v>
      </c>
      <c r="L1796">
        <v>1420606303</v>
      </c>
      <c r="M1796" t="b">
        <v>0</v>
      </c>
      <c r="N1796">
        <v>27</v>
      </c>
      <c r="O1796" t="b">
        <v>1</v>
      </c>
      <c r="P1796" t="s">
        <v>8271</v>
      </c>
      <c r="Q1796">
        <f t="shared" si="226"/>
        <v>124</v>
      </c>
      <c r="R1796">
        <f t="shared" si="231"/>
        <v>45.04</v>
      </c>
      <c r="S1796" t="str">
        <f t="shared" si="227"/>
        <v>theater</v>
      </c>
      <c r="T1796" t="str">
        <f t="shared" si="228"/>
        <v>plays</v>
      </c>
      <c r="U1796" s="7">
        <f t="shared" si="229"/>
        <v>42011.202581018515</v>
      </c>
      <c r="V1796" s="7">
        <f t="shared" si="230"/>
        <v>42038.185416666667</v>
      </c>
    </row>
    <row r="1797" spans="1:22" ht="44.25" x14ac:dyDescent="0.75">
      <c r="A1797">
        <v>1794</v>
      </c>
      <c r="B1797" s="2" t="s">
        <v>1795</v>
      </c>
      <c r="C1797" s="2" t="s">
        <v>5904</v>
      </c>
      <c r="D1797">
        <v>9000</v>
      </c>
      <c r="E1797">
        <f t="shared" si="224"/>
        <v>9000</v>
      </c>
      <c r="F1797">
        <v>997</v>
      </c>
      <c r="G1797">
        <f t="shared" si="225"/>
        <v>997</v>
      </c>
      <c r="H1797" t="s">
        <v>8221</v>
      </c>
      <c r="I1797" t="s">
        <v>8224</v>
      </c>
      <c r="J1797" t="s">
        <v>8246</v>
      </c>
      <c r="K1797">
        <v>1423660422</v>
      </c>
      <c r="L1797">
        <v>1420636422</v>
      </c>
      <c r="M1797" t="b">
        <v>1</v>
      </c>
      <c r="N1797">
        <v>18</v>
      </c>
      <c r="O1797" t="b">
        <v>0</v>
      </c>
      <c r="P1797" t="s">
        <v>8285</v>
      </c>
      <c r="Q1797">
        <f t="shared" si="226"/>
        <v>11</v>
      </c>
      <c r="R1797">
        <f t="shared" si="231"/>
        <v>55.39</v>
      </c>
      <c r="S1797" t="str">
        <f t="shared" si="227"/>
        <v>photography</v>
      </c>
      <c r="T1797" t="str">
        <f t="shared" si="228"/>
        <v>photobooks</v>
      </c>
      <c r="U1797" s="7">
        <f t="shared" si="229"/>
        <v>42011.551180555558</v>
      </c>
      <c r="V1797" s="7">
        <f t="shared" si="230"/>
        <v>42046.551180555558</v>
      </c>
    </row>
    <row r="1798" spans="1:22" ht="44.25" x14ac:dyDescent="0.75">
      <c r="A1798">
        <v>2332</v>
      </c>
      <c r="B1798" s="2" t="s">
        <v>2333</v>
      </c>
      <c r="C1798" s="2" t="s">
        <v>6442</v>
      </c>
      <c r="D1798">
        <v>25000</v>
      </c>
      <c r="E1798">
        <f t="shared" si="224"/>
        <v>25000</v>
      </c>
      <c r="F1798">
        <v>26577</v>
      </c>
      <c r="G1798">
        <f t="shared" si="225"/>
        <v>26577</v>
      </c>
      <c r="H1798" t="s">
        <v>8219</v>
      </c>
      <c r="I1798" t="s">
        <v>8224</v>
      </c>
      <c r="J1798" t="s">
        <v>8246</v>
      </c>
      <c r="K1798">
        <v>1423235071</v>
      </c>
      <c r="L1798">
        <v>1420643071</v>
      </c>
      <c r="M1798" t="b">
        <v>1</v>
      </c>
      <c r="N1798">
        <v>352</v>
      </c>
      <c r="O1798" t="b">
        <v>1</v>
      </c>
      <c r="P1798" t="s">
        <v>8298</v>
      </c>
      <c r="Q1798">
        <f t="shared" si="226"/>
        <v>106</v>
      </c>
      <c r="R1798">
        <f t="shared" si="231"/>
        <v>75.5</v>
      </c>
      <c r="S1798" t="str">
        <f t="shared" si="227"/>
        <v>food</v>
      </c>
      <c r="T1798" t="str">
        <f t="shared" si="228"/>
        <v>small batch</v>
      </c>
      <c r="U1798" s="7">
        <f t="shared" si="229"/>
        <v>42011.628136574072</v>
      </c>
      <c r="V1798" s="7">
        <f t="shared" si="230"/>
        <v>42041.628136574072</v>
      </c>
    </row>
    <row r="1799" spans="1:22" ht="44.25" x14ac:dyDescent="0.75">
      <c r="A1799">
        <v>1044</v>
      </c>
      <c r="B1799" s="2" t="s">
        <v>1045</v>
      </c>
      <c r="C1799" s="2" t="s">
        <v>5154</v>
      </c>
      <c r="D1799">
        <v>7000</v>
      </c>
      <c r="E1799">
        <f t="shared" si="224"/>
        <v>7000</v>
      </c>
      <c r="F1799">
        <v>6</v>
      </c>
      <c r="G1799">
        <f t="shared" si="225"/>
        <v>6</v>
      </c>
      <c r="H1799" t="s">
        <v>8220</v>
      </c>
      <c r="I1799" t="s">
        <v>8224</v>
      </c>
      <c r="J1799" t="s">
        <v>8246</v>
      </c>
      <c r="K1799">
        <v>1425587220</v>
      </c>
      <c r="L1799">
        <v>1420668801</v>
      </c>
      <c r="M1799" t="b">
        <v>0</v>
      </c>
      <c r="N1799">
        <v>2</v>
      </c>
      <c r="O1799" t="b">
        <v>0</v>
      </c>
      <c r="P1799" t="s">
        <v>8281</v>
      </c>
      <c r="Q1799">
        <f t="shared" si="226"/>
        <v>0</v>
      </c>
      <c r="R1799">
        <f t="shared" si="231"/>
        <v>3</v>
      </c>
      <c r="S1799" t="str">
        <f t="shared" si="227"/>
        <v>journalism</v>
      </c>
      <c r="T1799" t="str">
        <f t="shared" si="228"/>
        <v>audio</v>
      </c>
      <c r="U1799" s="7">
        <f t="shared" si="229"/>
        <v>42011.925937499997</v>
      </c>
      <c r="V1799" s="7">
        <f t="shared" si="230"/>
        <v>42068.852083333331</v>
      </c>
    </row>
    <row r="1800" spans="1:22" ht="59" x14ac:dyDescent="0.75">
      <c r="A1800">
        <v>676</v>
      </c>
      <c r="B1800" s="2" t="s">
        <v>677</v>
      </c>
      <c r="C1800" s="2" t="s">
        <v>4786</v>
      </c>
      <c r="D1800">
        <v>100000</v>
      </c>
      <c r="E1800">
        <f t="shared" si="224"/>
        <v>73000</v>
      </c>
      <c r="F1800">
        <v>1471</v>
      </c>
      <c r="G1800">
        <f t="shared" si="225"/>
        <v>1073.83</v>
      </c>
      <c r="H1800" t="s">
        <v>8221</v>
      </c>
      <c r="I1800" t="s">
        <v>8229</v>
      </c>
      <c r="J1800" t="s">
        <v>8251</v>
      </c>
      <c r="K1800">
        <v>1423333581</v>
      </c>
      <c r="L1800">
        <v>1420741581</v>
      </c>
      <c r="M1800" t="b">
        <v>0</v>
      </c>
      <c r="N1800">
        <v>24</v>
      </c>
      <c r="O1800" t="b">
        <v>0</v>
      </c>
      <c r="P1800" t="s">
        <v>8273</v>
      </c>
      <c r="Q1800">
        <f t="shared" si="226"/>
        <v>1</v>
      </c>
      <c r="R1800">
        <f t="shared" si="231"/>
        <v>44.74</v>
      </c>
      <c r="S1800" t="str">
        <f t="shared" si="227"/>
        <v>technology</v>
      </c>
      <c r="T1800" t="str">
        <f t="shared" si="228"/>
        <v>wearables</v>
      </c>
      <c r="U1800" s="7">
        <f t="shared" si="229"/>
        <v>42012.768298611118</v>
      </c>
      <c r="V1800" s="7">
        <f t="shared" si="230"/>
        <v>42042.768298611118</v>
      </c>
    </row>
    <row r="1801" spans="1:22" ht="59" x14ac:dyDescent="0.75">
      <c r="A1801">
        <v>1411</v>
      </c>
      <c r="B1801" s="2" t="s">
        <v>1412</v>
      </c>
      <c r="C1801" s="2" t="s">
        <v>5521</v>
      </c>
      <c r="D1801">
        <v>3000</v>
      </c>
      <c r="E1801">
        <f t="shared" si="224"/>
        <v>3930</v>
      </c>
      <c r="F1801">
        <v>7</v>
      </c>
      <c r="G1801">
        <f t="shared" si="225"/>
        <v>9.17</v>
      </c>
      <c r="H1801" t="s">
        <v>8221</v>
      </c>
      <c r="I1801" t="s">
        <v>8225</v>
      </c>
      <c r="J1801" t="s">
        <v>8247</v>
      </c>
      <c r="K1801">
        <v>1423185900</v>
      </c>
      <c r="L1801">
        <v>1420766700</v>
      </c>
      <c r="M1801" t="b">
        <v>0</v>
      </c>
      <c r="N1801">
        <v>3</v>
      </c>
      <c r="O1801" t="b">
        <v>0</v>
      </c>
      <c r="P1801" t="s">
        <v>8287</v>
      </c>
      <c r="Q1801">
        <f t="shared" si="226"/>
        <v>0</v>
      </c>
      <c r="R1801">
        <f t="shared" si="231"/>
        <v>3.06</v>
      </c>
      <c r="S1801" t="str">
        <f t="shared" si="227"/>
        <v>publishing</v>
      </c>
      <c r="T1801" t="str">
        <f t="shared" si="228"/>
        <v>translations</v>
      </c>
      <c r="U1801" s="7">
        <f t="shared" si="229"/>
        <v>42013.059027777781</v>
      </c>
      <c r="V1801" s="7">
        <f t="shared" si="230"/>
        <v>42041.059027777781</v>
      </c>
    </row>
    <row r="1802" spans="1:22" ht="44.25" x14ac:dyDescent="0.75">
      <c r="A1802">
        <v>2923</v>
      </c>
      <c r="B1802" s="2" t="s">
        <v>2923</v>
      </c>
      <c r="C1802" s="2" t="s">
        <v>7033</v>
      </c>
      <c r="D1802">
        <v>300</v>
      </c>
      <c r="E1802">
        <f t="shared" si="224"/>
        <v>300</v>
      </c>
      <c r="F1802">
        <v>300</v>
      </c>
      <c r="G1802">
        <f t="shared" si="225"/>
        <v>300</v>
      </c>
      <c r="H1802" t="s">
        <v>8219</v>
      </c>
      <c r="I1802" t="s">
        <v>8224</v>
      </c>
      <c r="J1802" t="s">
        <v>8246</v>
      </c>
      <c r="K1802">
        <v>1422068400</v>
      </c>
      <c r="L1802">
        <v>1420774779</v>
      </c>
      <c r="M1802" t="b">
        <v>0</v>
      </c>
      <c r="N1802">
        <v>10</v>
      </c>
      <c r="O1802" t="b">
        <v>1</v>
      </c>
      <c r="P1802" t="s">
        <v>8305</v>
      </c>
      <c r="Q1802">
        <f t="shared" si="226"/>
        <v>100</v>
      </c>
      <c r="R1802">
        <f t="shared" si="231"/>
        <v>30</v>
      </c>
      <c r="S1802" t="str">
        <f t="shared" si="227"/>
        <v>theater</v>
      </c>
      <c r="T1802" t="str">
        <f t="shared" si="228"/>
        <v>musical</v>
      </c>
      <c r="U1802" s="7">
        <f t="shared" si="229"/>
        <v>42013.15253472222</v>
      </c>
      <c r="V1802" s="7">
        <f t="shared" si="230"/>
        <v>42028.125</v>
      </c>
    </row>
    <row r="1803" spans="1:22" ht="59" x14ac:dyDescent="0.75">
      <c r="A1803">
        <v>3198</v>
      </c>
      <c r="B1803" s="2" t="s">
        <v>3198</v>
      </c>
      <c r="C1803" s="2" t="s">
        <v>7308</v>
      </c>
      <c r="D1803">
        <v>30000</v>
      </c>
      <c r="E1803">
        <f t="shared" si="224"/>
        <v>4500</v>
      </c>
      <c r="F1803">
        <v>110</v>
      </c>
      <c r="G1803">
        <f t="shared" si="225"/>
        <v>16.5</v>
      </c>
      <c r="H1803" t="s">
        <v>8221</v>
      </c>
      <c r="I1803" t="s">
        <v>8232</v>
      </c>
      <c r="J1803" t="s">
        <v>8253</v>
      </c>
      <c r="K1803">
        <v>1424081477</v>
      </c>
      <c r="L1803">
        <v>1420798277</v>
      </c>
      <c r="M1803" t="b">
        <v>0</v>
      </c>
      <c r="N1803">
        <v>3</v>
      </c>
      <c r="O1803" t="b">
        <v>0</v>
      </c>
      <c r="P1803" t="s">
        <v>8305</v>
      </c>
      <c r="Q1803">
        <f t="shared" si="226"/>
        <v>0</v>
      </c>
      <c r="R1803">
        <f t="shared" si="231"/>
        <v>5.5</v>
      </c>
      <c r="S1803" t="str">
        <f t="shared" si="227"/>
        <v>theater</v>
      </c>
      <c r="T1803" t="str">
        <f t="shared" si="228"/>
        <v>musical</v>
      </c>
      <c r="U1803" s="7">
        <f t="shared" si="229"/>
        <v>42013.424502314811</v>
      </c>
      <c r="V1803" s="7">
        <f t="shared" si="230"/>
        <v>42051.424502314811</v>
      </c>
    </row>
    <row r="1804" spans="1:22" ht="59" x14ac:dyDescent="0.75">
      <c r="A1804">
        <v>1421</v>
      </c>
      <c r="B1804" s="2" t="s">
        <v>1422</v>
      </c>
      <c r="C1804" s="2" t="s">
        <v>5531</v>
      </c>
      <c r="D1804">
        <v>200000</v>
      </c>
      <c r="E1804">
        <f t="shared" si="224"/>
        <v>22000</v>
      </c>
      <c r="F1804">
        <v>200</v>
      </c>
      <c r="G1804">
        <f t="shared" si="225"/>
        <v>22</v>
      </c>
      <c r="H1804" t="s">
        <v>8221</v>
      </c>
      <c r="I1804" t="s">
        <v>8235</v>
      </c>
      <c r="J1804" t="s">
        <v>8255</v>
      </c>
      <c r="K1804">
        <v>1423432709</v>
      </c>
      <c r="L1804">
        <v>1420840709</v>
      </c>
      <c r="M1804" t="b">
        <v>0</v>
      </c>
      <c r="N1804">
        <v>2</v>
      </c>
      <c r="O1804" t="b">
        <v>0</v>
      </c>
      <c r="P1804" t="s">
        <v>8287</v>
      </c>
      <c r="Q1804">
        <f t="shared" si="226"/>
        <v>0</v>
      </c>
      <c r="R1804">
        <f t="shared" si="231"/>
        <v>11</v>
      </c>
      <c r="S1804" t="str">
        <f t="shared" si="227"/>
        <v>publishing</v>
      </c>
      <c r="T1804" t="str">
        <f t="shared" si="228"/>
        <v>translations</v>
      </c>
      <c r="U1804" s="7">
        <f t="shared" si="229"/>
        <v>42013.915613425925</v>
      </c>
      <c r="V1804" s="7">
        <f t="shared" si="230"/>
        <v>42043.915613425925</v>
      </c>
    </row>
    <row r="1805" spans="1:22" ht="44.25" x14ac:dyDescent="0.75">
      <c r="A1805">
        <v>2263</v>
      </c>
      <c r="B1805" s="2" t="s">
        <v>2264</v>
      </c>
      <c r="C1805" s="2" t="s">
        <v>6373</v>
      </c>
      <c r="D1805">
        <v>7500</v>
      </c>
      <c r="E1805">
        <f t="shared" si="224"/>
        <v>825</v>
      </c>
      <c r="F1805">
        <v>8666</v>
      </c>
      <c r="G1805">
        <f t="shared" si="225"/>
        <v>953.26</v>
      </c>
      <c r="H1805" t="s">
        <v>8219</v>
      </c>
      <c r="I1805" t="s">
        <v>8235</v>
      </c>
      <c r="J1805" t="s">
        <v>8255</v>
      </c>
      <c r="K1805">
        <v>1422734313</v>
      </c>
      <c r="L1805">
        <v>1420919913</v>
      </c>
      <c r="M1805" t="b">
        <v>0</v>
      </c>
      <c r="N1805">
        <v>60</v>
      </c>
      <c r="O1805" t="b">
        <v>1</v>
      </c>
      <c r="P1805" t="s">
        <v>8297</v>
      </c>
      <c r="Q1805">
        <f t="shared" si="226"/>
        <v>116</v>
      </c>
      <c r="R1805">
        <f t="shared" si="231"/>
        <v>15.89</v>
      </c>
      <c r="S1805" t="str">
        <f t="shared" si="227"/>
        <v>games</v>
      </c>
      <c r="T1805" t="str">
        <f t="shared" si="228"/>
        <v>tabletop games</v>
      </c>
      <c r="U1805" s="7">
        <f t="shared" si="229"/>
        <v>42014.832326388889</v>
      </c>
      <c r="V1805" s="7">
        <f t="shared" si="230"/>
        <v>42035.832326388889</v>
      </c>
    </row>
    <row r="1806" spans="1:22" ht="44.25" x14ac:dyDescent="0.75">
      <c r="A1806">
        <v>3554</v>
      </c>
      <c r="B1806" s="2" t="s">
        <v>3553</v>
      </c>
      <c r="C1806" s="2" t="s">
        <v>7664</v>
      </c>
      <c r="D1806">
        <v>5000</v>
      </c>
      <c r="E1806">
        <f t="shared" si="224"/>
        <v>5000</v>
      </c>
      <c r="F1806">
        <v>5671.11</v>
      </c>
      <c r="G1806">
        <f t="shared" si="225"/>
        <v>5671.11</v>
      </c>
      <c r="H1806" t="s">
        <v>8219</v>
      </c>
      <c r="I1806" t="s">
        <v>8224</v>
      </c>
      <c r="J1806" t="s">
        <v>8246</v>
      </c>
      <c r="K1806">
        <v>1423674000</v>
      </c>
      <c r="L1806">
        <v>1421025159</v>
      </c>
      <c r="M1806" t="b">
        <v>0</v>
      </c>
      <c r="N1806">
        <v>53</v>
      </c>
      <c r="O1806" t="b">
        <v>1</v>
      </c>
      <c r="P1806" t="s">
        <v>8271</v>
      </c>
      <c r="Q1806">
        <f t="shared" si="226"/>
        <v>113</v>
      </c>
      <c r="R1806">
        <f t="shared" si="231"/>
        <v>107</v>
      </c>
      <c r="S1806" t="str">
        <f t="shared" si="227"/>
        <v>theater</v>
      </c>
      <c r="T1806" t="str">
        <f t="shared" si="228"/>
        <v>plays</v>
      </c>
      <c r="U1806" s="7">
        <f t="shared" si="229"/>
        <v>42016.050451388888</v>
      </c>
      <c r="V1806" s="7">
        <f t="shared" si="230"/>
        <v>42046.708333333328</v>
      </c>
    </row>
    <row r="1807" spans="1:22" ht="59" x14ac:dyDescent="0.75">
      <c r="A1807">
        <v>3949</v>
      </c>
      <c r="B1807" s="2" t="s">
        <v>3946</v>
      </c>
      <c r="C1807" s="2" t="s">
        <v>8057</v>
      </c>
      <c r="D1807">
        <v>10000</v>
      </c>
      <c r="E1807">
        <f t="shared" si="224"/>
        <v>6600</v>
      </c>
      <c r="F1807">
        <v>1577</v>
      </c>
      <c r="G1807">
        <f t="shared" si="225"/>
        <v>1040.82</v>
      </c>
      <c r="H1807" t="s">
        <v>8221</v>
      </c>
      <c r="I1807" t="s">
        <v>8226</v>
      </c>
      <c r="J1807" t="s">
        <v>8248</v>
      </c>
      <c r="K1807">
        <v>1423623221</v>
      </c>
      <c r="L1807">
        <v>1421031221</v>
      </c>
      <c r="M1807" t="b">
        <v>0</v>
      </c>
      <c r="N1807">
        <v>32</v>
      </c>
      <c r="O1807" t="b">
        <v>0</v>
      </c>
      <c r="P1807" t="s">
        <v>8271</v>
      </c>
      <c r="Q1807">
        <f t="shared" si="226"/>
        <v>16</v>
      </c>
      <c r="R1807">
        <f t="shared" si="231"/>
        <v>32.53</v>
      </c>
      <c r="S1807" t="str">
        <f t="shared" si="227"/>
        <v>theater</v>
      </c>
      <c r="T1807" t="str">
        <f t="shared" si="228"/>
        <v>plays</v>
      </c>
      <c r="U1807" s="7">
        <f t="shared" si="229"/>
        <v>42016.120613425926</v>
      </c>
      <c r="V1807" s="7">
        <f t="shared" si="230"/>
        <v>42046.120613425926</v>
      </c>
    </row>
    <row r="1808" spans="1:22" ht="44.25" x14ac:dyDescent="0.75">
      <c r="A1808">
        <v>1035</v>
      </c>
      <c r="B1808" s="2" t="s">
        <v>1036</v>
      </c>
      <c r="C1808" s="2" t="s">
        <v>5145</v>
      </c>
      <c r="D1808">
        <v>4600</v>
      </c>
      <c r="E1808">
        <f t="shared" si="224"/>
        <v>4600</v>
      </c>
      <c r="F1808">
        <v>4952</v>
      </c>
      <c r="G1808">
        <f t="shared" si="225"/>
        <v>4952</v>
      </c>
      <c r="H1808" t="s">
        <v>8219</v>
      </c>
      <c r="I1808" t="s">
        <v>8224</v>
      </c>
      <c r="J1808" t="s">
        <v>8246</v>
      </c>
      <c r="K1808">
        <v>1423668220</v>
      </c>
      <c r="L1808">
        <v>1421076220</v>
      </c>
      <c r="M1808" t="b">
        <v>0</v>
      </c>
      <c r="N1808">
        <v>76</v>
      </c>
      <c r="O1808" t="b">
        <v>1</v>
      </c>
      <c r="P1808" t="s">
        <v>8280</v>
      </c>
      <c r="Q1808">
        <f t="shared" si="226"/>
        <v>108</v>
      </c>
      <c r="R1808">
        <f t="shared" si="231"/>
        <v>65.16</v>
      </c>
      <c r="S1808" t="str">
        <f t="shared" si="227"/>
        <v>music</v>
      </c>
      <c r="T1808" t="str">
        <f t="shared" si="228"/>
        <v>electronic music</v>
      </c>
      <c r="U1808" s="7">
        <f t="shared" si="229"/>
        <v>42016.641435185185</v>
      </c>
      <c r="V1808" s="7">
        <f t="shared" si="230"/>
        <v>42046.641435185185</v>
      </c>
    </row>
    <row r="1809" spans="1:22" ht="29.5" x14ac:dyDescent="0.75">
      <c r="A1809">
        <v>3457</v>
      </c>
      <c r="B1809" s="2" t="s">
        <v>3456</v>
      </c>
      <c r="C1809" s="2" t="s">
        <v>7567</v>
      </c>
      <c r="D1809">
        <v>2000</v>
      </c>
      <c r="E1809">
        <f t="shared" si="224"/>
        <v>2000</v>
      </c>
      <c r="F1809">
        <v>2804</v>
      </c>
      <c r="G1809">
        <f t="shared" si="225"/>
        <v>2804</v>
      </c>
      <c r="H1809" t="s">
        <v>8219</v>
      </c>
      <c r="I1809" t="s">
        <v>8224</v>
      </c>
      <c r="J1809" t="s">
        <v>8246</v>
      </c>
      <c r="K1809">
        <v>1423720740</v>
      </c>
      <c r="L1809">
        <v>1421081857</v>
      </c>
      <c r="M1809" t="b">
        <v>0</v>
      </c>
      <c r="N1809">
        <v>55</v>
      </c>
      <c r="O1809" t="b">
        <v>1</v>
      </c>
      <c r="P1809" t="s">
        <v>8271</v>
      </c>
      <c r="Q1809">
        <f t="shared" si="226"/>
        <v>140</v>
      </c>
      <c r="R1809">
        <f t="shared" si="231"/>
        <v>50.98</v>
      </c>
      <c r="S1809" t="str">
        <f t="shared" si="227"/>
        <v>theater</v>
      </c>
      <c r="T1809" t="str">
        <f t="shared" si="228"/>
        <v>plays</v>
      </c>
      <c r="U1809" s="7">
        <f t="shared" si="229"/>
        <v>42016.706678240742</v>
      </c>
      <c r="V1809" s="7">
        <f t="shared" si="230"/>
        <v>42047.249305555553</v>
      </c>
    </row>
    <row r="1810" spans="1:22" ht="29.5" x14ac:dyDescent="0.75">
      <c r="A1810">
        <v>3264</v>
      </c>
      <c r="B1810" s="2" t="s">
        <v>3264</v>
      </c>
      <c r="C1810" s="2" t="s">
        <v>7374</v>
      </c>
      <c r="D1810">
        <v>2500</v>
      </c>
      <c r="E1810">
        <f t="shared" si="224"/>
        <v>2500</v>
      </c>
      <c r="F1810">
        <v>2575</v>
      </c>
      <c r="G1810">
        <f t="shared" si="225"/>
        <v>2575</v>
      </c>
      <c r="H1810" t="s">
        <v>8219</v>
      </c>
      <c r="I1810" t="s">
        <v>8224</v>
      </c>
      <c r="J1810" t="s">
        <v>8246</v>
      </c>
      <c r="K1810">
        <v>1422482400</v>
      </c>
      <c r="L1810">
        <v>1421089938</v>
      </c>
      <c r="M1810" t="b">
        <v>1</v>
      </c>
      <c r="N1810">
        <v>49</v>
      </c>
      <c r="O1810" t="b">
        <v>1</v>
      </c>
      <c r="P1810" t="s">
        <v>8271</v>
      </c>
      <c r="Q1810">
        <f t="shared" si="226"/>
        <v>103</v>
      </c>
      <c r="R1810">
        <f t="shared" si="231"/>
        <v>52.55</v>
      </c>
      <c r="S1810" t="str">
        <f t="shared" si="227"/>
        <v>theater</v>
      </c>
      <c r="T1810" t="str">
        <f t="shared" si="228"/>
        <v>plays</v>
      </c>
      <c r="U1810" s="7">
        <f t="shared" si="229"/>
        <v>42016.800208333334</v>
      </c>
      <c r="V1810" s="7">
        <f t="shared" si="230"/>
        <v>42032.916666666672</v>
      </c>
    </row>
    <row r="1811" spans="1:22" ht="44.25" x14ac:dyDescent="0.75">
      <c r="A1811">
        <v>3446</v>
      </c>
      <c r="B1811" s="2" t="s">
        <v>3445</v>
      </c>
      <c r="C1811" s="2" t="s">
        <v>7556</v>
      </c>
      <c r="D1811">
        <v>1000</v>
      </c>
      <c r="E1811">
        <f t="shared" si="224"/>
        <v>1310</v>
      </c>
      <c r="F1811">
        <v>1082</v>
      </c>
      <c r="G1811">
        <f t="shared" si="225"/>
        <v>1417.42</v>
      </c>
      <c r="H1811" t="s">
        <v>8219</v>
      </c>
      <c r="I1811" t="s">
        <v>8225</v>
      </c>
      <c r="J1811" t="s">
        <v>8247</v>
      </c>
      <c r="K1811">
        <v>1423138800</v>
      </c>
      <c r="L1811">
        <v>1421092725</v>
      </c>
      <c r="M1811" t="b">
        <v>0</v>
      </c>
      <c r="N1811">
        <v>25</v>
      </c>
      <c r="O1811" t="b">
        <v>1</v>
      </c>
      <c r="P1811" t="s">
        <v>8271</v>
      </c>
      <c r="Q1811">
        <f t="shared" si="226"/>
        <v>108</v>
      </c>
      <c r="R1811">
        <f t="shared" si="231"/>
        <v>56.7</v>
      </c>
      <c r="S1811" t="str">
        <f t="shared" si="227"/>
        <v>theater</v>
      </c>
      <c r="T1811" t="str">
        <f t="shared" si="228"/>
        <v>plays</v>
      </c>
      <c r="U1811" s="7">
        <f t="shared" si="229"/>
        <v>42016.832465277781</v>
      </c>
      <c r="V1811" s="7">
        <f t="shared" si="230"/>
        <v>42040.513888888891</v>
      </c>
    </row>
    <row r="1812" spans="1:22" ht="44.25" x14ac:dyDescent="0.75">
      <c r="A1812">
        <v>2790</v>
      </c>
      <c r="B1812" s="2" t="s">
        <v>2790</v>
      </c>
      <c r="C1812" s="2" t="s">
        <v>6900</v>
      </c>
      <c r="D1812">
        <v>3000</v>
      </c>
      <c r="E1812">
        <f t="shared" si="224"/>
        <v>3000</v>
      </c>
      <c r="F1812">
        <v>3160</v>
      </c>
      <c r="G1812">
        <f t="shared" si="225"/>
        <v>3160</v>
      </c>
      <c r="H1812" t="s">
        <v>8219</v>
      </c>
      <c r="I1812" t="s">
        <v>8224</v>
      </c>
      <c r="J1812" t="s">
        <v>8246</v>
      </c>
      <c r="K1812">
        <v>1423693903</v>
      </c>
      <c r="L1812">
        <v>1421101903</v>
      </c>
      <c r="M1812" t="b">
        <v>0</v>
      </c>
      <c r="N1812">
        <v>66</v>
      </c>
      <c r="O1812" t="b">
        <v>1</v>
      </c>
      <c r="P1812" t="s">
        <v>8271</v>
      </c>
      <c r="Q1812">
        <f t="shared" si="226"/>
        <v>105</v>
      </c>
      <c r="R1812">
        <f t="shared" si="231"/>
        <v>47.88</v>
      </c>
      <c r="S1812" t="str">
        <f t="shared" si="227"/>
        <v>theater</v>
      </c>
      <c r="T1812" t="str">
        <f t="shared" si="228"/>
        <v>plays</v>
      </c>
      <c r="U1812" s="7">
        <f t="shared" si="229"/>
        <v>42016.938692129625</v>
      </c>
      <c r="V1812" s="7">
        <f t="shared" si="230"/>
        <v>42046.938692129625</v>
      </c>
    </row>
    <row r="1813" spans="1:22" ht="88.5" x14ac:dyDescent="0.75">
      <c r="A1813">
        <v>3750</v>
      </c>
      <c r="B1813" s="2" t="s">
        <v>3747</v>
      </c>
      <c r="C1813" s="2" t="s">
        <v>7860</v>
      </c>
      <c r="D1813">
        <v>6000</v>
      </c>
      <c r="E1813">
        <f t="shared" si="224"/>
        <v>6000</v>
      </c>
      <c r="F1813">
        <v>6027</v>
      </c>
      <c r="G1813">
        <f t="shared" si="225"/>
        <v>6027</v>
      </c>
      <c r="H1813" t="s">
        <v>8219</v>
      </c>
      <c r="I1813" t="s">
        <v>8224</v>
      </c>
      <c r="J1813" t="s">
        <v>8246</v>
      </c>
      <c r="K1813">
        <v>1423555140</v>
      </c>
      <c r="L1813">
        <v>1421105608</v>
      </c>
      <c r="M1813" t="b">
        <v>0</v>
      </c>
      <c r="N1813">
        <v>28</v>
      </c>
      <c r="O1813" t="b">
        <v>1</v>
      </c>
      <c r="P1813" t="s">
        <v>8305</v>
      </c>
      <c r="Q1813">
        <f t="shared" si="226"/>
        <v>100</v>
      </c>
      <c r="R1813">
        <f t="shared" si="231"/>
        <v>215.25</v>
      </c>
      <c r="S1813" t="str">
        <f t="shared" si="227"/>
        <v>theater</v>
      </c>
      <c r="T1813" t="str">
        <f t="shared" si="228"/>
        <v>musical</v>
      </c>
      <c r="U1813" s="7">
        <f t="shared" si="229"/>
        <v>42016.981574074074</v>
      </c>
      <c r="V1813" s="7">
        <f t="shared" si="230"/>
        <v>42045.332638888889</v>
      </c>
    </row>
    <row r="1814" spans="1:22" ht="44.25" x14ac:dyDescent="0.75">
      <c r="A1814">
        <v>3195</v>
      </c>
      <c r="B1814" s="2" t="s">
        <v>3195</v>
      </c>
      <c r="C1814" s="2" t="s">
        <v>7305</v>
      </c>
      <c r="D1814">
        <v>3500</v>
      </c>
      <c r="E1814">
        <f t="shared" si="224"/>
        <v>3500</v>
      </c>
      <c r="F1814">
        <v>2070</v>
      </c>
      <c r="G1814">
        <f t="shared" si="225"/>
        <v>2070</v>
      </c>
      <c r="H1814" t="s">
        <v>8221</v>
      </c>
      <c r="I1814" t="s">
        <v>8224</v>
      </c>
      <c r="J1814" t="s">
        <v>8246</v>
      </c>
      <c r="K1814">
        <v>1423750542</v>
      </c>
      <c r="L1814">
        <v>1421158542</v>
      </c>
      <c r="M1814" t="b">
        <v>0</v>
      </c>
      <c r="N1814">
        <v>39</v>
      </c>
      <c r="O1814" t="b">
        <v>0</v>
      </c>
      <c r="P1814" t="s">
        <v>8305</v>
      </c>
      <c r="Q1814">
        <f t="shared" si="226"/>
        <v>59</v>
      </c>
      <c r="R1814">
        <f t="shared" si="231"/>
        <v>53.08</v>
      </c>
      <c r="S1814" t="str">
        <f t="shared" si="227"/>
        <v>theater</v>
      </c>
      <c r="T1814" t="str">
        <f t="shared" si="228"/>
        <v>musical</v>
      </c>
      <c r="U1814" s="7">
        <f t="shared" si="229"/>
        <v>42017.594236111108</v>
      </c>
      <c r="V1814" s="7">
        <f t="shared" si="230"/>
        <v>42047.594236111108</v>
      </c>
    </row>
    <row r="1815" spans="1:22" ht="59" x14ac:dyDescent="0.75">
      <c r="A1815">
        <v>2374</v>
      </c>
      <c r="B1815" s="2" t="s">
        <v>2375</v>
      </c>
      <c r="C1815" s="2" t="s">
        <v>6484</v>
      </c>
      <c r="D1815">
        <v>22000</v>
      </c>
      <c r="E1815">
        <f t="shared" si="224"/>
        <v>22000</v>
      </c>
      <c r="F1815">
        <v>10</v>
      </c>
      <c r="G1815">
        <f t="shared" si="225"/>
        <v>10</v>
      </c>
      <c r="H1815" t="s">
        <v>8220</v>
      </c>
      <c r="I1815" t="s">
        <v>8224</v>
      </c>
      <c r="J1815" t="s">
        <v>8246</v>
      </c>
      <c r="K1815">
        <v>1423772060</v>
      </c>
      <c r="L1815">
        <v>1421180060</v>
      </c>
      <c r="M1815" t="b">
        <v>0</v>
      </c>
      <c r="N1815">
        <v>1</v>
      </c>
      <c r="O1815" t="b">
        <v>0</v>
      </c>
      <c r="P1815" t="s">
        <v>8272</v>
      </c>
      <c r="Q1815">
        <f t="shared" si="226"/>
        <v>0</v>
      </c>
      <c r="R1815">
        <f t="shared" si="231"/>
        <v>10</v>
      </c>
      <c r="S1815" t="str">
        <f t="shared" si="227"/>
        <v>technology</v>
      </c>
      <c r="T1815" t="str">
        <f t="shared" si="228"/>
        <v>web</v>
      </c>
      <c r="U1815" s="7">
        <f t="shared" si="229"/>
        <v>42017.843287037031</v>
      </c>
      <c r="V1815" s="7">
        <f t="shared" si="230"/>
        <v>42047.843287037031</v>
      </c>
    </row>
    <row r="1816" spans="1:22" ht="44.25" x14ac:dyDescent="0.75">
      <c r="A1816">
        <v>3275</v>
      </c>
      <c r="B1816" s="2" t="s">
        <v>3275</v>
      </c>
      <c r="C1816" s="2" t="s">
        <v>7385</v>
      </c>
      <c r="D1816">
        <v>1800</v>
      </c>
      <c r="E1816">
        <f t="shared" si="224"/>
        <v>1800</v>
      </c>
      <c r="F1816">
        <v>1805</v>
      </c>
      <c r="G1816">
        <f t="shared" si="225"/>
        <v>1805</v>
      </c>
      <c r="H1816" t="s">
        <v>8219</v>
      </c>
      <c r="I1816" t="s">
        <v>8224</v>
      </c>
      <c r="J1816" t="s">
        <v>8246</v>
      </c>
      <c r="K1816">
        <v>1423456200</v>
      </c>
      <c r="L1816">
        <v>1421183271</v>
      </c>
      <c r="M1816" t="b">
        <v>1</v>
      </c>
      <c r="N1816">
        <v>12</v>
      </c>
      <c r="O1816" t="b">
        <v>1</v>
      </c>
      <c r="P1816" t="s">
        <v>8271</v>
      </c>
      <c r="Q1816">
        <f t="shared" si="226"/>
        <v>100</v>
      </c>
      <c r="R1816">
        <f t="shared" si="231"/>
        <v>150.41999999999999</v>
      </c>
      <c r="S1816" t="str">
        <f t="shared" si="227"/>
        <v>theater</v>
      </c>
      <c r="T1816" t="str">
        <f t="shared" si="228"/>
        <v>plays</v>
      </c>
      <c r="U1816" s="7">
        <f t="shared" si="229"/>
        <v>42017.88045138889</v>
      </c>
      <c r="V1816" s="7">
        <f t="shared" si="230"/>
        <v>42044.1875</v>
      </c>
    </row>
    <row r="1817" spans="1:22" ht="29.5" x14ac:dyDescent="0.75">
      <c r="A1817">
        <v>2914</v>
      </c>
      <c r="B1817" s="2" t="s">
        <v>2914</v>
      </c>
      <c r="C1817" s="2" t="s">
        <v>7024</v>
      </c>
      <c r="D1817">
        <v>25000</v>
      </c>
      <c r="E1817">
        <f t="shared" si="224"/>
        <v>32750</v>
      </c>
      <c r="F1817">
        <v>1</v>
      </c>
      <c r="G1817">
        <f t="shared" si="225"/>
        <v>1.31</v>
      </c>
      <c r="H1817" t="s">
        <v>8221</v>
      </c>
      <c r="I1817" t="s">
        <v>8225</v>
      </c>
      <c r="J1817" t="s">
        <v>8247</v>
      </c>
      <c r="K1817">
        <v>1426365994</v>
      </c>
      <c r="L1817">
        <v>1421185594</v>
      </c>
      <c r="M1817" t="b">
        <v>0</v>
      </c>
      <c r="N1817">
        <v>1</v>
      </c>
      <c r="O1817" t="b">
        <v>0</v>
      </c>
      <c r="P1817" t="s">
        <v>8271</v>
      </c>
      <c r="Q1817">
        <f t="shared" si="226"/>
        <v>0</v>
      </c>
      <c r="R1817">
        <f t="shared" si="231"/>
        <v>1.31</v>
      </c>
      <c r="S1817" t="str">
        <f t="shared" si="227"/>
        <v>theater</v>
      </c>
      <c r="T1817" t="str">
        <f t="shared" si="228"/>
        <v>plays</v>
      </c>
      <c r="U1817" s="7">
        <f t="shared" si="229"/>
        <v>42017.907337962963</v>
      </c>
      <c r="V1817" s="7">
        <f t="shared" si="230"/>
        <v>42077.865671296298</v>
      </c>
    </row>
    <row r="1818" spans="1:22" ht="44.25" x14ac:dyDescent="0.75">
      <c r="A1818">
        <v>1574</v>
      </c>
      <c r="B1818" s="2" t="s">
        <v>1575</v>
      </c>
      <c r="C1818" s="2" t="s">
        <v>5684</v>
      </c>
      <c r="D1818">
        <v>10000</v>
      </c>
      <c r="E1818">
        <f t="shared" si="224"/>
        <v>10000</v>
      </c>
      <c r="F1818">
        <v>506</v>
      </c>
      <c r="G1818">
        <f t="shared" si="225"/>
        <v>506</v>
      </c>
      <c r="H1818" t="s">
        <v>8220</v>
      </c>
      <c r="I1818" t="s">
        <v>8224</v>
      </c>
      <c r="J1818" t="s">
        <v>8246</v>
      </c>
      <c r="K1818">
        <v>1424211329</v>
      </c>
      <c r="L1818">
        <v>1421187329</v>
      </c>
      <c r="M1818" t="b">
        <v>0</v>
      </c>
      <c r="N1818">
        <v>6</v>
      </c>
      <c r="O1818" t="b">
        <v>0</v>
      </c>
      <c r="P1818" t="s">
        <v>8290</v>
      </c>
      <c r="Q1818">
        <f t="shared" si="226"/>
        <v>5</v>
      </c>
      <c r="R1818">
        <f t="shared" si="231"/>
        <v>84.33</v>
      </c>
      <c r="S1818" t="str">
        <f t="shared" si="227"/>
        <v>publishing</v>
      </c>
      <c r="T1818" t="str">
        <f t="shared" si="228"/>
        <v>art books</v>
      </c>
      <c r="U1818" s="7">
        <f t="shared" si="229"/>
        <v>42017.927418981482</v>
      </c>
      <c r="V1818" s="7">
        <f t="shared" si="230"/>
        <v>42052.927418981482</v>
      </c>
    </row>
    <row r="1819" spans="1:22" ht="44.25" x14ac:dyDescent="0.75">
      <c r="A1819">
        <v>2498</v>
      </c>
      <c r="B1819" s="2" t="s">
        <v>2498</v>
      </c>
      <c r="C1819" s="2" t="s">
        <v>6608</v>
      </c>
      <c r="D1819">
        <v>1000</v>
      </c>
      <c r="E1819">
        <f t="shared" si="224"/>
        <v>1000</v>
      </c>
      <c r="F1819">
        <v>1056</v>
      </c>
      <c r="G1819">
        <f t="shared" si="225"/>
        <v>1056</v>
      </c>
      <c r="H1819" t="s">
        <v>8219</v>
      </c>
      <c r="I1819" t="s">
        <v>8224</v>
      </c>
      <c r="J1819" t="s">
        <v>8246</v>
      </c>
      <c r="K1819">
        <v>1422400387</v>
      </c>
      <c r="L1819">
        <v>1421190787</v>
      </c>
      <c r="M1819" t="b">
        <v>0</v>
      </c>
      <c r="N1819">
        <v>20</v>
      </c>
      <c r="O1819" t="b">
        <v>1</v>
      </c>
      <c r="P1819" t="s">
        <v>8279</v>
      </c>
      <c r="Q1819">
        <f t="shared" si="226"/>
        <v>106</v>
      </c>
      <c r="R1819">
        <f t="shared" si="231"/>
        <v>52.8</v>
      </c>
      <c r="S1819" t="str">
        <f t="shared" si="227"/>
        <v>music</v>
      </c>
      <c r="T1819" t="str">
        <f t="shared" si="228"/>
        <v>indie rock</v>
      </c>
      <c r="U1819" s="7">
        <f t="shared" si="229"/>
        <v>42017.967442129629</v>
      </c>
      <c r="V1819" s="7">
        <f t="shared" si="230"/>
        <v>42031.967442129629</v>
      </c>
    </row>
    <row r="1820" spans="1:22" ht="44.25" x14ac:dyDescent="0.75">
      <c r="A1820">
        <v>1803</v>
      </c>
      <c r="B1820" s="2" t="s">
        <v>1804</v>
      </c>
      <c r="C1820" s="2" t="s">
        <v>5913</v>
      </c>
      <c r="D1820">
        <v>17500</v>
      </c>
      <c r="E1820">
        <f t="shared" si="224"/>
        <v>17500</v>
      </c>
      <c r="F1820">
        <v>5390</v>
      </c>
      <c r="G1820">
        <f t="shared" si="225"/>
        <v>5390</v>
      </c>
      <c r="H1820" t="s">
        <v>8221</v>
      </c>
      <c r="I1820" t="s">
        <v>8224</v>
      </c>
      <c r="J1820" t="s">
        <v>8246</v>
      </c>
      <c r="K1820">
        <v>1423878182</v>
      </c>
      <c r="L1820">
        <v>1421199782</v>
      </c>
      <c r="M1820" t="b">
        <v>1</v>
      </c>
      <c r="N1820">
        <v>75</v>
      </c>
      <c r="O1820" t="b">
        <v>0</v>
      </c>
      <c r="P1820" t="s">
        <v>8285</v>
      </c>
      <c r="Q1820">
        <f t="shared" si="226"/>
        <v>31</v>
      </c>
      <c r="R1820">
        <f t="shared" si="231"/>
        <v>71.87</v>
      </c>
      <c r="S1820" t="str">
        <f t="shared" si="227"/>
        <v>photography</v>
      </c>
      <c r="T1820" t="str">
        <f t="shared" si="228"/>
        <v>photobooks</v>
      </c>
      <c r="U1820" s="7">
        <f t="shared" si="229"/>
        <v>42018.071550925932</v>
      </c>
      <c r="V1820" s="7">
        <f t="shared" si="230"/>
        <v>42049.071550925932</v>
      </c>
    </row>
    <row r="1821" spans="1:22" ht="44.25" x14ac:dyDescent="0.75">
      <c r="A1821">
        <v>3424</v>
      </c>
      <c r="B1821" s="2" t="s">
        <v>3423</v>
      </c>
      <c r="C1821" s="2" t="s">
        <v>7534</v>
      </c>
      <c r="D1821">
        <v>6000</v>
      </c>
      <c r="E1821">
        <f t="shared" si="224"/>
        <v>6000</v>
      </c>
      <c r="F1821">
        <v>6215</v>
      </c>
      <c r="G1821">
        <f t="shared" si="225"/>
        <v>6215</v>
      </c>
      <c r="H1821" t="s">
        <v>8219</v>
      </c>
      <c r="I1821" t="s">
        <v>8224</v>
      </c>
      <c r="J1821" t="s">
        <v>8246</v>
      </c>
      <c r="K1821">
        <v>1423119540</v>
      </c>
      <c r="L1821">
        <v>1421252084</v>
      </c>
      <c r="M1821" t="b">
        <v>0</v>
      </c>
      <c r="N1821">
        <v>76</v>
      </c>
      <c r="O1821" t="b">
        <v>1</v>
      </c>
      <c r="P1821" t="s">
        <v>8271</v>
      </c>
      <c r="Q1821">
        <f t="shared" si="226"/>
        <v>104</v>
      </c>
      <c r="R1821">
        <f t="shared" si="231"/>
        <v>81.78</v>
      </c>
      <c r="S1821" t="str">
        <f t="shared" si="227"/>
        <v>theater</v>
      </c>
      <c r="T1821" t="str">
        <f t="shared" si="228"/>
        <v>plays</v>
      </c>
      <c r="U1821" s="7">
        <f t="shared" si="229"/>
        <v>42018.676898148144</v>
      </c>
      <c r="V1821" s="7">
        <f t="shared" si="230"/>
        <v>42040.290972222225</v>
      </c>
    </row>
    <row r="1822" spans="1:22" ht="44.25" x14ac:dyDescent="0.75">
      <c r="A1822">
        <v>3192</v>
      </c>
      <c r="B1822" s="2" t="s">
        <v>3192</v>
      </c>
      <c r="C1822" s="2" t="s">
        <v>7302</v>
      </c>
      <c r="D1822">
        <v>10000</v>
      </c>
      <c r="E1822">
        <f t="shared" si="224"/>
        <v>13100</v>
      </c>
      <c r="F1822">
        <v>102</v>
      </c>
      <c r="G1822">
        <f t="shared" si="225"/>
        <v>133.62</v>
      </c>
      <c r="H1822" t="s">
        <v>8221</v>
      </c>
      <c r="I1822" t="s">
        <v>8225</v>
      </c>
      <c r="J1822" t="s">
        <v>8247</v>
      </c>
      <c r="K1822">
        <v>1425160800</v>
      </c>
      <c r="L1822">
        <v>1421274859</v>
      </c>
      <c r="M1822" t="b">
        <v>0</v>
      </c>
      <c r="N1822">
        <v>8</v>
      </c>
      <c r="O1822" t="b">
        <v>0</v>
      </c>
      <c r="P1822" t="s">
        <v>8305</v>
      </c>
      <c r="Q1822">
        <f t="shared" si="226"/>
        <v>1</v>
      </c>
      <c r="R1822">
        <f t="shared" si="231"/>
        <v>16.7</v>
      </c>
      <c r="S1822" t="str">
        <f t="shared" si="227"/>
        <v>theater</v>
      </c>
      <c r="T1822" t="str">
        <f t="shared" si="228"/>
        <v>musical</v>
      </c>
      <c r="U1822" s="7">
        <f t="shared" si="229"/>
        <v>42018.94049768518</v>
      </c>
      <c r="V1822" s="7">
        <f t="shared" si="230"/>
        <v>42063.916666666672</v>
      </c>
    </row>
    <row r="1823" spans="1:22" ht="44.25" x14ac:dyDescent="0.75">
      <c r="A1823">
        <v>2781</v>
      </c>
      <c r="B1823" s="2" t="s">
        <v>2781</v>
      </c>
      <c r="C1823" s="2" t="s">
        <v>6891</v>
      </c>
      <c r="D1823">
        <v>1250</v>
      </c>
      <c r="E1823">
        <f t="shared" si="224"/>
        <v>1250</v>
      </c>
      <c r="F1823">
        <v>1316</v>
      </c>
      <c r="G1823">
        <f t="shared" si="225"/>
        <v>1316</v>
      </c>
      <c r="H1823" t="s">
        <v>8219</v>
      </c>
      <c r="I1823" t="s">
        <v>8224</v>
      </c>
      <c r="J1823" t="s">
        <v>8246</v>
      </c>
      <c r="K1823">
        <v>1423724400</v>
      </c>
      <c r="L1823">
        <v>1421274954</v>
      </c>
      <c r="M1823" t="b">
        <v>0</v>
      </c>
      <c r="N1823">
        <v>28</v>
      </c>
      <c r="O1823" t="b">
        <v>1</v>
      </c>
      <c r="P1823" t="s">
        <v>8271</v>
      </c>
      <c r="Q1823">
        <f t="shared" si="226"/>
        <v>105</v>
      </c>
      <c r="R1823">
        <f t="shared" si="231"/>
        <v>47</v>
      </c>
      <c r="S1823" t="str">
        <f t="shared" si="227"/>
        <v>theater</v>
      </c>
      <c r="T1823" t="str">
        <f t="shared" si="228"/>
        <v>plays</v>
      </c>
      <c r="U1823" s="7">
        <f t="shared" si="229"/>
        <v>42018.94159722222</v>
      </c>
      <c r="V1823" s="7">
        <f t="shared" si="230"/>
        <v>42047.291666666672</v>
      </c>
    </row>
    <row r="1824" spans="1:22" ht="59" x14ac:dyDescent="0.75">
      <c r="A1824">
        <v>1396</v>
      </c>
      <c r="B1824" s="2" t="s">
        <v>1397</v>
      </c>
      <c r="C1824" s="2" t="s">
        <v>5506</v>
      </c>
      <c r="D1824">
        <v>6000</v>
      </c>
      <c r="E1824">
        <f t="shared" si="224"/>
        <v>6000</v>
      </c>
      <c r="F1824">
        <v>6438</v>
      </c>
      <c r="G1824">
        <f t="shared" si="225"/>
        <v>6438</v>
      </c>
      <c r="H1824" t="s">
        <v>8219</v>
      </c>
      <c r="I1824" t="s">
        <v>8224</v>
      </c>
      <c r="J1824" t="s">
        <v>8246</v>
      </c>
      <c r="K1824">
        <v>1423871882</v>
      </c>
      <c r="L1824">
        <v>1421279882</v>
      </c>
      <c r="M1824" t="b">
        <v>0</v>
      </c>
      <c r="N1824">
        <v>73</v>
      </c>
      <c r="O1824" t="b">
        <v>1</v>
      </c>
      <c r="P1824" t="s">
        <v>8276</v>
      </c>
      <c r="Q1824">
        <f t="shared" si="226"/>
        <v>107</v>
      </c>
      <c r="R1824">
        <f t="shared" si="231"/>
        <v>88.19</v>
      </c>
      <c r="S1824" t="str">
        <f t="shared" si="227"/>
        <v>music</v>
      </c>
      <c r="T1824" t="str">
        <f t="shared" si="228"/>
        <v>rock</v>
      </c>
      <c r="U1824" s="7">
        <f t="shared" si="229"/>
        <v>42018.99863425926</v>
      </c>
      <c r="V1824" s="7">
        <f t="shared" si="230"/>
        <v>42048.99863425926</v>
      </c>
    </row>
    <row r="1825" spans="1:22" ht="44.25" x14ac:dyDescent="0.75">
      <c r="A1825">
        <v>753</v>
      </c>
      <c r="B1825" s="2" t="s">
        <v>754</v>
      </c>
      <c r="C1825" s="2" t="s">
        <v>4863</v>
      </c>
      <c r="D1825">
        <v>10000</v>
      </c>
      <c r="E1825">
        <f t="shared" si="224"/>
        <v>10000</v>
      </c>
      <c r="F1825">
        <v>12800</v>
      </c>
      <c r="G1825">
        <f t="shared" si="225"/>
        <v>12800</v>
      </c>
      <c r="H1825" t="s">
        <v>8219</v>
      </c>
      <c r="I1825" t="s">
        <v>8224</v>
      </c>
      <c r="J1825" t="s">
        <v>8246</v>
      </c>
      <c r="K1825">
        <v>1423922991</v>
      </c>
      <c r="L1825">
        <v>1421330991</v>
      </c>
      <c r="M1825" t="b">
        <v>0</v>
      </c>
      <c r="N1825">
        <v>26</v>
      </c>
      <c r="O1825" t="b">
        <v>1</v>
      </c>
      <c r="P1825" t="s">
        <v>8274</v>
      </c>
      <c r="Q1825">
        <f t="shared" si="226"/>
        <v>128</v>
      </c>
      <c r="R1825">
        <f t="shared" si="231"/>
        <v>492.31</v>
      </c>
      <c r="S1825" t="str">
        <f t="shared" si="227"/>
        <v>publishing</v>
      </c>
      <c r="T1825" t="str">
        <f t="shared" si="228"/>
        <v>nonfiction</v>
      </c>
      <c r="U1825" s="7">
        <f t="shared" si="229"/>
        <v>42019.590173611112</v>
      </c>
      <c r="V1825" s="7">
        <f t="shared" si="230"/>
        <v>42049.590173611112</v>
      </c>
    </row>
    <row r="1826" spans="1:22" ht="44.25" x14ac:dyDescent="0.75">
      <c r="A1826">
        <v>3995</v>
      </c>
      <c r="B1826" s="2" t="s">
        <v>3991</v>
      </c>
      <c r="C1826" s="2" t="s">
        <v>8101</v>
      </c>
      <c r="D1826">
        <v>200</v>
      </c>
      <c r="E1826">
        <f t="shared" si="224"/>
        <v>262</v>
      </c>
      <c r="F1826">
        <v>70</v>
      </c>
      <c r="G1826">
        <f t="shared" si="225"/>
        <v>91.7</v>
      </c>
      <c r="H1826" t="s">
        <v>8221</v>
      </c>
      <c r="I1826" t="s">
        <v>8225</v>
      </c>
      <c r="J1826" t="s">
        <v>8247</v>
      </c>
      <c r="K1826">
        <v>1423913220</v>
      </c>
      <c r="L1826">
        <v>1421339077</v>
      </c>
      <c r="M1826" t="b">
        <v>0</v>
      </c>
      <c r="N1826">
        <v>4</v>
      </c>
      <c r="O1826" t="b">
        <v>0</v>
      </c>
      <c r="P1826" t="s">
        <v>8271</v>
      </c>
      <c r="Q1826">
        <f t="shared" si="226"/>
        <v>35</v>
      </c>
      <c r="R1826">
        <f t="shared" si="231"/>
        <v>22.93</v>
      </c>
      <c r="S1826" t="str">
        <f t="shared" si="227"/>
        <v>theater</v>
      </c>
      <c r="T1826" t="str">
        <f t="shared" si="228"/>
        <v>plays</v>
      </c>
      <c r="U1826" s="7">
        <f t="shared" si="229"/>
        <v>42019.683761574073</v>
      </c>
      <c r="V1826" s="7">
        <f t="shared" si="230"/>
        <v>42049.477083333331</v>
      </c>
    </row>
    <row r="1827" spans="1:22" ht="44.25" x14ac:dyDescent="0.75">
      <c r="A1827">
        <v>2416</v>
      </c>
      <c r="B1827" s="2" t="s">
        <v>2417</v>
      </c>
      <c r="C1827" s="2" t="s">
        <v>6526</v>
      </c>
      <c r="D1827">
        <v>20000</v>
      </c>
      <c r="E1827">
        <f t="shared" si="224"/>
        <v>20000</v>
      </c>
      <c r="F1827">
        <v>5</v>
      </c>
      <c r="G1827">
        <f t="shared" si="225"/>
        <v>5</v>
      </c>
      <c r="H1827" t="s">
        <v>8221</v>
      </c>
      <c r="I1827" t="s">
        <v>8224</v>
      </c>
      <c r="J1827" t="s">
        <v>8246</v>
      </c>
      <c r="K1827">
        <v>1426345200</v>
      </c>
      <c r="L1827">
        <v>1421343743</v>
      </c>
      <c r="M1827" t="b">
        <v>0</v>
      </c>
      <c r="N1827">
        <v>1</v>
      </c>
      <c r="O1827" t="b">
        <v>0</v>
      </c>
      <c r="P1827" t="s">
        <v>8284</v>
      </c>
      <c r="Q1827">
        <f t="shared" si="226"/>
        <v>0</v>
      </c>
      <c r="R1827">
        <f t="shared" si="231"/>
        <v>5</v>
      </c>
      <c r="S1827" t="str">
        <f t="shared" si="227"/>
        <v>food</v>
      </c>
      <c r="T1827" t="str">
        <f t="shared" si="228"/>
        <v>food trucks</v>
      </c>
      <c r="U1827" s="7">
        <f t="shared" si="229"/>
        <v>42019.737766203703</v>
      </c>
      <c r="V1827" s="7">
        <f t="shared" si="230"/>
        <v>42077.625</v>
      </c>
    </row>
    <row r="1828" spans="1:22" ht="44.25" x14ac:dyDescent="0.75">
      <c r="A1828">
        <v>2583</v>
      </c>
      <c r="B1828" s="2" t="s">
        <v>2583</v>
      </c>
      <c r="C1828" s="2" t="s">
        <v>6693</v>
      </c>
      <c r="D1828">
        <v>1000</v>
      </c>
      <c r="E1828">
        <f t="shared" si="224"/>
        <v>1000</v>
      </c>
      <c r="F1828">
        <v>5</v>
      </c>
      <c r="G1828">
        <f t="shared" si="225"/>
        <v>5</v>
      </c>
      <c r="H1828" t="s">
        <v>8221</v>
      </c>
      <c r="I1828" t="s">
        <v>8224</v>
      </c>
      <c r="J1828" t="s">
        <v>8246</v>
      </c>
      <c r="K1828">
        <v>1426526880</v>
      </c>
      <c r="L1828">
        <v>1421346480</v>
      </c>
      <c r="M1828" t="b">
        <v>0</v>
      </c>
      <c r="N1828">
        <v>5</v>
      </c>
      <c r="O1828" t="b">
        <v>0</v>
      </c>
      <c r="P1828" t="s">
        <v>8284</v>
      </c>
      <c r="Q1828">
        <f t="shared" si="226"/>
        <v>1</v>
      </c>
      <c r="R1828">
        <f t="shared" si="231"/>
        <v>1</v>
      </c>
      <c r="S1828" t="str">
        <f t="shared" si="227"/>
        <v>food</v>
      </c>
      <c r="T1828" t="str">
        <f t="shared" si="228"/>
        <v>food trucks</v>
      </c>
      <c r="U1828" s="7">
        <f t="shared" si="229"/>
        <v>42019.76944444445</v>
      </c>
      <c r="V1828" s="7">
        <f t="shared" si="230"/>
        <v>42079.727777777778</v>
      </c>
    </row>
    <row r="1829" spans="1:22" ht="44.25" x14ac:dyDescent="0.75">
      <c r="A1829">
        <v>2834</v>
      </c>
      <c r="B1829" s="2" t="s">
        <v>2834</v>
      </c>
      <c r="C1829" s="2" t="s">
        <v>6944</v>
      </c>
      <c r="D1829">
        <v>800</v>
      </c>
      <c r="E1829">
        <f t="shared" si="224"/>
        <v>1048</v>
      </c>
      <c r="F1829">
        <v>1360</v>
      </c>
      <c r="G1829">
        <f t="shared" si="225"/>
        <v>1781.6000000000001</v>
      </c>
      <c r="H1829" t="s">
        <v>8219</v>
      </c>
      <c r="I1829" t="s">
        <v>8225</v>
      </c>
      <c r="J1829" t="s">
        <v>8247</v>
      </c>
      <c r="K1829">
        <v>1422658930</v>
      </c>
      <c r="L1829">
        <v>1421362930</v>
      </c>
      <c r="M1829" t="b">
        <v>0</v>
      </c>
      <c r="N1829">
        <v>21</v>
      </c>
      <c r="O1829" t="b">
        <v>1</v>
      </c>
      <c r="P1829" t="s">
        <v>8271</v>
      </c>
      <c r="Q1829">
        <f t="shared" si="226"/>
        <v>170</v>
      </c>
      <c r="R1829">
        <f t="shared" si="231"/>
        <v>84.84</v>
      </c>
      <c r="S1829" t="str">
        <f t="shared" si="227"/>
        <v>theater</v>
      </c>
      <c r="T1829" t="str">
        <f t="shared" si="228"/>
        <v>plays</v>
      </c>
      <c r="U1829" s="7">
        <f t="shared" si="229"/>
        <v>42019.959837962961</v>
      </c>
      <c r="V1829" s="7">
        <f t="shared" si="230"/>
        <v>42034.959837962961</v>
      </c>
    </row>
    <row r="1830" spans="1:22" ht="44.25" x14ac:dyDescent="0.75">
      <c r="A1830">
        <v>4003</v>
      </c>
      <c r="B1830" s="2" t="s">
        <v>3999</v>
      </c>
      <c r="C1830" s="2" t="s">
        <v>8071</v>
      </c>
      <c r="D1830">
        <v>2000</v>
      </c>
      <c r="E1830">
        <f t="shared" si="224"/>
        <v>2000</v>
      </c>
      <c r="F1830">
        <v>201</v>
      </c>
      <c r="G1830">
        <f t="shared" si="225"/>
        <v>201</v>
      </c>
      <c r="H1830" t="s">
        <v>8221</v>
      </c>
      <c r="I1830" t="s">
        <v>8224</v>
      </c>
      <c r="J1830" t="s">
        <v>8246</v>
      </c>
      <c r="K1830">
        <v>1424009147</v>
      </c>
      <c r="L1830">
        <v>1421417147</v>
      </c>
      <c r="M1830" t="b">
        <v>0</v>
      </c>
      <c r="N1830">
        <v>2</v>
      </c>
      <c r="O1830" t="b">
        <v>0</v>
      </c>
      <c r="P1830" t="s">
        <v>8271</v>
      </c>
      <c r="Q1830">
        <f t="shared" si="226"/>
        <v>10</v>
      </c>
      <c r="R1830">
        <f t="shared" si="231"/>
        <v>100.5</v>
      </c>
      <c r="S1830" t="str">
        <f t="shared" si="227"/>
        <v>theater</v>
      </c>
      <c r="T1830" t="str">
        <f t="shared" si="228"/>
        <v>plays</v>
      </c>
      <c r="U1830" s="7">
        <f t="shared" si="229"/>
        <v>42020.587349537032</v>
      </c>
      <c r="V1830" s="7">
        <f t="shared" si="230"/>
        <v>42050.587349537032</v>
      </c>
    </row>
    <row r="1831" spans="1:22" ht="29.5" x14ac:dyDescent="0.75">
      <c r="A1831">
        <v>3691</v>
      </c>
      <c r="B1831" s="2" t="s">
        <v>3688</v>
      </c>
      <c r="C1831" s="2" t="s">
        <v>7801</v>
      </c>
      <c r="D1831">
        <v>40000</v>
      </c>
      <c r="E1831">
        <f t="shared" si="224"/>
        <v>40000</v>
      </c>
      <c r="F1831">
        <v>51184</v>
      </c>
      <c r="G1831">
        <f t="shared" si="225"/>
        <v>51184</v>
      </c>
      <c r="H1831" t="s">
        <v>8219</v>
      </c>
      <c r="I1831" t="s">
        <v>8224</v>
      </c>
      <c r="J1831" t="s">
        <v>8246</v>
      </c>
      <c r="K1831">
        <v>1425272340</v>
      </c>
      <c r="L1831">
        <v>1421426929</v>
      </c>
      <c r="M1831" t="b">
        <v>0</v>
      </c>
      <c r="N1831">
        <v>274</v>
      </c>
      <c r="O1831" t="b">
        <v>1</v>
      </c>
      <c r="P1831" t="s">
        <v>8271</v>
      </c>
      <c r="Q1831">
        <f t="shared" si="226"/>
        <v>128</v>
      </c>
      <c r="R1831">
        <f t="shared" si="231"/>
        <v>186.8</v>
      </c>
      <c r="S1831" t="str">
        <f t="shared" si="227"/>
        <v>theater</v>
      </c>
      <c r="T1831" t="str">
        <f t="shared" si="228"/>
        <v>plays</v>
      </c>
      <c r="U1831" s="7">
        <f t="shared" si="229"/>
        <v>42020.700567129628</v>
      </c>
      <c r="V1831" s="7">
        <f t="shared" si="230"/>
        <v>42065.207638888889</v>
      </c>
    </row>
    <row r="1832" spans="1:22" ht="44.25" x14ac:dyDescent="0.75">
      <c r="A1832">
        <v>3922</v>
      </c>
      <c r="B1832" s="2" t="s">
        <v>3919</v>
      </c>
      <c r="C1832" s="2" t="s">
        <v>8030</v>
      </c>
      <c r="D1832">
        <v>750</v>
      </c>
      <c r="E1832">
        <f t="shared" si="224"/>
        <v>750</v>
      </c>
      <c r="F1832">
        <v>61</v>
      </c>
      <c r="G1832">
        <f t="shared" si="225"/>
        <v>61</v>
      </c>
      <c r="H1832" t="s">
        <v>8221</v>
      </c>
      <c r="I1832" t="s">
        <v>8224</v>
      </c>
      <c r="J1832" t="s">
        <v>8246</v>
      </c>
      <c r="K1832">
        <v>1425337200</v>
      </c>
      <c r="L1832">
        <v>1421432810</v>
      </c>
      <c r="M1832" t="b">
        <v>0</v>
      </c>
      <c r="N1832">
        <v>6</v>
      </c>
      <c r="O1832" t="b">
        <v>0</v>
      </c>
      <c r="P1832" t="s">
        <v>8271</v>
      </c>
      <c r="Q1832">
        <f t="shared" si="226"/>
        <v>8</v>
      </c>
      <c r="R1832">
        <f t="shared" si="231"/>
        <v>10.17</v>
      </c>
      <c r="S1832" t="str">
        <f t="shared" si="227"/>
        <v>theater</v>
      </c>
      <c r="T1832" t="str">
        <f t="shared" si="228"/>
        <v>plays</v>
      </c>
      <c r="U1832" s="7">
        <f t="shared" si="229"/>
        <v>42020.768634259264</v>
      </c>
      <c r="V1832" s="7">
        <f t="shared" si="230"/>
        <v>42065.958333333328</v>
      </c>
    </row>
    <row r="1833" spans="1:22" ht="59" x14ac:dyDescent="0.75">
      <c r="A1833">
        <v>2279</v>
      </c>
      <c r="B1833" s="2" t="s">
        <v>2280</v>
      </c>
      <c r="C1833" s="2" t="s">
        <v>6389</v>
      </c>
      <c r="D1833">
        <v>1000</v>
      </c>
      <c r="E1833">
        <f t="shared" si="224"/>
        <v>1000</v>
      </c>
      <c r="F1833">
        <v>1538</v>
      </c>
      <c r="G1833">
        <f t="shared" si="225"/>
        <v>1538</v>
      </c>
      <c r="H1833" t="s">
        <v>8219</v>
      </c>
      <c r="I1833" t="s">
        <v>8224</v>
      </c>
      <c r="J1833" t="s">
        <v>8246</v>
      </c>
      <c r="K1833">
        <v>1423022400</v>
      </c>
      <c r="L1833">
        <v>1421436099</v>
      </c>
      <c r="M1833" t="b">
        <v>0</v>
      </c>
      <c r="N1833">
        <v>32</v>
      </c>
      <c r="O1833" t="b">
        <v>1</v>
      </c>
      <c r="P1833" t="s">
        <v>8297</v>
      </c>
      <c r="Q1833">
        <f t="shared" si="226"/>
        <v>154</v>
      </c>
      <c r="R1833">
        <f t="shared" si="231"/>
        <v>48.06</v>
      </c>
      <c r="S1833" t="str">
        <f t="shared" si="227"/>
        <v>games</v>
      </c>
      <c r="T1833" t="str">
        <f t="shared" si="228"/>
        <v>tabletop games</v>
      </c>
      <c r="U1833" s="7">
        <f t="shared" si="229"/>
        <v>42020.806701388887</v>
      </c>
      <c r="V1833" s="7">
        <f t="shared" si="230"/>
        <v>42039.166666666672</v>
      </c>
    </row>
    <row r="1834" spans="1:22" ht="44.25" x14ac:dyDescent="0.75">
      <c r="A1834">
        <v>3514</v>
      </c>
      <c r="B1834" s="2" t="s">
        <v>3513</v>
      </c>
      <c r="C1834" s="2" t="s">
        <v>7624</v>
      </c>
      <c r="D1834">
        <v>500</v>
      </c>
      <c r="E1834">
        <f t="shared" si="224"/>
        <v>500</v>
      </c>
      <c r="F1834">
        <v>550</v>
      </c>
      <c r="G1834">
        <f t="shared" si="225"/>
        <v>550</v>
      </c>
      <c r="H1834" t="s">
        <v>8219</v>
      </c>
      <c r="I1834" t="s">
        <v>8224</v>
      </c>
      <c r="J1834" t="s">
        <v>8246</v>
      </c>
      <c r="K1834">
        <v>1422853140</v>
      </c>
      <c r="L1834">
        <v>1421439552</v>
      </c>
      <c r="M1834" t="b">
        <v>0</v>
      </c>
      <c r="N1834">
        <v>10</v>
      </c>
      <c r="O1834" t="b">
        <v>1</v>
      </c>
      <c r="P1834" t="s">
        <v>8271</v>
      </c>
      <c r="Q1834">
        <f t="shared" si="226"/>
        <v>110</v>
      </c>
      <c r="R1834">
        <f t="shared" si="231"/>
        <v>55</v>
      </c>
      <c r="S1834" t="str">
        <f t="shared" si="227"/>
        <v>theater</v>
      </c>
      <c r="T1834" t="str">
        <f t="shared" si="228"/>
        <v>plays</v>
      </c>
      <c r="U1834" s="7">
        <f t="shared" si="229"/>
        <v>42020.846666666665</v>
      </c>
      <c r="V1834" s="7">
        <f t="shared" si="230"/>
        <v>42037.207638888889</v>
      </c>
    </row>
    <row r="1835" spans="1:22" ht="44.25" x14ac:dyDescent="0.75">
      <c r="A1835">
        <v>586</v>
      </c>
      <c r="B1835" s="2" t="s">
        <v>587</v>
      </c>
      <c r="C1835" s="2" t="s">
        <v>4696</v>
      </c>
      <c r="D1835">
        <v>10000</v>
      </c>
      <c r="E1835">
        <f t="shared" si="224"/>
        <v>10000</v>
      </c>
      <c r="F1835">
        <v>56</v>
      </c>
      <c r="G1835">
        <f t="shared" si="225"/>
        <v>56</v>
      </c>
      <c r="H1835" t="s">
        <v>8221</v>
      </c>
      <c r="I1835" t="s">
        <v>8224</v>
      </c>
      <c r="J1835" t="s">
        <v>8246</v>
      </c>
      <c r="K1835">
        <v>1424032207</v>
      </c>
      <c r="L1835">
        <v>1421440207</v>
      </c>
      <c r="M1835" t="b">
        <v>0</v>
      </c>
      <c r="N1835">
        <v>4</v>
      </c>
      <c r="O1835" t="b">
        <v>0</v>
      </c>
      <c r="P1835" t="s">
        <v>8272</v>
      </c>
      <c r="Q1835">
        <f t="shared" si="226"/>
        <v>1</v>
      </c>
      <c r="R1835">
        <f t="shared" si="231"/>
        <v>14</v>
      </c>
      <c r="S1835" t="str">
        <f t="shared" si="227"/>
        <v>technology</v>
      </c>
      <c r="T1835" t="str">
        <f t="shared" si="228"/>
        <v>web</v>
      </c>
      <c r="U1835" s="7">
        <f t="shared" si="229"/>
        <v>42020.854247685187</v>
      </c>
      <c r="V1835" s="7">
        <f t="shared" si="230"/>
        <v>42050.854247685187</v>
      </c>
    </row>
    <row r="1836" spans="1:22" ht="44.25" x14ac:dyDescent="0.75">
      <c r="A1836">
        <v>1704</v>
      </c>
      <c r="B1836" s="2" t="s">
        <v>1705</v>
      </c>
      <c r="C1836" s="2" t="s">
        <v>5814</v>
      </c>
      <c r="D1836">
        <v>2000</v>
      </c>
      <c r="E1836">
        <f t="shared" si="224"/>
        <v>2000</v>
      </c>
      <c r="F1836">
        <v>1302</v>
      </c>
      <c r="G1836">
        <f t="shared" si="225"/>
        <v>1302</v>
      </c>
      <c r="H1836" t="s">
        <v>8221</v>
      </c>
      <c r="I1836" t="s">
        <v>8224</v>
      </c>
      <c r="J1836" t="s">
        <v>8246</v>
      </c>
      <c r="K1836">
        <v>1424056873</v>
      </c>
      <c r="L1836">
        <v>1421464873</v>
      </c>
      <c r="M1836" t="b">
        <v>0</v>
      </c>
      <c r="N1836">
        <v>11</v>
      </c>
      <c r="O1836" t="b">
        <v>0</v>
      </c>
      <c r="P1836" t="s">
        <v>8293</v>
      </c>
      <c r="Q1836">
        <f t="shared" si="226"/>
        <v>65</v>
      </c>
      <c r="R1836">
        <f t="shared" si="231"/>
        <v>118.36</v>
      </c>
      <c r="S1836" t="str">
        <f t="shared" si="227"/>
        <v>music</v>
      </c>
      <c r="T1836" t="str">
        <f t="shared" si="228"/>
        <v>faith</v>
      </c>
      <c r="U1836" s="7">
        <f t="shared" si="229"/>
        <v>42021.139733796299</v>
      </c>
      <c r="V1836" s="7">
        <f t="shared" si="230"/>
        <v>42051.139733796299</v>
      </c>
    </row>
    <row r="1837" spans="1:22" ht="59" x14ac:dyDescent="0.75">
      <c r="A1837">
        <v>4013</v>
      </c>
      <c r="B1837" s="2" t="s">
        <v>4009</v>
      </c>
      <c r="C1837" s="2" t="s">
        <v>8118</v>
      </c>
      <c r="D1837">
        <v>2000</v>
      </c>
      <c r="E1837">
        <f t="shared" si="224"/>
        <v>2000</v>
      </c>
      <c r="F1837">
        <v>26</v>
      </c>
      <c r="G1837">
        <f t="shared" si="225"/>
        <v>26</v>
      </c>
      <c r="H1837" t="s">
        <v>8221</v>
      </c>
      <c r="I1837" t="s">
        <v>8224</v>
      </c>
      <c r="J1837" t="s">
        <v>8246</v>
      </c>
      <c r="K1837">
        <v>1424070823</v>
      </c>
      <c r="L1837">
        <v>1421478823</v>
      </c>
      <c r="M1837" t="b">
        <v>0</v>
      </c>
      <c r="N1837">
        <v>2</v>
      </c>
      <c r="O1837" t="b">
        <v>0</v>
      </c>
      <c r="P1837" t="s">
        <v>8271</v>
      </c>
      <c r="Q1837">
        <f t="shared" si="226"/>
        <v>1</v>
      </c>
      <c r="R1837">
        <f t="shared" si="231"/>
        <v>13</v>
      </c>
      <c r="S1837" t="str">
        <f t="shared" si="227"/>
        <v>theater</v>
      </c>
      <c r="T1837" t="str">
        <f t="shared" si="228"/>
        <v>plays</v>
      </c>
      <c r="U1837" s="7">
        <f t="shared" si="229"/>
        <v>42021.301192129627</v>
      </c>
      <c r="V1837" s="7">
        <f t="shared" si="230"/>
        <v>42051.301192129627</v>
      </c>
    </row>
    <row r="1838" spans="1:22" ht="44.25" x14ac:dyDescent="0.75">
      <c r="A1838">
        <v>766</v>
      </c>
      <c r="B1838" s="2" t="s">
        <v>767</v>
      </c>
      <c r="C1838" s="2" t="s">
        <v>4876</v>
      </c>
      <c r="D1838">
        <v>4000</v>
      </c>
      <c r="E1838">
        <f t="shared" si="224"/>
        <v>2920</v>
      </c>
      <c r="F1838">
        <v>0</v>
      </c>
      <c r="G1838">
        <f t="shared" si="225"/>
        <v>0</v>
      </c>
      <c r="H1838" t="s">
        <v>8221</v>
      </c>
      <c r="I1838" t="s">
        <v>8229</v>
      </c>
      <c r="J1838" t="s">
        <v>8251</v>
      </c>
      <c r="K1838">
        <v>1424112483</v>
      </c>
      <c r="L1838">
        <v>1421520483</v>
      </c>
      <c r="M1838" t="b">
        <v>0</v>
      </c>
      <c r="N1838">
        <v>0</v>
      </c>
      <c r="O1838" t="b">
        <v>0</v>
      </c>
      <c r="P1838" t="s">
        <v>8275</v>
      </c>
      <c r="Q1838">
        <f t="shared" si="226"/>
        <v>0</v>
      </c>
      <c r="R1838" t="e">
        <f t="shared" si="231"/>
        <v>#DIV/0!</v>
      </c>
      <c r="S1838" t="str">
        <f t="shared" si="227"/>
        <v>publishing</v>
      </c>
      <c r="T1838" t="str">
        <f t="shared" si="228"/>
        <v>fiction</v>
      </c>
      <c r="U1838" s="7">
        <f t="shared" si="229"/>
        <v>42021.783368055556</v>
      </c>
      <c r="V1838" s="7">
        <f t="shared" si="230"/>
        <v>42051.783368055556</v>
      </c>
    </row>
    <row r="1839" spans="1:22" ht="44.25" x14ac:dyDescent="0.75">
      <c r="A1839">
        <v>853</v>
      </c>
      <c r="B1839" s="2" t="s">
        <v>854</v>
      </c>
      <c r="C1839" s="2" t="s">
        <v>4963</v>
      </c>
      <c r="D1839">
        <v>300</v>
      </c>
      <c r="E1839">
        <f t="shared" si="224"/>
        <v>300</v>
      </c>
      <c r="F1839">
        <v>300</v>
      </c>
      <c r="G1839">
        <f t="shared" si="225"/>
        <v>300</v>
      </c>
      <c r="H1839" t="s">
        <v>8219</v>
      </c>
      <c r="I1839" t="s">
        <v>8224</v>
      </c>
      <c r="J1839" t="s">
        <v>8246</v>
      </c>
      <c r="K1839">
        <v>1424116709</v>
      </c>
      <c r="L1839">
        <v>1421524709</v>
      </c>
      <c r="M1839" t="b">
        <v>0</v>
      </c>
      <c r="N1839">
        <v>10</v>
      </c>
      <c r="O1839" t="b">
        <v>1</v>
      </c>
      <c r="P1839" t="s">
        <v>8277</v>
      </c>
      <c r="Q1839">
        <f t="shared" si="226"/>
        <v>100</v>
      </c>
      <c r="R1839">
        <f t="shared" si="231"/>
        <v>30</v>
      </c>
      <c r="S1839" t="str">
        <f t="shared" si="227"/>
        <v>music</v>
      </c>
      <c r="T1839" t="str">
        <f t="shared" si="228"/>
        <v>metal</v>
      </c>
      <c r="U1839" s="7">
        <f t="shared" si="229"/>
        <v>42021.832280092596</v>
      </c>
      <c r="V1839" s="7">
        <f t="shared" si="230"/>
        <v>42051.832280092596</v>
      </c>
    </row>
    <row r="1840" spans="1:22" ht="44.25" x14ac:dyDescent="0.75">
      <c r="A1840">
        <v>1142</v>
      </c>
      <c r="B1840" s="2" t="s">
        <v>1143</v>
      </c>
      <c r="C1840" s="2" t="s">
        <v>5252</v>
      </c>
      <c r="D1840">
        <v>4000</v>
      </c>
      <c r="E1840">
        <f t="shared" si="224"/>
        <v>4000</v>
      </c>
      <c r="F1840">
        <v>0</v>
      </c>
      <c r="G1840">
        <f t="shared" si="225"/>
        <v>0</v>
      </c>
      <c r="H1840" t="s">
        <v>8221</v>
      </c>
      <c r="I1840" t="s">
        <v>8224</v>
      </c>
      <c r="J1840" t="s">
        <v>8246</v>
      </c>
      <c r="K1840">
        <v>1424131727</v>
      </c>
      <c r="L1840">
        <v>1421539727</v>
      </c>
      <c r="M1840" t="b">
        <v>0</v>
      </c>
      <c r="N1840">
        <v>0</v>
      </c>
      <c r="O1840" t="b">
        <v>0</v>
      </c>
      <c r="P1840" t="s">
        <v>8283</v>
      </c>
      <c r="Q1840">
        <f t="shared" si="226"/>
        <v>0</v>
      </c>
      <c r="R1840" t="e">
        <f t="shared" si="231"/>
        <v>#DIV/0!</v>
      </c>
      <c r="S1840" t="str">
        <f t="shared" si="227"/>
        <v>games</v>
      </c>
      <c r="T1840" t="str">
        <f t="shared" si="228"/>
        <v>mobile games</v>
      </c>
      <c r="U1840" s="7">
        <f t="shared" si="229"/>
        <v>42022.006099537044</v>
      </c>
      <c r="V1840" s="7">
        <f t="shared" si="230"/>
        <v>42052.006099537044</v>
      </c>
    </row>
    <row r="1841" spans="1:22" ht="44.25" x14ac:dyDescent="0.75">
      <c r="A1841">
        <v>563</v>
      </c>
      <c r="B1841" s="2" t="s">
        <v>564</v>
      </c>
      <c r="C1841" s="2" t="s">
        <v>4673</v>
      </c>
      <c r="D1841">
        <v>75000</v>
      </c>
      <c r="E1841">
        <f t="shared" si="224"/>
        <v>49500</v>
      </c>
      <c r="F1841">
        <v>68</v>
      </c>
      <c r="G1841">
        <f t="shared" si="225"/>
        <v>44.88</v>
      </c>
      <c r="H1841" t="s">
        <v>8221</v>
      </c>
      <c r="I1841" t="s">
        <v>8226</v>
      </c>
      <c r="J1841" t="s">
        <v>8248</v>
      </c>
      <c r="K1841">
        <v>1424137247</v>
      </c>
      <c r="L1841">
        <v>1421545247</v>
      </c>
      <c r="M1841" t="b">
        <v>0</v>
      </c>
      <c r="N1841">
        <v>2</v>
      </c>
      <c r="O1841" t="b">
        <v>0</v>
      </c>
      <c r="P1841" t="s">
        <v>8272</v>
      </c>
      <c r="Q1841">
        <f t="shared" si="226"/>
        <v>0</v>
      </c>
      <c r="R1841">
        <f t="shared" si="231"/>
        <v>22.44</v>
      </c>
      <c r="S1841" t="str">
        <f t="shared" si="227"/>
        <v>technology</v>
      </c>
      <c r="T1841" t="str">
        <f t="shared" si="228"/>
        <v>web</v>
      </c>
      <c r="U1841" s="7">
        <f t="shared" si="229"/>
        <v>42022.069988425923</v>
      </c>
      <c r="V1841" s="7">
        <f t="shared" si="230"/>
        <v>42052.069988425923</v>
      </c>
    </row>
    <row r="1842" spans="1:22" ht="44.25" x14ac:dyDescent="0.75">
      <c r="A1842">
        <v>4069</v>
      </c>
      <c r="B1842" s="2" t="s">
        <v>4065</v>
      </c>
      <c r="C1842" s="2" t="s">
        <v>8172</v>
      </c>
      <c r="D1842">
        <v>1250</v>
      </c>
      <c r="E1842">
        <f t="shared" si="224"/>
        <v>1637.5</v>
      </c>
      <c r="F1842">
        <v>430</v>
      </c>
      <c r="G1842">
        <f t="shared" si="225"/>
        <v>563.30000000000007</v>
      </c>
      <c r="H1842" t="s">
        <v>8221</v>
      </c>
      <c r="I1842" t="s">
        <v>8225</v>
      </c>
      <c r="J1842" t="s">
        <v>8247</v>
      </c>
      <c r="K1842">
        <v>1425124800</v>
      </c>
      <c r="L1842">
        <v>1421596356</v>
      </c>
      <c r="M1842" t="b">
        <v>0</v>
      </c>
      <c r="N1842">
        <v>13</v>
      </c>
      <c r="O1842" t="b">
        <v>0</v>
      </c>
      <c r="P1842" t="s">
        <v>8271</v>
      </c>
      <c r="Q1842">
        <f t="shared" si="226"/>
        <v>34</v>
      </c>
      <c r="R1842">
        <f t="shared" si="231"/>
        <v>43.33</v>
      </c>
      <c r="S1842" t="str">
        <f t="shared" si="227"/>
        <v>theater</v>
      </c>
      <c r="T1842" t="str">
        <f t="shared" si="228"/>
        <v>plays</v>
      </c>
      <c r="U1842" s="7">
        <f t="shared" si="229"/>
        <v>42022.661527777775</v>
      </c>
      <c r="V1842" s="7">
        <f t="shared" si="230"/>
        <v>42063.5</v>
      </c>
    </row>
    <row r="1843" spans="1:22" ht="29.5" x14ac:dyDescent="0.75">
      <c r="A1843">
        <v>1992</v>
      </c>
      <c r="B1843" s="2" t="s">
        <v>1993</v>
      </c>
      <c r="C1843" s="2" t="s">
        <v>6102</v>
      </c>
      <c r="D1843">
        <v>1500</v>
      </c>
      <c r="E1843">
        <f t="shared" si="224"/>
        <v>1500</v>
      </c>
      <c r="F1843">
        <v>2</v>
      </c>
      <c r="G1843">
        <f t="shared" si="225"/>
        <v>2</v>
      </c>
      <c r="H1843" t="s">
        <v>8221</v>
      </c>
      <c r="I1843" t="s">
        <v>8224</v>
      </c>
      <c r="J1843" t="s">
        <v>8246</v>
      </c>
      <c r="K1843">
        <v>1424229991</v>
      </c>
      <c r="L1843">
        <v>1421637991</v>
      </c>
      <c r="M1843" t="b">
        <v>0</v>
      </c>
      <c r="N1843">
        <v>2</v>
      </c>
      <c r="O1843" t="b">
        <v>0</v>
      </c>
      <c r="P1843" t="s">
        <v>8296</v>
      </c>
      <c r="Q1843">
        <f t="shared" si="226"/>
        <v>0</v>
      </c>
      <c r="R1843">
        <f t="shared" si="231"/>
        <v>1</v>
      </c>
      <c r="S1843" t="str">
        <f t="shared" si="227"/>
        <v>photography</v>
      </c>
      <c r="T1843" t="str">
        <f t="shared" si="228"/>
        <v>people</v>
      </c>
      <c r="U1843" s="7">
        <f t="shared" si="229"/>
        <v>42023.143414351856</v>
      </c>
      <c r="V1843" s="7">
        <f t="shared" si="230"/>
        <v>42053.143414351856</v>
      </c>
    </row>
    <row r="1844" spans="1:22" ht="59" x14ac:dyDescent="0.75">
      <c r="A1844">
        <v>2817</v>
      </c>
      <c r="B1844" s="2" t="s">
        <v>2817</v>
      </c>
      <c r="C1844" s="2" t="s">
        <v>6927</v>
      </c>
      <c r="D1844">
        <v>600</v>
      </c>
      <c r="E1844">
        <f t="shared" si="224"/>
        <v>786</v>
      </c>
      <c r="F1844">
        <v>780</v>
      </c>
      <c r="G1844">
        <f t="shared" si="225"/>
        <v>1021.8000000000001</v>
      </c>
      <c r="H1844" t="s">
        <v>8219</v>
      </c>
      <c r="I1844" t="s">
        <v>8225</v>
      </c>
      <c r="J1844" t="s">
        <v>8247</v>
      </c>
      <c r="K1844">
        <v>1425136462</v>
      </c>
      <c r="L1844">
        <v>1421680462</v>
      </c>
      <c r="M1844" t="b">
        <v>0</v>
      </c>
      <c r="N1844">
        <v>33</v>
      </c>
      <c r="O1844" t="b">
        <v>1</v>
      </c>
      <c r="P1844" t="s">
        <v>8271</v>
      </c>
      <c r="Q1844">
        <f t="shared" si="226"/>
        <v>130</v>
      </c>
      <c r="R1844">
        <f t="shared" si="231"/>
        <v>30.96</v>
      </c>
      <c r="S1844" t="str">
        <f t="shared" si="227"/>
        <v>theater</v>
      </c>
      <c r="T1844" t="str">
        <f t="shared" si="228"/>
        <v>plays</v>
      </c>
      <c r="U1844" s="7">
        <f t="shared" si="229"/>
        <v>42023.634976851856</v>
      </c>
      <c r="V1844" s="7">
        <f t="shared" si="230"/>
        <v>42063.634976851856</v>
      </c>
    </row>
    <row r="1845" spans="1:22" ht="44.25" x14ac:dyDescent="0.75">
      <c r="A1845">
        <v>201</v>
      </c>
      <c r="B1845" s="2" t="s">
        <v>203</v>
      </c>
      <c r="C1845" s="2" t="s">
        <v>4311</v>
      </c>
      <c r="D1845">
        <v>650</v>
      </c>
      <c r="E1845">
        <f t="shared" si="224"/>
        <v>650</v>
      </c>
      <c r="F1845">
        <v>380</v>
      </c>
      <c r="G1845">
        <f t="shared" si="225"/>
        <v>380</v>
      </c>
      <c r="H1845" t="s">
        <v>8221</v>
      </c>
      <c r="I1845" t="s">
        <v>8224</v>
      </c>
      <c r="J1845" t="s">
        <v>8246</v>
      </c>
      <c r="K1845">
        <v>1423424329</v>
      </c>
      <c r="L1845">
        <v>1421696329</v>
      </c>
      <c r="M1845" t="b">
        <v>0</v>
      </c>
      <c r="N1845">
        <v>7</v>
      </c>
      <c r="O1845" t="b">
        <v>0</v>
      </c>
      <c r="P1845" t="s">
        <v>8268</v>
      </c>
      <c r="Q1845">
        <f t="shared" si="226"/>
        <v>58</v>
      </c>
      <c r="R1845">
        <f t="shared" si="231"/>
        <v>54.29</v>
      </c>
      <c r="S1845" t="str">
        <f t="shared" si="227"/>
        <v>film &amp; video</v>
      </c>
      <c r="T1845" t="str">
        <f t="shared" si="228"/>
        <v>drama</v>
      </c>
      <c r="U1845" s="7">
        <f t="shared" si="229"/>
        <v>42023.818622685183</v>
      </c>
      <c r="V1845" s="7">
        <f t="shared" si="230"/>
        <v>42043.818622685183</v>
      </c>
    </row>
    <row r="1846" spans="1:22" ht="44.25" x14ac:dyDescent="0.75">
      <c r="A1846">
        <v>3012</v>
      </c>
      <c r="B1846" s="2" t="s">
        <v>3012</v>
      </c>
      <c r="C1846" s="2" t="s">
        <v>7122</v>
      </c>
      <c r="D1846">
        <v>4000</v>
      </c>
      <c r="E1846">
        <f t="shared" si="224"/>
        <v>4000</v>
      </c>
      <c r="F1846">
        <v>4685</v>
      </c>
      <c r="G1846">
        <f t="shared" si="225"/>
        <v>4685</v>
      </c>
      <c r="H1846" t="s">
        <v>8219</v>
      </c>
      <c r="I1846" t="s">
        <v>8224</v>
      </c>
      <c r="J1846" t="s">
        <v>8246</v>
      </c>
      <c r="K1846">
        <v>1423587130</v>
      </c>
      <c r="L1846">
        <v>1421772730</v>
      </c>
      <c r="M1846" t="b">
        <v>0</v>
      </c>
      <c r="N1846">
        <v>55</v>
      </c>
      <c r="O1846" t="b">
        <v>1</v>
      </c>
      <c r="P1846" t="s">
        <v>8303</v>
      </c>
      <c r="Q1846">
        <f t="shared" si="226"/>
        <v>117</v>
      </c>
      <c r="R1846">
        <f t="shared" si="231"/>
        <v>85.18</v>
      </c>
      <c r="S1846" t="str">
        <f t="shared" si="227"/>
        <v>theater</v>
      </c>
      <c r="T1846" t="str">
        <f t="shared" si="228"/>
        <v>spaces</v>
      </c>
      <c r="U1846" s="7">
        <f t="shared" si="229"/>
        <v>42024.702893518523</v>
      </c>
      <c r="V1846" s="7">
        <f t="shared" si="230"/>
        <v>42045.702893518523</v>
      </c>
    </row>
    <row r="1847" spans="1:22" ht="44.25" x14ac:dyDescent="0.75">
      <c r="A1847">
        <v>2639</v>
      </c>
      <c r="B1847" s="2" t="s">
        <v>2639</v>
      </c>
      <c r="C1847" s="2" t="s">
        <v>6749</v>
      </c>
      <c r="D1847">
        <v>300</v>
      </c>
      <c r="E1847">
        <f t="shared" si="224"/>
        <v>393</v>
      </c>
      <c r="F1847">
        <v>492</v>
      </c>
      <c r="G1847">
        <f t="shared" si="225"/>
        <v>644.52</v>
      </c>
      <c r="H1847" t="s">
        <v>8219</v>
      </c>
      <c r="I1847" t="s">
        <v>8225</v>
      </c>
      <c r="J1847" t="s">
        <v>8247</v>
      </c>
      <c r="K1847">
        <v>1424378748</v>
      </c>
      <c r="L1847">
        <v>1421786748</v>
      </c>
      <c r="M1847" t="b">
        <v>0</v>
      </c>
      <c r="N1847">
        <v>49</v>
      </c>
      <c r="O1847" t="b">
        <v>1</v>
      </c>
      <c r="P1847" t="s">
        <v>8301</v>
      </c>
      <c r="Q1847">
        <f t="shared" si="226"/>
        <v>164</v>
      </c>
      <c r="R1847">
        <f t="shared" si="231"/>
        <v>13.15</v>
      </c>
      <c r="S1847" t="str">
        <f t="shared" si="227"/>
        <v>technology</v>
      </c>
      <c r="T1847" t="str">
        <f t="shared" si="228"/>
        <v>space exploration</v>
      </c>
      <c r="U1847" s="7">
        <f t="shared" si="229"/>
        <v>42024.86513888889</v>
      </c>
      <c r="V1847" s="7">
        <f t="shared" si="230"/>
        <v>42054.86513888889</v>
      </c>
    </row>
    <row r="1848" spans="1:22" x14ac:dyDescent="0.75">
      <c r="A1848">
        <v>442</v>
      </c>
      <c r="B1848" s="2" t="s">
        <v>443</v>
      </c>
      <c r="C1848" s="2" t="s">
        <v>4552</v>
      </c>
      <c r="D1848">
        <v>17000</v>
      </c>
      <c r="E1848">
        <f t="shared" si="224"/>
        <v>17000</v>
      </c>
      <c r="F1848">
        <v>6691</v>
      </c>
      <c r="G1848">
        <f t="shared" si="225"/>
        <v>6691</v>
      </c>
      <c r="H1848" t="s">
        <v>8221</v>
      </c>
      <c r="I1848" t="s">
        <v>8224</v>
      </c>
      <c r="J1848" t="s">
        <v>8246</v>
      </c>
      <c r="K1848">
        <v>1424380783</v>
      </c>
      <c r="L1848">
        <v>1421788783</v>
      </c>
      <c r="M1848" t="b">
        <v>0</v>
      </c>
      <c r="N1848">
        <v>17</v>
      </c>
      <c r="O1848" t="b">
        <v>0</v>
      </c>
      <c r="P1848" t="s">
        <v>8270</v>
      </c>
      <c r="Q1848">
        <f t="shared" si="226"/>
        <v>39</v>
      </c>
      <c r="R1848">
        <f t="shared" si="231"/>
        <v>393.59</v>
      </c>
      <c r="S1848" t="str">
        <f t="shared" si="227"/>
        <v>film &amp; video</v>
      </c>
      <c r="T1848" t="str">
        <f t="shared" si="228"/>
        <v>animation</v>
      </c>
      <c r="U1848" s="7">
        <f t="shared" si="229"/>
        <v>42024.888692129629</v>
      </c>
      <c r="V1848" s="7">
        <f t="shared" si="230"/>
        <v>42054.888692129629</v>
      </c>
    </row>
    <row r="1849" spans="1:22" ht="44.25" x14ac:dyDescent="0.75">
      <c r="A1849">
        <v>2932</v>
      </c>
      <c r="B1849" s="2" t="s">
        <v>2932</v>
      </c>
      <c r="C1849" s="2" t="s">
        <v>7042</v>
      </c>
      <c r="D1849">
        <v>3100</v>
      </c>
      <c r="E1849">
        <f t="shared" si="224"/>
        <v>2046</v>
      </c>
      <c r="F1849">
        <v>3258</v>
      </c>
      <c r="G1849">
        <f t="shared" si="225"/>
        <v>2150.2800000000002</v>
      </c>
      <c r="H1849" t="s">
        <v>8219</v>
      </c>
      <c r="I1849" t="s">
        <v>8226</v>
      </c>
      <c r="J1849" t="s">
        <v>8248</v>
      </c>
      <c r="K1849">
        <v>1424516400</v>
      </c>
      <c r="L1849">
        <v>1421812637</v>
      </c>
      <c r="M1849" t="b">
        <v>0</v>
      </c>
      <c r="N1849">
        <v>38</v>
      </c>
      <c r="O1849" t="b">
        <v>1</v>
      </c>
      <c r="P1849" t="s">
        <v>8305</v>
      </c>
      <c r="Q1849">
        <f t="shared" si="226"/>
        <v>105</v>
      </c>
      <c r="R1849">
        <f t="shared" si="231"/>
        <v>56.59</v>
      </c>
      <c r="S1849" t="str">
        <f t="shared" si="227"/>
        <v>theater</v>
      </c>
      <c r="T1849" t="str">
        <f t="shared" si="228"/>
        <v>musical</v>
      </c>
      <c r="U1849" s="7">
        <f t="shared" si="229"/>
        <v>42025.164780092593</v>
      </c>
      <c r="V1849" s="7">
        <f t="shared" si="230"/>
        <v>42056.458333333328</v>
      </c>
    </row>
    <row r="1850" spans="1:22" ht="44.25" x14ac:dyDescent="0.75">
      <c r="A1850">
        <v>1777</v>
      </c>
      <c r="B1850" s="2" t="s">
        <v>1778</v>
      </c>
      <c r="C1850" s="2" t="s">
        <v>5887</v>
      </c>
      <c r="D1850">
        <v>4800</v>
      </c>
      <c r="E1850">
        <f t="shared" si="224"/>
        <v>5471.9999999999991</v>
      </c>
      <c r="F1850">
        <v>651</v>
      </c>
      <c r="G1850">
        <f t="shared" si="225"/>
        <v>742.14</v>
      </c>
      <c r="H1850" t="s">
        <v>8221</v>
      </c>
      <c r="I1850" t="s">
        <v>8233</v>
      </c>
      <c r="J1850" t="s">
        <v>8249</v>
      </c>
      <c r="K1850">
        <v>1424421253</v>
      </c>
      <c r="L1850">
        <v>1421829253</v>
      </c>
      <c r="M1850" t="b">
        <v>1</v>
      </c>
      <c r="N1850">
        <v>10</v>
      </c>
      <c r="O1850" t="b">
        <v>0</v>
      </c>
      <c r="P1850" t="s">
        <v>8285</v>
      </c>
      <c r="Q1850">
        <f t="shared" si="226"/>
        <v>14</v>
      </c>
      <c r="R1850">
        <f t="shared" si="231"/>
        <v>74.209999999999994</v>
      </c>
      <c r="S1850" t="str">
        <f t="shared" si="227"/>
        <v>photography</v>
      </c>
      <c r="T1850" t="str">
        <f t="shared" si="228"/>
        <v>photobooks</v>
      </c>
      <c r="U1850" s="7">
        <f t="shared" si="229"/>
        <v>42025.357094907406</v>
      </c>
      <c r="V1850" s="7">
        <f t="shared" si="230"/>
        <v>42055.357094907406</v>
      </c>
    </row>
    <row r="1851" spans="1:22" ht="44.25" x14ac:dyDescent="0.75">
      <c r="A1851">
        <v>866</v>
      </c>
      <c r="B1851" s="2" t="s">
        <v>867</v>
      </c>
      <c r="C1851" s="2" t="s">
        <v>4976</v>
      </c>
      <c r="D1851">
        <v>3500</v>
      </c>
      <c r="E1851">
        <f t="shared" si="224"/>
        <v>3500</v>
      </c>
      <c r="F1851">
        <v>640</v>
      </c>
      <c r="G1851">
        <f t="shared" si="225"/>
        <v>640</v>
      </c>
      <c r="H1851" t="s">
        <v>8221</v>
      </c>
      <c r="I1851" t="s">
        <v>8224</v>
      </c>
      <c r="J1851" t="s">
        <v>8246</v>
      </c>
      <c r="K1851">
        <v>1425136200</v>
      </c>
      <c r="L1851">
        <v>1421853518</v>
      </c>
      <c r="M1851" t="b">
        <v>0</v>
      </c>
      <c r="N1851">
        <v>11</v>
      </c>
      <c r="O1851" t="b">
        <v>0</v>
      </c>
      <c r="P1851" t="s">
        <v>8278</v>
      </c>
      <c r="Q1851">
        <f t="shared" si="226"/>
        <v>18</v>
      </c>
      <c r="R1851">
        <f t="shared" si="231"/>
        <v>58.18</v>
      </c>
      <c r="S1851" t="str">
        <f t="shared" si="227"/>
        <v>music</v>
      </c>
      <c r="T1851" t="str">
        <f t="shared" si="228"/>
        <v>jazz</v>
      </c>
      <c r="U1851" s="7">
        <f t="shared" si="229"/>
        <v>42025.637939814813</v>
      </c>
      <c r="V1851" s="7">
        <f t="shared" si="230"/>
        <v>42063.631944444445</v>
      </c>
    </row>
    <row r="1852" spans="1:22" ht="44.25" x14ac:dyDescent="0.75">
      <c r="A1852">
        <v>3580</v>
      </c>
      <c r="B1852" s="2" t="s">
        <v>3579</v>
      </c>
      <c r="C1852" s="2" t="s">
        <v>7690</v>
      </c>
      <c r="D1852">
        <v>900</v>
      </c>
      <c r="E1852">
        <f t="shared" si="224"/>
        <v>900</v>
      </c>
      <c r="F1852">
        <v>1025</v>
      </c>
      <c r="G1852">
        <f t="shared" si="225"/>
        <v>1025</v>
      </c>
      <c r="H1852" t="s">
        <v>8219</v>
      </c>
      <c r="I1852" t="s">
        <v>8224</v>
      </c>
      <c r="J1852" t="s">
        <v>8246</v>
      </c>
      <c r="K1852">
        <v>1425185940</v>
      </c>
      <c r="L1852">
        <v>1421900022</v>
      </c>
      <c r="M1852" t="b">
        <v>0</v>
      </c>
      <c r="N1852">
        <v>27</v>
      </c>
      <c r="O1852" t="b">
        <v>1</v>
      </c>
      <c r="P1852" t="s">
        <v>8271</v>
      </c>
      <c r="Q1852">
        <f t="shared" si="226"/>
        <v>114</v>
      </c>
      <c r="R1852">
        <f t="shared" si="231"/>
        <v>37.96</v>
      </c>
      <c r="S1852" t="str">
        <f t="shared" si="227"/>
        <v>theater</v>
      </c>
      <c r="T1852" t="str">
        <f t="shared" si="228"/>
        <v>plays</v>
      </c>
      <c r="U1852" s="7">
        <f t="shared" si="229"/>
        <v>42026.176180555558</v>
      </c>
      <c r="V1852" s="7">
        <f t="shared" si="230"/>
        <v>42064.207638888889</v>
      </c>
    </row>
    <row r="1853" spans="1:22" ht="29.5" x14ac:dyDescent="0.75">
      <c r="A1853">
        <v>2058</v>
      </c>
      <c r="B1853" s="2" t="s">
        <v>2059</v>
      </c>
      <c r="C1853" s="2" t="s">
        <v>6168</v>
      </c>
      <c r="D1853">
        <v>2560</v>
      </c>
      <c r="E1853">
        <f t="shared" si="224"/>
        <v>3353.6000000000004</v>
      </c>
      <c r="F1853">
        <v>4308</v>
      </c>
      <c r="G1853">
        <f t="shared" si="225"/>
        <v>5643.4800000000005</v>
      </c>
      <c r="H1853" t="s">
        <v>8219</v>
      </c>
      <c r="I1853" t="s">
        <v>8225</v>
      </c>
      <c r="J1853" t="s">
        <v>8247</v>
      </c>
      <c r="K1853">
        <v>1425326400</v>
      </c>
      <c r="L1853">
        <v>1421916830</v>
      </c>
      <c r="M1853" t="b">
        <v>0</v>
      </c>
      <c r="N1853">
        <v>410</v>
      </c>
      <c r="O1853" t="b">
        <v>1</v>
      </c>
      <c r="P1853" t="s">
        <v>8295</v>
      </c>
      <c r="Q1853">
        <f t="shared" si="226"/>
        <v>168</v>
      </c>
      <c r="R1853">
        <f t="shared" si="231"/>
        <v>13.76</v>
      </c>
      <c r="S1853" t="str">
        <f t="shared" si="227"/>
        <v>technology</v>
      </c>
      <c r="T1853" t="str">
        <f t="shared" si="228"/>
        <v>hardware</v>
      </c>
      <c r="U1853" s="7">
        <f t="shared" si="229"/>
        <v>42026.370717592596</v>
      </c>
      <c r="V1853" s="7">
        <f t="shared" si="230"/>
        <v>42065.833333333328</v>
      </c>
    </row>
    <row r="1854" spans="1:22" ht="44.25" x14ac:dyDescent="0.75">
      <c r="A1854">
        <v>1744</v>
      </c>
      <c r="B1854" s="2" t="s">
        <v>1745</v>
      </c>
      <c r="C1854" s="2" t="s">
        <v>5854</v>
      </c>
      <c r="D1854">
        <v>5500</v>
      </c>
      <c r="E1854">
        <f t="shared" si="224"/>
        <v>7205</v>
      </c>
      <c r="F1854">
        <v>6515</v>
      </c>
      <c r="G1854">
        <f t="shared" si="225"/>
        <v>8534.65</v>
      </c>
      <c r="H1854" t="s">
        <v>8219</v>
      </c>
      <c r="I1854" t="s">
        <v>8225</v>
      </c>
      <c r="J1854" t="s">
        <v>8247</v>
      </c>
      <c r="K1854">
        <v>1425821477</v>
      </c>
      <c r="L1854">
        <v>1421937077</v>
      </c>
      <c r="M1854" t="b">
        <v>0</v>
      </c>
      <c r="N1854">
        <v>70</v>
      </c>
      <c r="O1854" t="b">
        <v>1</v>
      </c>
      <c r="P1854" t="s">
        <v>8285</v>
      </c>
      <c r="Q1854">
        <f t="shared" si="226"/>
        <v>118</v>
      </c>
      <c r="R1854">
        <f t="shared" si="231"/>
        <v>121.92</v>
      </c>
      <c r="S1854" t="str">
        <f t="shared" si="227"/>
        <v>photography</v>
      </c>
      <c r="T1854" t="str">
        <f t="shared" si="228"/>
        <v>photobooks</v>
      </c>
      <c r="U1854" s="7">
        <f t="shared" si="229"/>
        <v>42026.605057870373</v>
      </c>
      <c r="V1854" s="7">
        <f t="shared" si="230"/>
        <v>42071.563391203701</v>
      </c>
    </row>
    <row r="1855" spans="1:22" ht="29.5" x14ac:dyDescent="0.75">
      <c r="A1855">
        <v>2421</v>
      </c>
      <c r="B1855" s="2" t="s">
        <v>2422</v>
      </c>
      <c r="C1855" s="2" t="s">
        <v>6531</v>
      </c>
      <c r="D1855">
        <v>6000</v>
      </c>
      <c r="E1855">
        <f t="shared" si="224"/>
        <v>6000</v>
      </c>
      <c r="F1855">
        <v>1</v>
      </c>
      <c r="G1855">
        <f t="shared" si="225"/>
        <v>1</v>
      </c>
      <c r="H1855" t="s">
        <v>8221</v>
      </c>
      <c r="I1855" t="s">
        <v>8224</v>
      </c>
      <c r="J1855" t="s">
        <v>8246</v>
      </c>
      <c r="K1855">
        <v>1424536196</v>
      </c>
      <c r="L1855">
        <v>1421944196</v>
      </c>
      <c r="M1855" t="b">
        <v>0</v>
      </c>
      <c r="N1855">
        <v>1</v>
      </c>
      <c r="O1855" t="b">
        <v>0</v>
      </c>
      <c r="P1855" t="s">
        <v>8284</v>
      </c>
      <c r="Q1855">
        <f t="shared" si="226"/>
        <v>0</v>
      </c>
      <c r="R1855">
        <f t="shared" si="231"/>
        <v>1</v>
      </c>
      <c r="S1855" t="str">
        <f t="shared" si="227"/>
        <v>food</v>
      </c>
      <c r="T1855" t="str">
        <f t="shared" si="228"/>
        <v>food trucks</v>
      </c>
      <c r="U1855" s="7">
        <f t="shared" si="229"/>
        <v>42026.687453703707</v>
      </c>
      <c r="V1855" s="7">
        <f t="shared" si="230"/>
        <v>42056.687453703707</v>
      </c>
    </row>
    <row r="1856" spans="1:22" ht="59" x14ac:dyDescent="0.75">
      <c r="A1856">
        <v>2977</v>
      </c>
      <c r="B1856" s="2" t="s">
        <v>2977</v>
      </c>
      <c r="C1856" s="2" t="s">
        <v>7087</v>
      </c>
      <c r="D1856">
        <v>3000</v>
      </c>
      <c r="E1856">
        <f t="shared" si="224"/>
        <v>3000</v>
      </c>
      <c r="F1856">
        <v>3407</v>
      </c>
      <c r="G1856">
        <f t="shared" si="225"/>
        <v>3407</v>
      </c>
      <c r="H1856" t="s">
        <v>8219</v>
      </c>
      <c r="I1856" t="s">
        <v>8224</v>
      </c>
      <c r="J1856" t="s">
        <v>8246</v>
      </c>
      <c r="K1856">
        <v>1427076840</v>
      </c>
      <c r="L1856">
        <v>1421960934</v>
      </c>
      <c r="M1856" t="b">
        <v>0</v>
      </c>
      <c r="N1856">
        <v>30</v>
      </c>
      <c r="O1856" t="b">
        <v>1</v>
      </c>
      <c r="P1856" t="s">
        <v>8271</v>
      </c>
      <c r="Q1856">
        <f t="shared" si="226"/>
        <v>114</v>
      </c>
      <c r="R1856">
        <f t="shared" si="231"/>
        <v>113.57</v>
      </c>
      <c r="S1856" t="str">
        <f t="shared" si="227"/>
        <v>theater</v>
      </c>
      <c r="T1856" t="str">
        <f t="shared" si="228"/>
        <v>plays</v>
      </c>
      <c r="U1856" s="7">
        <f t="shared" si="229"/>
        <v>42026.88118055556</v>
      </c>
      <c r="V1856" s="7">
        <f t="shared" si="230"/>
        <v>42086.093055555553</v>
      </c>
    </row>
    <row r="1857" spans="1:22" ht="44.25" x14ac:dyDescent="0.75">
      <c r="A1857">
        <v>3399</v>
      </c>
      <c r="B1857" s="2" t="s">
        <v>3398</v>
      </c>
      <c r="C1857" s="2" t="s">
        <v>7509</v>
      </c>
      <c r="D1857">
        <v>1200</v>
      </c>
      <c r="E1857">
        <f t="shared" si="224"/>
        <v>1572</v>
      </c>
      <c r="F1857">
        <v>1245</v>
      </c>
      <c r="G1857">
        <f t="shared" si="225"/>
        <v>1630.95</v>
      </c>
      <c r="H1857" t="s">
        <v>8219</v>
      </c>
      <c r="I1857" t="s">
        <v>8225</v>
      </c>
      <c r="J1857" t="s">
        <v>8247</v>
      </c>
      <c r="K1857">
        <v>1424556325</v>
      </c>
      <c r="L1857">
        <v>1421964325</v>
      </c>
      <c r="M1857" t="b">
        <v>0</v>
      </c>
      <c r="N1857">
        <v>46</v>
      </c>
      <c r="O1857" t="b">
        <v>1</v>
      </c>
      <c r="P1857" t="s">
        <v>8271</v>
      </c>
      <c r="Q1857">
        <f t="shared" si="226"/>
        <v>104</v>
      </c>
      <c r="R1857">
        <f t="shared" si="231"/>
        <v>35.46</v>
      </c>
      <c r="S1857" t="str">
        <f t="shared" si="227"/>
        <v>theater</v>
      </c>
      <c r="T1857" t="str">
        <f t="shared" si="228"/>
        <v>plays</v>
      </c>
      <c r="U1857" s="7">
        <f t="shared" si="229"/>
        <v>42026.920428240745</v>
      </c>
      <c r="V1857" s="7">
        <f t="shared" si="230"/>
        <v>42056.920428240745</v>
      </c>
    </row>
    <row r="1858" spans="1:22" ht="29.5" x14ac:dyDescent="0.75">
      <c r="A1858">
        <v>2782</v>
      </c>
      <c r="B1858" s="2" t="s">
        <v>2782</v>
      </c>
      <c r="C1858" s="2" t="s">
        <v>6892</v>
      </c>
      <c r="D1858">
        <v>1000</v>
      </c>
      <c r="E1858">
        <f t="shared" ref="E1858:E1921" si="232">INDEX(convert,MATCH($J1858,money,0),2)*D1858</f>
        <v>1000</v>
      </c>
      <c r="F1858">
        <v>1200</v>
      </c>
      <c r="G1858">
        <f t="shared" ref="G1858:G1921" si="233">INDEX(convert,MATCH($J1858,money,0),2)*F1858</f>
        <v>1200</v>
      </c>
      <c r="H1858" t="s">
        <v>8219</v>
      </c>
      <c r="I1858" t="s">
        <v>8224</v>
      </c>
      <c r="J1858" t="s">
        <v>8246</v>
      </c>
      <c r="K1858">
        <v>1424149140</v>
      </c>
      <c r="L1858">
        <v>1421964718</v>
      </c>
      <c r="M1858" t="b">
        <v>0</v>
      </c>
      <c r="N1858">
        <v>18</v>
      </c>
      <c r="O1858" t="b">
        <v>1</v>
      </c>
      <c r="P1858" t="s">
        <v>8271</v>
      </c>
      <c r="Q1858">
        <f t="shared" ref="Q1858:Q1921" si="234">ROUND(F1858/D1858*100,0)</f>
        <v>120</v>
      </c>
      <c r="R1858">
        <f t="shared" si="231"/>
        <v>66.67</v>
      </c>
      <c r="S1858" t="str">
        <f t="shared" ref="S1858:S1921" si="235">LEFT($P1858,FIND("/",$P1858)-1)</f>
        <v>theater</v>
      </c>
      <c r="T1858" t="str">
        <f t="shared" ref="T1858:T1921" si="236">MID($P1858,FIND("/",$P1858)+1,30)</f>
        <v>plays</v>
      </c>
      <c r="U1858" s="7">
        <f t="shared" ref="U1858:U1921" si="237">DATE(1970,1,1)+(((L1858/60)/60)/24)</f>
        <v>42026.924976851849</v>
      </c>
      <c r="V1858" s="7">
        <f t="shared" ref="V1858:V1921" si="238">DATE(1970,1,1)+(((K1858/60)/60)/24)</f>
        <v>42052.207638888889</v>
      </c>
    </row>
    <row r="1859" spans="1:22" ht="44.25" x14ac:dyDescent="0.75">
      <c r="A1859">
        <v>2383</v>
      </c>
      <c r="B1859" s="2" t="s">
        <v>2384</v>
      </c>
      <c r="C1859" s="2" t="s">
        <v>6493</v>
      </c>
      <c r="D1859">
        <v>10000</v>
      </c>
      <c r="E1859">
        <f t="shared" si="232"/>
        <v>6300</v>
      </c>
      <c r="F1859">
        <v>435</v>
      </c>
      <c r="G1859">
        <f t="shared" si="233"/>
        <v>274.05</v>
      </c>
      <c r="H1859" t="s">
        <v>8220</v>
      </c>
      <c r="I1859" t="s">
        <v>8228</v>
      </c>
      <c r="J1859" t="s">
        <v>8250</v>
      </c>
      <c r="K1859">
        <v>1424568107</v>
      </c>
      <c r="L1859">
        <v>1421976107</v>
      </c>
      <c r="M1859" t="b">
        <v>0</v>
      </c>
      <c r="N1859">
        <v>3</v>
      </c>
      <c r="O1859" t="b">
        <v>0</v>
      </c>
      <c r="P1859" t="s">
        <v>8272</v>
      </c>
      <c r="Q1859">
        <f t="shared" si="234"/>
        <v>4</v>
      </c>
      <c r="R1859">
        <f t="shared" ref="R1859:R1922" si="239">ROUND(G1859/N1859,2)</f>
        <v>91.35</v>
      </c>
      <c r="S1859" t="str">
        <f t="shared" si="235"/>
        <v>technology</v>
      </c>
      <c r="T1859" t="str">
        <f t="shared" si="236"/>
        <v>web</v>
      </c>
      <c r="U1859" s="7">
        <f t="shared" si="237"/>
        <v>42027.056793981479</v>
      </c>
      <c r="V1859" s="7">
        <f t="shared" si="238"/>
        <v>42057.056793981479</v>
      </c>
    </row>
    <row r="1860" spans="1:22" ht="44.25" x14ac:dyDescent="0.75">
      <c r="A1860">
        <v>2545</v>
      </c>
      <c r="B1860" s="2" t="s">
        <v>2545</v>
      </c>
      <c r="C1860" s="2" t="s">
        <v>6655</v>
      </c>
      <c r="D1860">
        <v>2000</v>
      </c>
      <c r="E1860">
        <f t="shared" si="232"/>
        <v>2000</v>
      </c>
      <c r="F1860">
        <v>3906</v>
      </c>
      <c r="G1860">
        <f t="shared" si="233"/>
        <v>3906</v>
      </c>
      <c r="H1860" t="s">
        <v>8219</v>
      </c>
      <c r="I1860" t="s">
        <v>8224</v>
      </c>
      <c r="J1860" t="s">
        <v>8246</v>
      </c>
      <c r="K1860">
        <v>1424997000</v>
      </c>
      <c r="L1860">
        <v>1421983138</v>
      </c>
      <c r="M1860" t="b">
        <v>0</v>
      </c>
      <c r="N1860">
        <v>61</v>
      </c>
      <c r="O1860" t="b">
        <v>1</v>
      </c>
      <c r="P1860" t="s">
        <v>8300</v>
      </c>
      <c r="Q1860">
        <f t="shared" si="234"/>
        <v>195</v>
      </c>
      <c r="R1860">
        <f t="shared" si="239"/>
        <v>64.03</v>
      </c>
      <c r="S1860" t="str">
        <f t="shared" si="235"/>
        <v>music</v>
      </c>
      <c r="T1860" t="str">
        <f t="shared" si="236"/>
        <v>classical music</v>
      </c>
      <c r="U1860" s="7">
        <f t="shared" si="237"/>
        <v>42027.13817129629</v>
      </c>
      <c r="V1860" s="7">
        <f t="shared" si="238"/>
        <v>42062.020833333328</v>
      </c>
    </row>
    <row r="1861" spans="1:22" ht="44.25" x14ac:dyDescent="0.75">
      <c r="A1861">
        <v>1169</v>
      </c>
      <c r="B1861" s="2" t="s">
        <v>1170</v>
      </c>
      <c r="C1861" s="2" t="s">
        <v>5279</v>
      </c>
      <c r="D1861">
        <v>10000</v>
      </c>
      <c r="E1861">
        <f t="shared" si="232"/>
        <v>10000</v>
      </c>
      <c r="F1861">
        <v>17</v>
      </c>
      <c r="G1861">
        <f t="shared" si="233"/>
        <v>17</v>
      </c>
      <c r="H1861" t="s">
        <v>8221</v>
      </c>
      <c r="I1861" t="s">
        <v>8224</v>
      </c>
      <c r="J1861" t="s">
        <v>8246</v>
      </c>
      <c r="K1861">
        <v>1424593763</v>
      </c>
      <c r="L1861">
        <v>1422001763</v>
      </c>
      <c r="M1861" t="b">
        <v>0</v>
      </c>
      <c r="N1861">
        <v>3</v>
      </c>
      <c r="O1861" t="b">
        <v>0</v>
      </c>
      <c r="P1861" t="s">
        <v>8284</v>
      </c>
      <c r="Q1861">
        <f t="shared" si="234"/>
        <v>0</v>
      </c>
      <c r="R1861">
        <f t="shared" si="239"/>
        <v>5.67</v>
      </c>
      <c r="S1861" t="str">
        <f t="shared" si="235"/>
        <v>food</v>
      </c>
      <c r="T1861" t="str">
        <f t="shared" si="236"/>
        <v>food trucks</v>
      </c>
      <c r="U1861" s="7">
        <f t="shared" si="237"/>
        <v>42027.353738425925</v>
      </c>
      <c r="V1861" s="7">
        <f t="shared" si="238"/>
        <v>42057.353738425925</v>
      </c>
    </row>
    <row r="1862" spans="1:22" ht="59" x14ac:dyDescent="0.75">
      <c r="A1862">
        <v>3054</v>
      </c>
      <c r="B1862" s="2" t="s">
        <v>3054</v>
      </c>
      <c r="C1862" s="2" t="s">
        <v>7164</v>
      </c>
      <c r="D1862">
        <v>300</v>
      </c>
      <c r="E1862">
        <f t="shared" si="232"/>
        <v>300</v>
      </c>
      <c r="F1862">
        <v>0</v>
      </c>
      <c r="G1862">
        <f t="shared" si="233"/>
        <v>0</v>
      </c>
      <c r="H1862" t="s">
        <v>8221</v>
      </c>
      <c r="I1862" t="s">
        <v>8224</v>
      </c>
      <c r="J1862" t="s">
        <v>8246</v>
      </c>
      <c r="K1862">
        <v>1425258240</v>
      </c>
      <c r="L1862">
        <v>1422043154</v>
      </c>
      <c r="M1862" t="b">
        <v>0</v>
      </c>
      <c r="N1862">
        <v>0</v>
      </c>
      <c r="O1862" t="b">
        <v>0</v>
      </c>
      <c r="P1862" t="s">
        <v>8303</v>
      </c>
      <c r="Q1862">
        <f t="shared" si="234"/>
        <v>0</v>
      </c>
      <c r="R1862" t="e">
        <f t="shared" si="239"/>
        <v>#DIV/0!</v>
      </c>
      <c r="S1862" t="str">
        <f t="shared" si="235"/>
        <v>theater</v>
      </c>
      <c r="T1862" t="str">
        <f t="shared" si="236"/>
        <v>spaces</v>
      </c>
      <c r="U1862" s="7">
        <f t="shared" si="237"/>
        <v>42027.832800925928</v>
      </c>
      <c r="V1862" s="7">
        <f t="shared" si="238"/>
        <v>42065.044444444444</v>
      </c>
    </row>
    <row r="1863" spans="1:22" ht="59" x14ac:dyDescent="0.75">
      <c r="A1863">
        <v>2515</v>
      </c>
      <c r="B1863" s="2" t="s">
        <v>2515</v>
      </c>
      <c r="C1863" s="2" t="s">
        <v>6625</v>
      </c>
      <c r="D1863">
        <v>5000</v>
      </c>
      <c r="E1863">
        <f t="shared" si="232"/>
        <v>5000</v>
      </c>
      <c r="F1863">
        <v>930</v>
      </c>
      <c r="G1863">
        <f t="shared" si="233"/>
        <v>930</v>
      </c>
      <c r="H1863" t="s">
        <v>8221</v>
      </c>
      <c r="I1863" t="s">
        <v>8224</v>
      </c>
      <c r="J1863" t="s">
        <v>8246</v>
      </c>
      <c r="K1863">
        <v>1424635753</v>
      </c>
      <c r="L1863">
        <v>1422043753</v>
      </c>
      <c r="M1863" t="b">
        <v>0</v>
      </c>
      <c r="N1863">
        <v>12</v>
      </c>
      <c r="O1863" t="b">
        <v>0</v>
      </c>
      <c r="P1863" t="s">
        <v>8299</v>
      </c>
      <c r="Q1863">
        <f t="shared" si="234"/>
        <v>19</v>
      </c>
      <c r="R1863">
        <f t="shared" si="239"/>
        <v>77.5</v>
      </c>
      <c r="S1863" t="str">
        <f t="shared" si="235"/>
        <v>food</v>
      </c>
      <c r="T1863" t="str">
        <f t="shared" si="236"/>
        <v>restaurants</v>
      </c>
      <c r="U1863" s="7">
        <f t="shared" si="237"/>
        <v>42027.839733796296</v>
      </c>
      <c r="V1863" s="7">
        <f t="shared" si="238"/>
        <v>42057.839733796296</v>
      </c>
    </row>
    <row r="1864" spans="1:22" x14ac:dyDescent="0.75">
      <c r="A1864">
        <v>2418</v>
      </c>
      <c r="B1864" s="2" t="s">
        <v>2419</v>
      </c>
      <c r="C1864" s="2" t="s">
        <v>6528</v>
      </c>
      <c r="D1864">
        <v>25000</v>
      </c>
      <c r="E1864">
        <f t="shared" si="232"/>
        <v>25000</v>
      </c>
      <c r="F1864">
        <v>5</v>
      </c>
      <c r="G1864">
        <f t="shared" si="233"/>
        <v>5</v>
      </c>
      <c r="H1864" t="s">
        <v>8221</v>
      </c>
      <c r="I1864" t="s">
        <v>8224</v>
      </c>
      <c r="J1864" t="s">
        <v>8246</v>
      </c>
      <c r="K1864">
        <v>1427225644</v>
      </c>
      <c r="L1864">
        <v>1422045244</v>
      </c>
      <c r="M1864" t="b">
        <v>0</v>
      </c>
      <c r="N1864">
        <v>5</v>
      </c>
      <c r="O1864" t="b">
        <v>0</v>
      </c>
      <c r="P1864" t="s">
        <v>8284</v>
      </c>
      <c r="Q1864">
        <f t="shared" si="234"/>
        <v>0</v>
      </c>
      <c r="R1864">
        <f t="shared" si="239"/>
        <v>1</v>
      </c>
      <c r="S1864" t="str">
        <f t="shared" si="235"/>
        <v>food</v>
      </c>
      <c r="T1864" t="str">
        <f t="shared" si="236"/>
        <v>food trucks</v>
      </c>
      <c r="U1864" s="7">
        <f t="shared" si="237"/>
        <v>42027.856990740736</v>
      </c>
      <c r="V1864" s="7">
        <f t="shared" si="238"/>
        <v>42087.815324074079</v>
      </c>
    </row>
    <row r="1865" spans="1:22" ht="29.5" x14ac:dyDescent="0.75">
      <c r="A1865">
        <v>2688</v>
      </c>
      <c r="B1865" s="2" t="s">
        <v>2688</v>
      </c>
      <c r="C1865" s="2" t="s">
        <v>6798</v>
      </c>
      <c r="D1865">
        <v>50000</v>
      </c>
      <c r="E1865">
        <f t="shared" si="232"/>
        <v>50000</v>
      </c>
      <c r="F1865">
        <v>74</v>
      </c>
      <c r="G1865">
        <f t="shared" si="233"/>
        <v>74</v>
      </c>
      <c r="H1865" t="s">
        <v>8221</v>
      </c>
      <c r="I1865" t="s">
        <v>8224</v>
      </c>
      <c r="J1865" t="s">
        <v>8246</v>
      </c>
      <c r="K1865">
        <v>1424746800</v>
      </c>
      <c r="L1865">
        <v>1422067870</v>
      </c>
      <c r="M1865" t="b">
        <v>0</v>
      </c>
      <c r="N1865">
        <v>14</v>
      </c>
      <c r="O1865" t="b">
        <v>0</v>
      </c>
      <c r="P1865" t="s">
        <v>8284</v>
      </c>
      <c r="Q1865">
        <f t="shared" si="234"/>
        <v>0</v>
      </c>
      <c r="R1865">
        <f t="shared" si="239"/>
        <v>5.29</v>
      </c>
      <c r="S1865" t="str">
        <f t="shared" si="235"/>
        <v>food</v>
      </c>
      <c r="T1865" t="str">
        <f t="shared" si="236"/>
        <v>food trucks</v>
      </c>
      <c r="U1865" s="7">
        <f t="shared" si="237"/>
        <v>42028.118865740747</v>
      </c>
      <c r="V1865" s="7">
        <f t="shared" si="238"/>
        <v>42059.125</v>
      </c>
    </row>
    <row r="1866" spans="1:22" ht="44.25" x14ac:dyDescent="0.75">
      <c r="A1866">
        <v>2811</v>
      </c>
      <c r="B1866" s="2" t="s">
        <v>2811</v>
      </c>
      <c r="C1866" s="2" t="s">
        <v>6921</v>
      </c>
      <c r="D1866">
        <v>10000</v>
      </c>
      <c r="E1866">
        <f t="shared" si="232"/>
        <v>13100</v>
      </c>
      <c r="F1866">
        <v>10027</v>
      </c>
      <c r="G1866">
        <f t="shared" si="233"/>
        <v>13135.37</v>
      </c>
      <c r="H1866" t="s">
        <v>8219</v>
      </c>
      <c r="I1866" t="s">
        <v>8225</v>
      </c>
      <c r="J1866" t="s">
        <v>8247</v>
      </c>
      <c r="K1866">
        <v>1424692503</v>
      </c>
      <c r="L1866">
        <v>1422100503</v>
      </c>
      <c r="M1866" t="b">
        <v>0</v>
      </c>
      <c r="N1866">
        <v>108</v>
      </c>
      <c r="O1866" t="b">
        <v>1</v>
      </c>
      <c r="P1866" t="s">
        <v>8271</v>
      </c>
      <c r="Q1866">
        <f t="shared" si="234"/>
        <v>100</v>
      </c>
      <c r="R1866">
        <f t="shared" si="239"/>
        <v>121.62</v>
      </c>
      <c r="S1866" t="str">
        <f t="shared" si="235"/>
        <v>theater</v>
      </c>
      <c r="T1866" t="str">
        <f t="shared" si="236"/>
        <v>plays</v>
      </c>
      <c r="U1866" s="7">
        <f t="shared" si="237"/>
        <v>42028.496562500004</v>
      </c>
      <c r="V1866" s="7">
        <f t="shared" si="238"/>
        <v>42058.496562500004</v>
      </c>
    </row>
    <row r="1867" spans="1:22" ht="44.25" x14ac:dyDescent="0.75">
      <c r="A1867">
        <v>1156</v>
      </c>
      <c r="B1867" s="2" t="s">
        <v>1157</v>
      </c>
      <c r="C1867" s="2" t="s">
        <v>5266</v>
      </c>
      <c r="D1867">
        <v>6500</v>
      </c>
      <c r="E1867">
        <f t="shared" si="232"/>
        <v>6500</v>
      </c>
      <c r="F1867">
        <v>0</v>
      </c>
      <c r="G1867">
        <f t="shared" si="233"/>
        <v>0</v>
      </c>
      <c r="H1867" t="s">
        <v>8221</v>
      </c>
      <c r="I1867" t="s">
        <v>8224</v>
      </c>
      <c r="J1867" t="s">
        <v>8246</v>
      </c>
      <c r="K1867">
        <v>1424742162</v>
      </c>
      <c r="L1867">
        <v>1422150162</v>
      </c>
      <c r="M1867" t="b">
        <v>0</v>
      </c>
      <c r="N1867">
        <v>0</v>
      </c>
      <c r="O1867" t="b">
        <v>0</v>
      </c>
      <c r="P1867" t="s">
        <v>8284</v>
      </c>
      <c r="Q1867">
        <f t="shared" si="234"/>
        <v>0</v>
      </c>
      <c r="R1867" t="e">
        <f t="shared" si="239"/>
        <v>#DIV/0!</v>
      </c>
      <c r="S1867" t="str">
        <f t="shared" si="235"/>
        <v>food</v>
      </c>
      <c r="T1867" t="str">
        <f t="shared" si="236"/>
        <v>food trucks</v>
      </c>
      <c r="U1867" s="7">
        <f t="shared" si="237"/>
        <v>42029.07131944444</v>
      </c>
      <c r="V1867" s="7">
        <f t="shared" si="238"/>
        <v>42059.07131944444</v>
      </c>
    </row>
    <row r="1868" spans="1:22" ht="44.25" x14ac:dyDescent="0.75">
      <c r="A1868">
        <v>4111</v>
      </c>
      <c r="B1868" s="2" t="s">
        <v>4107</v>
      </c>
      <c r="C1868" s="2" t="s">
        <v>8214</v>
      </c>
      <c r="D1868">
        <v>3000</v>
      </c>
      <c r="E1868">
        <f t="shared" si="232"/>
        <v>3000</v>
      </c>
      <c r="F1868">
        <v>94</v>
      </c>
      <c r="G1868">
        <f t="shared" si="233"/>
        <v>94</v>
      </c>
      <c r="H1868" t="s">
        <v>8221</v>
      </c>
      <c r="I1868" t="s">
        <v>8224</v>
      </c>
      <c r="J1868" t="s">
        <v>8246</v>
      </c>
      <c r="K1868">
        <v>1424747740</v>
      </c>
      <c r="L1868">
        <v>1422155740</v>
      </c>
      <c r="M1868" t="b">
        <v>0</v>
      </c>
      <c r="N1868">
        <v>6</v>
      </c>
      <c r="O1868" t="b">
        <v>0</v>
      </c>
      <c r="P1868" t="s">
        <v>8271</v>
      </c>
      <c r="Q1868">
        <f t="shared" si="234"/>
        <v>3</v>
      </c>
      <c r="R1868">
        <f t="shared" si="239"/>
        <v>15.67</v>
      </c>
      <c r="S1868" t="str">
        <f t="shared" si="235"/>
        <v>theater</v>
      </c>
      <c r="T1868" t="str">
        <f t="shared" si="236"/>
        <v>plays</v>
      </c>
      <c r="U1868" s="7">
        <f t="shared" si="237"/>
        <v>42029.135879629626</v>
      </c>
      <c r="V1868" s="7">
        <f t="shared" si="238"/>
        <v>42059.135879629626</v>
      </c>
    </row>
    <row r="1869" spans="1:22" ht="44.25" x14ac:dyDescent="0.75">
      <c r="A1869">
        <v>1809</v>
      </c>
      <c r="B1869" s="2" t="s">
        <v>1810</v>
      </c>
      <c r="C1869" s="2" t="s">
        <v>5919</v>
      </c>
      <c r="D1869">
        <v>3500</v>
      </c>
      <c r="E1869">
        <f t="shared" si="232"/>
        <v>2555</v>
      </c>
      <c r="F1869">
        <v>380</v>
      </c>
      <c r="G1869">
        <f t="shared" si="233"/>
        <v>277.39999999999998</v>
      </c>
      <c r="H1869" t="s">
        <v>8221</v>
      </c>
      <c r="I1869" t="s">
        <v>8229</v>
      </c>
      <c r="J1869" t="s">
        <v>8251</v>
      </c>
      <c r="K1869">
        <v>1425246439</v>
      </c>
      <c r="L1869">
        <v>1422222439</v>
      </c>
      <c r="M1869" t="b">
        <v>1</v>
      </c>
      <c r="N1869">
        <v>9</v>
      </c>
      <c r="O1869" t="b">
        <v>0</v>
      </c>
      <c r="P1869" t="s">
        <v>8285</v>
      </c>
      <c r="Q1869">
        <f t="shared" si="234"/>
        <v>11</v>
      </c>
      <c r="R1869">
        <f t="shared" si="239"/>
        <v>30.82</v>
      </c>
      <c r="S1869" t="str">
        <f t="shared" si="235"/>
        <v>photography</v>
      </c>
      <c r="T1869" t="str">
        <f t="shared" si="236"/>
        <v>photobooks</v>
      </c>
      <c r="U1869" s="7">
        <f t="shared" si="237"/>
        <v>42029.907858796301</v>
      </c>
      <c r="V1869" s="7">
        <f t="shared" si="238"/>
        <v>42064.907858796301</v>
      </c>
    </row>
    <row r="1870" spans="1:22" ht="44.25" x14ac:dyDescent="0.75">
      <c r="A1870">
        <v>2957</v>
      </c>
      <c r="B1870" s="2" t="s">
        <v>2957</v>
      </c>
      <c r="C1870" s="2" t="s">
        <v>7067</v>
      </c>
      <c r="D1870">
        <v>15000</v>
      </c>
      <c r="E1870">
        <f t="shared" si="232"/>
        <v>15000</v>
      </c>
      <c r="F1870">
        <v>280</v>
      </c>
      <c r="G1870">
        <f t="shared" si="233"/>
        <v>280</v>
      </c>
      <c r="H1870" t="s">
        <v>8220</v>
      </c>
      <c r="I1870" t="s">
        <v>8224</v>
      </c>
      <c r="J1870" t="s">
        <v>8246</v>
      </c>
      <c r="K1870">
        <v>1427498172</v>
      </c>
      <c r="L1870">
        <v>1422317772</v>
      </c>
      <c r="M1870" t="b">
        <v>0</v>
      </c>
      <c r="N1870">
        <v>3</v>
      </c>
      <c r="O1870" t="b">
        <v>0</v>
      </c>
      <c r="P1870" t="s">
        <v>8303</v>
      </c>
      <c r="Q1870">
        <f t="shared" si="234"/>
        <v>2</v>
      </c>
      <c r="R1870">
        <f t="shared" si="239"/>
        <v>93.33</v>
      </c>
      <c r="S1870" t="str">
        <f t="shared" si="235"/>
        <v>theater</v>
      </c>
      <c r="T1870" t="str">
        <f t="shared" si="236"/>
        <v>spaces</v>
      </c>
      <c r="U1870" s="7">
        <f t="shared" si="237"/>
        <v>42031.011249999996</v>
      </c>
      <c r="V1870" s="7">
        <f t="shared" si="238"/>
        <v>42090.969583333332</v>
      </c>
    </row>
    <row r="1871" spans="1:22" ht="44.25" x14ac:dyDescent="0.75">
      <c r="A1871">
        <v>3078</v>
      </c>
      <c r="B1871" s="2" t="s">
        <v>3078</v>
      </c>
      <c r="C1871" s="2" t="s">
        <v>7188</v>
      </c>
      <c r="D1871">
        <v>60000</v>
      </c>
      <c r="E1871">
        <f t="shared" si="232"/>
        <v>60000</v>
      </c>
      <c r="F1871">
        <v>71</v>
      </c>
      <c r="G1871">
        <f t="shared" si="233"/>
        <v>71</v>
      </c>
      <c r="H1871" t="s">
        <v>8221</v>
      </c>
      <c r="I1871" t="s">
        <v>8224</v>
      </c>
      <c r="J1871" t="s">
        <v>8246</v>
      </c>
      <c r="K1871">
        <v>1424920795</v>
      </c>
      <c r="L1871">
        <v>1422328795</v>
      </c>
      <c r="M1871" t="b">
        <v>0</v>
      </c>
      <c r="N1871">
        <v>3</v>
      </c>
      <c r="O1871" t="b">
        <v>0</v>
      </c>
      <c r="P1871" t="s">
        <v>8303</v>
      </c>
      <c r="Q1871">
        <f t="shared" si="234"/>
        <v>0</v>
      </c>
      <c r="R1871">
        <f t="shared" si="239"/>
        <v>23.67</v>
      </c>
      <c r="S1871" t="str">
        <f t="shared" si="235"/>
        <v>theater</v>
      </c>
      <c r="T1871" t="str">
        <f t="shared" si="236"/>
        <v>spaces</v>
      </c>
      <c r="U1871" s="7">
        <f t="shared" si="237"/>
        <v>42031.138831018514</v>
      </c>
      <c r="V1871" s="7">
        <f t="shared" si="238"/>
        <v>42061.138831018514</v>
      </c>
    </row>
    <row r="1872" spans="1:22" ht="44.25" x14ac:dyDescent="0.75">
      <c r="A1872">
        <v>2394</v>
      </c>
      <c r="B1872" s="2" t="s">
        <v>2395</v>
      </c>
      <c r="C1872" s="2" t="s">
        <v>6504</v>
      </c>
      <c r="D1872">
        <v>5000</v>
      </c>
      <c r="E1872">
        <f t="shared" si="232"/>
        <v>5699.9999999999991</v>
      </c>
      <c r="F1872">
        <v>3</v>
      </c>
      <c r="G1872">
        <f t="shared" si="233"/>
        <v>3.42</v>
      </c>
      <c r="H1872" t="s">
        <v>8220</v>
      </c>
      <c r="I1872" t="s">
        <v>8241</v>
      </c>
      <c r="J1872" t="s">
        <v>8249</v>
      </c>
      <c r="K1872">
        <v>1424940093</v>
      </c>
      <c r="L1872">
        <v>1422348093</v>
      </c>
      <c r="M1872" t="b">
        <v>0</v>
      </c>
      <c r="N1872">
        <v>2</v>
      </c>
      <c r="O1872" t="b">
        <v>0</v>
      </c>
      <c r="P1872" t="s">
        <v>8272</v>
      </c>
      <c r="Q1872">
        <f t="shared" si="234"/>
        <v>0</v>
      </c>
      <c r="R1872">
        <f t="shared" si="239"/>
        <v>1.71</v>
      </c>
      <c r="S1872" t="str">
        <f t="shared" si="235"/>
        <v>technology</v>
      </c>
      <c r="T1872" t="str">
        <f t="shared" si="236"/>
        <v>web</v>
      </c>
      <c r="U1872" s="7">
        <f t="shared" si="237"/>
        <v>42031.362187499995</v>
      </c>
      <c r="V1872" s="7">
        <f t="shared" si="238"/>
        <v>42061.362187499995</v>
      </c>
    </row>
    <row r="1873" spans="1:22" ht="44.25" x14ac:dyDescent="0.75">
      <c r="A1873">
        <v>576</v>
      </c>
      <c r="B1873" s="2" t="s">
        <v>577</v>
      </c>
      <c r="C1873" s="2" t="s">
        <v>4686</v>
      </c>
      <c r="D1873">
        <v>80000</v>
      </c>
      <c r="E1873">
        <f t="shared" si="232"/>
        <v>80000</v>
      </c>
      <c r="F1873">
        <v>1</v>
      </c>
      <c r="G1873">
        <f t="shared" si="233"/>
        <v>1</v>
      </c>
      <c r="H1873" t="s">
        <v>8221</v>
      </c>
      <c r="I1873" t="s">
        <v>8224</v>
      </c>
      <c r="J1873" t="s">
        <v>8246</v>
      </c>
      <c r="K1873">
        <v>1427537952</v>
      </c>
      <c r="L1873">
        <v>1422357552</v>
      </c>
      <c r="M1873" t="b">
        <v>0</v>
      </c>
      <c r="N1873">
        <v>1</v>
      </c>
      <c r="O1873" t="b">
        <v>0</v>
      </c>
      <c r="P1873" t="s">
        <v>8272</v>
      </c>
      <c r="Q1873">
        <f t="shared" si="234"/>
        <v>0</v>
      </c>
      <c r="R1873">
        <f t="shared" si="239"/>
        <v>1</v>
      </c>
      <c r="S1873" t="str">
        <f t="shared" si="235"/>
        <v>technology</v>
      </c>
      <c r="T1873" t="str">
        <f t="shared" si="236"/>
        <v>web</v>
      </c>
      <c r="U1873" s="7">
        <f t="shared" si="237"/>
        <v>42031.471666666665</v>
      </c>
      <c r="V1873" s="7">
        <f t="shared" si="238"/>
        <v>42091.43</v>
      </c>
    </row>
    <row r="1874" spans="1:22" ht="44.25" x14ac:dyDescent="0.75">
      <c r="A1874">
        <v>1842</v>
      </c>
      <c r="B1874" s="2" t="s">
        <v>1843</v>
      </c>
      <c r="C1874" s="2" t="s">
        <v>5952</v>
      </c>
      <c r="D1874">
        <v>2000</v>
      </c>
      <c r="E1874">
        <f t="shared" si="232"/>
        <v>2000</v>
      </c>
      <c r="F1874">
        <v>2505</v>
      </c>
      <c r="G1874">
        <f t="shared" si="233"/>
        <v>2505</v>
      </c>
      <c r="H1874" t="s">
        <v>8219</v>
      </c>
      <c r="I1874" t="s">
        <v>8224</v>
      </c>
      <c r="J1874" t="s">
        <v>8246</v>
      </c>
      <c r="K1874">
        <v>1425275940</v>
      </c>
      <c r="L1874">
        <v>1422371381</v>
      </c>
      <c r="M1874" t="b">
        <v>0</v>
      </c>
      <c r="N1874">
        <v>21</v>
      </c>
      <c r="O1874" t="b">
        <v>1</v>
      </c>
      <c r="P1874" t="s">
        <v>8276</v>
      </c>
      <c r="Q1874">
        <f t="shared" si="234"/>
        <v>125</v>
      </c>
      <c r="R1874">
        <f t="shared" si="239"/>
        <v>119.29</v>
      </c>
      <c r="S1874" t="str">
        <f t="shared" si="235"/>
        <v>music</v>
      </c>
      <c r="T1874" t="str">
        <f t="shared" si="236"/>
        <v>rock</v>
      </c>
      <c r="U1874" s="7">
        <f t="shared" si="237"/>
        <v>42031.631724537037</v>
      </c>
      <c r="V1874" s="7">
        <f t="shared" si="238"/>
        <v>42065.249305555553</v>
      </c>
    </row>
    <row r="1875" spans="1:22" ht="44.25" x14ac:dyDescent="0.75">
      <c r="A1875">
        <v>4070</v>
      </c>
      <c r="B1875" s="2" t="s">
        <v>4066</v>
      </c>
      <c r="C1875" s="2" t="s">
        <v>8173</v>
      </c>
      <c r="D1875">
        <v>1000</v>
      </c>
      <c r="E1875">
        <f t="shared" si="232"/>
        <v>1000</v>
      </c>
      <c r="F1875">
        <v>165</v>
      </c>
      <c r="G1875">
        <f t="shared" si="233"/>
        <v>165</v>
      </c>
      <c r="H1875" t="s">
        <v>8221</v>
      </c>
      <c r="I1875" t="s">
        <v>8224</v>
      </c>
      <c r="J1875" t="s">
        <v>8246</v>
      </c>
      <c r="K1875">
        <v>1425178800</v>
      </c>
      <c r="L1875">
        <v>1422374420</v>
      </c>
      <c r="M1875" t="b">
        <v>0</v>
      </c>
      <c r="N1875">
        <v>6</v>
      </c>
      <c r="O1875" t="b">
        <v>0</v>
      </c>
      <c r="P1875" t="s">
        <v>8271</v>
      </c>
      <c r="Q1875">
        <f t="shared" si="234"/>
        <v>17</v>
      </c>
      <c r="R1875">
        <f t="shared" si="239"/>
        <v>27.5</v>
      </c>
      <c r="S1875" t="str">
        <f t="shared" si="235"/>
        <v>theater</v>
      </c>
      <c r="T1875" t="str">
        <f t="shared" si="236"/>
        <v>plays</v>
      </c>
      <c r="U1875" s="7">
        <f t="shared" si="237"/>
        <v>42031.666898148149</v>
      </c>
      <c r="V1875" s="7">
        <f t="shared" si="238"/>
        <v>42064.125</v>
      </c>
    </row>
    <row r="1876" spans="1:22" ht="44.25" x14ac:dyDescent="0.75">
      <c r="A1876">
        <v>222</v>
      </c>
      <c r="B1876" s="2" t="s">
        <v>224</v>
      </c>
      <c r="C1876" s="2" t="s">
        <v>4332</v>
      </c>
      <c r="D1876">
        <v>1000</v>
      </c>
      <c r="E1876">
        <f t="shared" si="232"/>
        <v>1000</v>
      </c>
      <c r="F1876">
        <v>130</v>
      </c>
      <c r="G1876">
        <f t="shared" si="233"/>
        <v>130</v>
      </c>
      <c r="H1876" t="s">
        <v>8221</v>
      </c>
      <c r="I1876" t="s">
        <v>8224</v>
      </c>
      <c r="J1876" t="s">
        <v>8246</v>
      </c>
      <c r="K1876">
        <v>1427423940</v>
      </c>
      <c r="L1876">
        <v>1422383318</v>
      </c>
      <c r="M1876" t="b">
        <v>0</v>
      </c>
      <c r="N1876">
        <v>2</v>
      </c>
      <c r="O1876" t="b">
        <v>0</v>
      </c>
      <c r="P1876" t="s">
        <v>8268</v>
      </c>
      <c r="Q1876">
        <f t="shared" si="234"/>
        <v>13</v>
      </c>
      <c r="R1876">
        <f t="shared" si="239"/>
        <v>65</v>
      </c>
      <c r="S1876" t="str">
        <f t="shared" si="235"/>
        <v>film &amp; video</v>
      </c>
      <c r="T1876" t="str">
        <f t="shared" si="236"/>
        <v>drama</v>
      </c>
      <c r="U1876" s="7">
        <f t="shared" si="237"/>
        <v>42031.769884259258</v>
      </c>
      <c r="V1876" s="7">
        <f t="shared" si="238"/>
        <v>42090.110416666663</v>
      </c>
    </row>
    <row r="1877" spans="1:22" ht="29.5" x14ac:dyDescent="0.75">
      <c r="A1877">
        <v>3946</v>
      </c>
      <c r="B1877" s="2" t="s">
        <v>3943</v>
      </c>
      <c r="C1877" s="2" t="s">
        <v>8054</v>
      </c>
      <c r="D1877">
        <v>6000</v>
      </c>
      <c r="E1877">
        <f t="shared" si="232"/>
        <v>6000</v>
      </c>
      <c r="F1877">
        <v>195</v>
      </c>
      <c r="G1877">
        <f t="shared" si="233"/>
        <v>195</v>
      </c>
      <c r="H1877" t="s">
        <v>8221</v>
      </c>
      <c r="I1877" t="s">
        <v>8224</v>
      </c>
      <c r="J1877" t="s">
        <v>8246</v>
      </c>
      <c r="K1877">
        <v>1425110400</v>
      </c>
      <c r="L1877">
        <v>1422388822</v>
      </c>
      <c r="M1877" t="b">
        <v>0</v>
      </c>
      <c r="N1877">
        <v>5</v>
      </c>
      <c r="O1877" t="b">
        <v>0</v>
      </c>
      <c r="P1877" t="s">
        <v>8271</v>
      </c>
      <c r="Q1877">
        <f t="shared" si="234"/>
        <v>3</v>
      </c>
      <c r="R1877">
        <f t="shared" si="239"/>
        <v>39</v>
      </c>
      <c r="S1877" t="str">
        <f t="shared" si="235"/>
        <v>theater</v>
      </c>
      <c r="T1877" t="str">
        <f t="shared" si="236"/>
        <v>plays</v>
      </c>
      <c r="U1877" s="7">
        <f t="shared" si="237"/>
        <v>42031.833587962959</v>
      </c>
      <c r="V1877" s="7">
        <f t="shared" si="238"/>
        <v>42063.333333333328</v>
      </c>
    </row>
    <row r="1878" spans="1:22" x14ac:dyDescent="0.75">
      <c r="A1878">
        <v>221</v>
      </c>
      <c r="B1878" s="2" t="s">
        <v>223</v>
      </c>
      <c r="C1878" s="2" t="s">
        <v>4331</v>
      </c>
      <c r="D1878">
        <v>50000</v>
      </c>
      <c r="E1878">
        <f t="shared" si="232"/>
        <v>50000</v>
      </c>
      <c r="F1878">
        <v>0</v>
      </c>
      <c r="G1878">
        <f t="shared" si="233"/>
        <v>0</v>
      </c>
      <c r="H1878" t="s">
        <v>8221</v>
      </c>
      <c r="I1878" t="s">
        <v>8224</v>
      </c>
      <c r="J1878" t="s">
        <v>8246</v>
      </c>
      <c r="K1878">
        <v>1427569564</v>
      </c>
      <c r="L1878">
        <v>1422389164</v>
      </c>
      <c r="M1878" t="b">
        <v>0</v>
      </c>
      <c r="N1878">
        <v>0</v>
      </c>
      <c r="O1878" t="b">
        <v>0</v>
      </c>
      <c r="P1878" t="s">
        <v>8268</v>
      </c>
      <c r="Q1878">
        <f t="shared" si="234"/>
        <v>0</v>
      </c>
      <c r="R1878" t="e">
        <f t="shared" si="239"/>
        <v>#DIV/0!</v>
      </c>
      <c r="S1878" t="str">
        <f t="shared" si="235"/>
        <v>film &amp; video</v>
      </c>
      <c r="T1878" t="str">
        <f t="shared" si="236"/>
        <v>drama</v>
      </c>
      <c r="U1878" s="7">
        <f t="shared" si="237"/>
        <v>42031.837546296301</v>
      </c>
      <c r="V1878" s="7">
        <f t="shared" si="238"/>
        <v>42091.79587962963</v>
      </c>
    </row>
    <row r="1879" spans="1:22" ht="44.25" x14ac:dyDescent="0.75">
      <c r="A1879">
        <v>1545</v>
      </c>
      <c r="B1879" s="2" t="s">
        <v>1546</v>
      </c>
      <c r="C1879" s="2" t="s">
        <v>5655</v>
      </c>
      <c r="D1879">
        <v>3000</v>
      </c>
      <c r="E1879">
        <f t="shared" si="232"/>
        <v>3000</v>
      </c>
      <c r="F1879">
        <v>1</v>
      </c>
      <c r="G1879">
        <f t="shared" si="233"/>
        <v>1</v>
      </c>
      <c r="H1879" t="s">
        <v>8221</v>
      </c>
      <c r="I1879" t="s">
        <v>8224</v>
      </c>
      <c r="J1879" t="s">
        <v>8246</v>
      </c>
      <c r="K1879">
        <v>1425330960</v>
      </c>
      <c r="L1879">
        <v>1422393234</v>
      </c>
      <c r="M1879" t="b">
        <v>0</v>
      </c>
      <c r="N1879">
        <v>1</v>
      </c>
      <c r="O1879" t="b">
        <v>0</v>
      </c>
      <c r="P1879" t="s">
        <v>8289</v>
      </c>
      <c r="Q1879">
        <f t="shared" si="234"/>
        <v>0</v>
      </c>
      <c r="R1879">
        <f t="shared" si="239"/>
        <v>1</v>
      </c>
      <c r="S1879" t="str">
        <f t="shared" si="235"/>
        <v>photography</v>
      </c>
      <c r="T1879" t="str">
        <f t="shared" si="236"/>
        <v>nature</v>
      </c>
      <c r="U1879" s="7">
        <f t="shared" si="237"/>
        <v>42031.884652777779</v>
      </c>
      <c r="V1879" s="7">
        <f t="shared" si="238"/>
        <v>42065.886111111111</v>
      </c>
    </row>
    <row r="1880" spans="1:22" ht="29.5" x14ac:dyDescent="0.75">
      <c r="A1880">
        <v>634</v>
      </c>
      <c r="B1880" s="2" t="s">
        <v>635</v>
      </c>
      <c r="C1880" s="2" t="s">
        <v>4744</v>
      </c>
      <c r="D1880">
        <v>5000</v>
      </c>
      <c r="E1880">
        <f t="shared" si="232"/>
        <v>5000</v>
      </c>
      <c r="F1880">
        <v>1</v>
      </c>
      <c r="G1880">
        <f t="shared" si="233"/>
        <v>1</v>
      </c>
      <c r="H1880" t="s">
        <v>8220</v>
      </c>
      <c r="I1880" t="s">
        <v>8224</v>
      </c>
      <c r="J1880" t="s">
        <v>8246</v>
      </c>
      <c r="K1880">
        <v>1424989029</v>
      </c>
      <c r="L1880">
        <v>1422397029</v>
      </c>
      <c r="M1880" t="b">
        <v>0</v>
      </c>
      <c r="N1880">
        <v>1</v>
      </c>
      <c r="O1880" t="b">
        <v>0</v>
      </c>
      <c r="P1880" t="s">
        <v>8272</v>
      </c>
      <c r="Q1880">
        <f t="shared" si="234"/>
        <v>0</v>
      </c>
      <c r="R1880">
        <f t="shared" si="239"/>
        <v>1</v>
      </c>
      <c r="S1880" t="str">
        <f t="shared" si="235"/>
        <v>technology</v>
      </c>
      <c r="T1880" t="str">
        <f t="shared" si="236"/>
        <v>web</v>
      </c>
      <c r="U1880" s="7">
        <f t="shared" si="237"/>
        <v>42031.928576388891</v>
      </c>
      <c r="V1880" s="7">
        <f t="shared" si="238"/>
        <v>42061.928576388891</v>
      </c>
    </row>
    <row r="1881" spans="1:22" ht="44.25" x14ac:dyDescent="0.75">
      <c r="A1881">
        <v>2437</v>
      </c>
      <c r="B1881" s="2" t="s">
        <v>2438</v>
      </c>
      <c r="C1881" s="2" t="s">
        <v>6547</v>
      </c>
      <c r="D1881">
        <v>8000</v>
      </c>
      <c r="E1881">
        <f t="shared" si="232"/>
        <v>8000</v>
      </c>
      <c r="F1881">
        <v>0</v>
      </c>
      <c r="G1881">
        <f t="shared" si="233"/>
        <v>0</v>
      </c>
      <c r="H1881" t="s">
        <v>8221</v>
      </c>
      <c r="I1881" t="s">
        <v>8224</v>
      </c>
      <c r="J1881" t="s">
        <v>8246</v>
      </c>
      <c r="K1881">
        <v>1426615200</v>
      </c>
      <c r="L1881">
        <v>1422400188</v>
      </c>
      <c r="M1881" t="b">
        <v>0</v>
      </c>
      <c r="N1881">
        <v>0</v>
      </c>
      <c r="O1881" t="b">
        <v>0</v>
      </c>
      <c r="P1881" t="s">
        <v>8284</v>
      </c>
      <c r="Q1881">
        <f t="shared" si="234"/>
        <v>0</v>
      </c>
      <c r="R1881" t="e">
        <f t="shared" si="239"/>
        <v>#DIV/0!</v>
      </c>
      <c r="S1881" t="str">
        <f t="shared" si="235"/>
        <v>food</v>
      </c>
      <c r="T1881" t="str">
        <f t="shared" si="236"/>
        <v>food trucks</v>
      </c>
      <c r="U1881" s="7">
        <f t="shared" si="237"/>
        <v>42031.965138888889</v>
      </c>
      <c r="V1881" s="7">
        <f t="shared" si="238"/>
        <v>42080.75</v>
      </c>
    </row>
    <row r="1882" spans="1:22" ht="59" x14ac:dyDescent="0.75">
      <c r="A1882">
        <v>1486</v>
      </c>
      <c r="B1882" s="2" t="s">
        <v>1487</v>
      </c>
      <c r="C1882" s="2" t="s">
        <v>5596</v>
      </c>
      <c r="D1882">
        <v>20000</v>
      </c>
      <c r="E1882">
        <f t="shared" si="232"/>
        <v>20000</v>
      </c>
      <c r="F1882">
        <v>48</v>
      </c>
      <c r="G1882">
        <f t="shared" si="233"/>
        <v>48</v>
      </c>
      <c r="H1882" t="s">
        <v>8221</v>
      </c>
      <c r="I1882" t="s">
        <v>8224</v>
      </c>
      <c r="J1882" t="s">
        <v>8246</v>
      </c>
      <c r="K1882">
        <v>1425009761</v>
      </c>
      <c r="L1882">
        <v>1422417761</v>
      </c>
      <c r="M1882" t="b">
        <v>0</v>
      </c>
      <c r="N1882">
        <v>3</v>
      </c>
      <c r="O1882" t="b">
        <v>0</v>
      </c>
      <c r="P1882" t="s">
        <v>8275</v>
      </c>
      <c r="Q1882">
        <f t="shared" si="234"/>
        <v>0</v>
      </c>
      <c r="R1882">
        <f t="shared" si="239"/>
        <v>16</v>
      </c>
      <c r="S1882" t="str">
        <f t="shared" si="235"/>
        <v>publishing</v>
      </c>
      <c r="T1882" t="str">
        <f t="shared" si="236"/>
        <v>fiction</v>
      </c>
      <c r="U1882" s="7">
        <f t="shared" si="237"/>
        <v>42032.168530092589</v>
      </c>
      <c r="V1882" s="7">
        <f t="shared" si="238"/>
        <v>42062.168530092589</v>
      </c>
    </row>
    <row r="1883" spans="1:22" ht="59" x14ac:dyDescent="0.75">
      <c r="A1883">
        <v>3895</v>
      </c>
      <c r="B1883" s="2" t="s">
        <v>3892</v>
      </c>
      <c r="C1883" s="2" t="s">
        <v>8003</v>
      </c>
      <c r="D1883">
        <v>1000</v>
      </c>
      <c r="E1883">
        <f t="shared" si="232"/>
        <v>1000</v>
      </c>
      <c r="F1883">
        <v>50</v>
      </c>
      <c r="G1883">
        <f t="shared" si="233"/>
        <v>50</v>
      </c>
      <c r="H1883" t="s">
        <v>8221</v>
      </c>
      <c r="I1883" t="s">
        <v>8224</v>
      </c>
      <c r="J1883" t="s">
        <v>8246</v>
      </c>
      <c r="K1883">
        <v>1425103218</v>
      </c>
      <c r="L1883">
        <v>1422424818</v>
      </c>
      <c r="M1883" t="b">
        <v>0</v>
      </c>
      <c r="N1883">
        <v>1</v>
      </c>
      <c r="O1883" t="b">
        <v>0</v>
      </c>
      <c r="P1883" t="s">
        <v>8271</v>
      </c>
      <c r="Q1883">
        <f t="shared" si="234"/>
        <v>5</v>
      </c>
      <c r="R1883">
        <f t="shared" si="239"/>
        <v>50</v>
      </c>
      <c r="S1883" t="str">
        <f t="shared" si="235"/>
        <v>theater</v>
      </c>
      <c r="T1883" t="str">
        <f t="shared" si="236"/>
        <v>plays</v>
      </c>
      <c r="U1883" s="7">
        <f t="shared" si="237"/>
        <v>42032.250208333338</v>
      </c>
      <c r="V1883" s="7">
        <f t="shared" si="238"/>
        <v>42063.250208333338</v>
      </c>
    </row>
    <row r="1884" spans="1:22" ht="44.25" x14ac:dyDescent="0.75">
      <c r="A1884">
        <v>1404</v>
      </c>
      <c r="B1884" s="2" t="s">
        <v>1405</v>
      </c>
      <c r="C1884" s="2" t="s">
        <v>5514</v>
      </c>
      <c r="D1884">
        <v>14500</v>
      </c>
      <c r="E1884">
        <f t="shared" si="232"/>
        <v>18995</v>
      </c>
      <c r="F1884">
        <v>241</v>
      </c>
      <c r="G1884">
        <f t="shared" si="233"/>
        <v>315.71000000000004</v>
      </c>
      <c r="H1884" t="s">
        <v>8221</v>
      </c>
      <c r="I1884" t="s">
        <v>8225</v>
      </c>
      <c r="J1884" t="s">
        <v>8247</v>
      </c>
      <c r="K1884">
        <v>1424607285</v>
      </c>
      <c r="L1884">
        <v>1422447285</v>
      </c>
      <c r="M1884" t="b">
        <v>1</v>
      </c>
      <c r="N1884">
        <v>5</v>
      </c>
      <c r="O1884" t="b">
        <v>0</v>
      </c>
      <c r="P1884" t="s">
        <v>8287</v>
      </c>
      <c r="Q1884">
        <f t="shared" si="234"/>
        <v>2</v>
      </c>
      <c r="R1884">
        <f t="shared" si="239"/>
        <v>63.14</v>
      </c>
      <c r="S1884" t="str">
        <f t="shared" si="235"/>
        <v>publishing</v>
      </c>
      <c r="T1884" t="str">
        <f t="shared" si="236"/>
        <v>translations</v>
      </c>
      <c r="U1884" s="7">
        <f t="shared" si="237"/>
        <v>42032.510243055556</v>
      </c>
      <c r="V1884" s="7">
        <f t="shared" si="238"/>
        <v>42057.510243055556</v>
      </c>
    </row>
    <row r="1885" spans="1:22" ht="44.25" x14ac:dyDescent="0.75">
      <c r="A1885">
        <v>37</v>
      </c>
      <c r="B1885" s="2" t="s">
        <v>39</v>
      </c>
      <c r="C1885" s="2" t="s">
        <v>4148</v>
      </c>
      <c r="D1885">
        <v>22000</v>
      </c>
      <c r="E1885">
        <f t="shared" si="232"/>
        <v>22000</v>
      </c>
      <c r="F1885">
        <v>40357</v>
      </c>
      <c r="G1885">
        <f t="shared" si="233"/>
        <v>40357</v>
      </c>
      <c r="H1885" t="s">
        <v>8219</v>
      </c>
      <c r="I1885" t="s">
        <v>8224</v>
      </c>
      <c r="J1885" t="s">
        <v>8246</v>
      </c>
      <c r="K1885">
        <v>1425055079</v>
      </c>
      <c r="L1885">
        <v>1422463079</v>
      </c>
      <c r="M1885" t="b">
        <v>0</v>
      </c>
      <c r="N1885">
        <v>253</v>
      </c>
      <c r="O1885" t="b">
        <v>1</v>
      </c>
      <c r="P1885" t="s">
        <v>8265</v>
      </c>
      <c r="Q1885">
        <f t="shared" si="234"/>
        <v>183</v>
      </c>
      <c r="R1885">
        <f t="shared" si="239"/>
        <v>159.51</v>
      </c>
      <c r="S1885" t="str">
        <f t="shared" si="235"/>
        <v>film &amp; video</v>
      </c>
      <c r="T1885" t="str">
        <f t="shared" si="236"/>
        <v>television</v>
      </c>
      <c r="U1885" s="7">
        <f t="shared" si="237"/>
        <v>42032.693043981482</v>
      </c>
      <c r="V1885" s="7">
        <f t="shared" si="238"/>
        <v>42062.693043981482</v>
      </c>
    </row>
    <row r="1886" spans="1:22" ht="44.25" x14ac:dyDescent="0.75">
      <c r="A1886">
        <v>3718</v>
      </c>
      <c r="B1886" s="2" t="s">
        <v>3715</v>
      </c>
      <c r="C1886" s="2" t="s">
        <v>7828</v>
      </c>
      <c r="D1886">
        <v>500</v>
      </c>
      <c r="E1886">
        <f t="shared" si="232"/>
        <v>655</v>
      </c>
      <c r="F1886">
        <v>1197</v>
      </c>
      <c r="G1886">
        <f t="shared" si="233"/>
        <v>1568.0700000000002</v>
      </c>
      <c r="H1886" t="s">
        <v>8219</v>
      </c>
      <c r="I1886" t="s">
        <v>8225</v>
      </c>
      <c r="J1886" t="s">
        <v>8247</v>
      </c>
      <c r="K1886">
        <v>1425057075</v>
      </c>
      <c r="L1886">
        <v>1422465075</v>
      </c>
      <c r="M1886" t="b">
        <v>0</v>
      </c>
      <c r="N1886">
        <v>46</v>
      </c>
      <c r="O1886" t="b">
        <v>1</v>
      </c>
      <c r="P1886" t="s">
        <v>8271</v>
      </c>
      <c r="Q1886">
        <f t="shared" si="234"/>
        <v>239</v>
      </c>
      <c r="R1886">
        <f t="shared" si="239"/>
        <v>34.090000000000003</v>
      </c>
      <c r="S1886" t="str">
        <f t="shared" si="235"/>
        <v>theater</v>
      </c>
      <c r="T1886" t="str">
        <f t="shared" si="236"/>
        <v>plays</v>
      </c>
      <c r="U1886" s="7">
        <f t="shared" si="237"/>
        <v>42032.716145833328</v>
      </c>
      <c r="V1886" s="7">
        <f t="shared" si="238"/>
        <v>42062.716145833328</v>
      </c>
    </row>
    <row r="1887" spans="1:22" ht="44.25" x14ac:dyDescent="0.75">
      <c r="A1887">
        <v>232</v>
      </c>
      <c r="B1887" s="2" t="s">
        <v>234</v>
      </c>
      <c r="C1887" s="2" t="s">
        <v>4342</v>
      </c>
      <c r="D1887">
        <v>4000</v>
      </c>
      <c r="E1887">
        <f t="shared" si="232"/>
        <v>5240</v>
      </c>
      <c r="F1887">
        <v>110</v>
      </c>
      <c r="G1887">
        <f t="shared" si="233"/>
        <v>144.1</v>
      </c>
      <c r="H1887" t="s">
        <v>8221</v>
      </c>
      <c r="I1887" t="s">
        <v>8225</v>
      </c>
      <c r="J1887" t="s">
        <v>8247</v>
      </c>
      <c r="K1887">
        <v>1425066546</v>
      </c>
      <c r="L1887">
        <v>1422474546</v>
      </c>
      <c r="M1887" t="b">
        <v>0</v>
      </c>
      <c r="N1887">
        <v>7</v>
      </c>
      <c r="O1887" t="b">
        <v>0</v>
      </c>
      <c r="P1887" t="s">
        <v>8268</v>
      </c>
      <c r="Q1887">
        <f t="shared" si="234"/>
        <v>3</v>
      </c>
      <c r="R1887">
        <f t="shared" si="239"/>
        <v>20.59</v>
      </c>
      <c r="S1887" t="str">
        <f t="shared" si="235"/>
        <v>film &amp; video</v>
      </c>
      <c r="T1887" t="str">
        <f t="shared" si="236"/>
        <v>drama</v>
      </c>
      <c r="U1887" s="7">
        <f t="shared" si="237"/>
        <v>42032.82576388889</v>
      </c>
      <c r="V1887" s="7">
        <f t="shared" si="238"/>
        <v>42062.82576388889</v>
      </c>
    </row>
    <row r="1888" spans="1:22" ht="59" x14ac:dyDescent="0.75">
      <c r="A1888">
        <v>2679</v>
      </c>
      <c r="B1888" s="2" t="s">
        <v>2679</v>
      </c>
      <c r="C1888" s="2" t="s">
        <v>6789</v>
      </c>
      <c r="D1888">
        <v>40000</v>
      </c>
      <c r="E1888">
        <f t="shared" si="232"/>
        <v>40000</v>
      </c>
      <c r="F1888">
        <v>132</v>
      </c>
      <c r="G1888">
        <f t="shared" si="233"/>
        <v>132</v>
      </c>
      <c r="H1888" t="s">
        <v>8221</v>
      </c>
      <c r="I1888" t="s">
        <v>8224</v>
      </c>
      <c r="J1888" t="s">
        <v>8246</v>
      </c>
      <c r="K1888">
        <v>1425081694</v>
      </c>
      <c r="L1888">
        <v>1422489694</v>
      </c>
      <c r="M1888" t="b">
        <v>0</v>
      </c>
      <c r="N1888">
        <v>3</v>
      </c>
      <c r="O1888" t="b">
        <v>0</v>
      </c>
      <c r="P1888" t="s">
        <v>8302</v>
      </c>
      <c r="Q1888">
        <f t="shared" si="234"/>
        <v>0</v>
      </c>
      <c r="R1888">
        <f t="shared" si="239"/>
        <v>44</v>
      </c>
      <c r="S1888" t="str">
        <f t="shared" si="235"/>
        <v>technology</v>
      </c>
      <c r="T1888" t="str">
        <f t="shared" si="236"/>
        <v>makerspaces</v>
      </c>
      <c r="U1888" s="7">
        <f t="shared" si="237"/>
        <v>42033.001087962963</v>
      </c>
      <c r="V1888" s="7">
        <f t="shared" si="238"/>
        <v>42063.001087962963</v>
      </c>
    </row>
    <row r="1889" spans="1:22" ht="44.25" x14ac:dyDescent="0.75">
      <c r="A1889">
        <v>1814</v>
      </c>
      <c r="B1889" s="2" t="s">
        <v>1815</v>
      </c>
      <c r="C1889" s="2" t="s">
        <v>5924</v>
      </c>
      <c r="D1889">
        <v>12000</v>
      </c>
      <c r="E1889">
        <f t="shared" si="232"/>
        <v>15720</v>
      </c>
      <c r="F1889">
        <v>5902</v>
      </c>
      <c r="G1889">
        <f t="shared" si="233"/>
        <v>7731.62</v>
      </c>
      <c r="H1889" t="s">
        <v>8221</v>
      </c>
      <c r="I1889" t="s">
        <v>8225</v>
      </c>
      <c r="J1889" t="s">
        <v>8247</v>
      </c>
      <c r="K1889">
        <v>1425108736</v>
      </c>
      <c r="L1889">
        <v>1422516736</v>
      </c>
      <c r="M1889" t="b">
        <v>0</v>
      </c>
      <c r="N1889">
        <v>140</v>
      </c>
      <c r="O1889" t="b">
        <v>0</v>
      </c>
      <c r="P1889" t="s">
        <v>8285</v>
      </c>
      <c r="Q1889">
        <f t="shared" si="234"/>
        <v>49</v>
      </c>
      <c r="R1889">
        <f t="shared" si="239"/>
        <v>55.23</v>
      </c>
      <c r="S1889" t="str">
        <f t="shared" si="235"/>
        <v>photography</v>
      </c>
      <c r="T1889" t="str">
        <f t="shared" si="236"/>
        <v>photobooks</v>
      </c>
      <c r="U1889" s="7">
        <f t="shared" si="237"/>
        <v>42033.314074074078</v>
      </c>
      <c r="V1889" s="7">
        <f t="shared" si="238"/>
        <v>42063.314074074078</v>
      </c>
    </row>
    <row r="1890" spans="1:22" ht="44.25" x14ac:dyDescent="0.75">
      <c r="A1890">
        <v>48</v>
      </c>
      <c r="B1890" s="2" t="s">
        <v>50</v>
      </c>
      <c r="C1890" s="2" t="s">
        <v>4159</v>
      </c>
      <c r="D1890">
        <v>2000</v>
      </c>
      <c r="E1890">
        <f t="shared" si="232"/>
        <v>2620</v>
      </c>
      <c r="F1890">
        <v>2159</v>
      </c>
      <c r="G1890">
        <f t="shared" si="233"/>
        <v>2828.29</v>
      </c>
      <c r="H1890" t="s">
        <v>8219</v>
      </c>
      <c r="I1890" t="s">
        <v>8225</v>
      </c>
      <c r="J1890" t="s">
        <v>8247</v>
      </c>
      <c r="K1890">
        <v>1425211200</v>
      </c>
      <c r="L1890">
        <v>1422534260</v>
      </c>
      <c r="M1890" t="b">
        <v>0</v>
      </c>
      <c r="N1890">
        <v>38</v>
      </c>
      <c r="O1890" t="b">
        <v>1</v>
      </c>
      <c r="P1890" t="s">
        <v>8265</v>
      </c>
      <c r="Q1890">
        <f t="shared" si="234"/>
        <v>108</v>
      </c>
      <c r="R1890">
        <f t="shared" si="239"/>
        <v>74.430000000000007</v>
      </c>
      <c r="S1890" t="str">
        <f t="shared" si="235"/>
        <v>film &amp; video</v>
      </c>
      <c r="T1890" t="str">
        <f t="shared" si="236"/>
        <v>television</v>
      </c>
      <c r="U1890" s="7">
        <f t="shared" si="237"/>
        <v>42033.516898148147</v>
      </c>
      <c r="V1890" s="7">
        <f t="shared" si="238"/>
        <v>42064.5</v>
      </c>
    </row>
    <row r="1891" spans="1:22" ht="44.25" x14ac:dyDescent="0.75">
      <c r="A1891">
        <v>173</v>
      </c>
      <c r="B1891" s="2" t="s">
        <v>175</v>
      </c>
      <c r="C1891" s="2" t="s">
        <v>4283</v>
      </c>
      <c r="D1891">
        <v>1110</v>
      </c>
      <c r="E1891">
        <f t="shared" si="232"/>
        <v>1454.1000000000001</v>
      </c>
      <c r="F1891">
        <v>0</v>
      </c>
      <c r="G1891">
        <f t="shared" si="233"/>
        <v>0</v>
      </c>
      <c r="H1891" t="s">
        <v>8221</v>
      </c>
      <c r="I1891" t="s">
        <v>8225</v>
      </c>
      <c r="J1891" t="s">
        <v>8247</v>
      </c>
      <c r="K1891">
        <v>1425131108</v>
      </c>
      <c r="L1891">
        <v>1422539108</v>
      </c>
      <c r="M1891" t="b">
        <v>0</v>
      </c>
      <c r="N1891">
        <v>0</v>
      </c>
      <c r="O1891" t="b">
        <v>0</v>
      </c>
      <c r="P1891" t="s">
        <v>8268</v>
      </c>
      <c r="Q1891">
        <f t="shared" si="234"/>
        <v>0</v>
      </c>
      <c r="R1891" t="e">
        <f t="shared" si="239"/>
        <v>#DIV/0!</v>
      </c>
      <c r="S1891" t="str">
        <f t="shared" si="235"/>
        <v>film &amp; video</v>
      </c>
      <c r="T1891" t="str">
        <f t="shared" si="236"/>
        <v>drama</v>
      </c>
      <c r="U1891" s="7">
        <f t="shared" si="237"/>
        <v>42033.573009259257</v>
      </c>
      <c r="V1891" s="7">
        <f t="shared" si="238"/>
        <v>42063.573009259257</v>
      </c>
    </row>
    <row r="1892" spans="1:22" ht="44.25" x14ac:dyDescent="0.75">
      <c r="A1892">
        <v>2197</v>
      </c>
      <c r="B1892" s="2" t="s">
        <v>2198</v>
      </c>
      <c r="C1892" s="2" t="s">
        <v>6307</v>
      </c>
      <c r="D1892">
        <v>30000</v>
      </c>
      <c r="E1892">
        <f t="shared" si="232"/>
        <v>30000</v>
      </c>
      <c r="F1892">
        <v>285309.33</v>
      </c>
      <c r="G1892">
        <f t="shared" si="233"/>
        <v>285309.33</v>
      </c>
      <c r="H1892" t="s">
        <v>8219</v>
      </c>
      <c r="I1892" t="s">
        <v>8224</v>
      </c>
      <c r="J1892" t="s">
        <v>8246</v>
      </c>
      <c r="K1892">
        <v>1425132059</v>
      </c>
      <c r="L1892">
        <v>1422540059</v>
      </c>
      <c r="M1892" t="b">
        <v>0</v>
      </c>
      <c r="N1892">
        <v>4330</v>
      </c>
      <c r="O1892" t="b">
        <v>1</v>
      </c>
      <c r="P1892" t="s">
        <v>8297</v>
      </c>
      <c r="Q1892">
        <f t="shared" si="234"/>
        <v>951</v>
      </c>
      <c r="R1892">
        <f t="shared" si="239"/>
        <v>65.89</v>
      </c>
      <c r="S1892" t="str">
        <f t="shared" si="235"/>
        <v>games</v>
      </c>
      <c r="T1892" t="str">
        <f t="shared" si="236"/>
        <v>tabletop games</v>
      </c>
      <c r="U1892" s="7">
        <f t="shared" si="237"/>
        <v>42033.584016203706</v>
      </c>
      <c r="V1892" s="7">
        <f t="shared" si="238"/>
        <v>42063.584016203706</v>
      </c>
    </row>
    <row r="1893" spans="1:22" ht="29.5" x14ac:dyDescent="0.75">
      <c r="A1893">
        <v>1593</v>
      </c>
      <c r="B1893" s="2" t="s">
        <v>1594</v>
      </c>
      <c r="C1893" s="2" t="s">
        <v>5703</v>
      </c>
      <c r="D1893">
        <v>22000</v>
      </c>
      <c r="E1893">
        <f t="shared" si="232"/>
        <v>22000</v>
      </c>
      <c r="F1893">
        <v>3</v>
      </c>
      <c r="G1893">
        <f t="shared" si="233"/>
        <v>3</v>
      </c>
      <c r="H1893" t="s">
        <v>8221</v>
      </c>
      <c r="I1893" t="s">
        <v>8224</v>
      </c>
      <c r="J1893" t="s">
        <v>8246</v>
      </c>
      <c r="K1893">
        <v>1425154655</v>
      </c>
      <c r="L1893">
        <v>1422562655</v>
      </c>
      <c r="M1893" t="b">
        <v>0</v>
      </c>
      <c r="N1893">
        <v>3</v>
      </c>
      <c r="O1893" t="b">
        <v>0</v>
      </c>
      <c r="P1893" t="s">
        <v>8291</v>
      </c>
      <c r="Q1893">
        <f t="shared" si="234"/>
        <v>0</v>
      </c>
      <c r="R1893">
        <f t="shared" si="239"/>
        <v>1</v>
      </c>
      <c r="S1893" t="str">
        <f t="shared" si="235"/>
        <v>photography</v>
      </c>
      <c r="T1893" t="str">
        <f t="shared" si="236"/>
        <v>places</v>
      </c>
      <c r="U1893" s="7">
        <f t="shared" si="237"/>
        <v>42033.845543981486</v>
      </c>
      <c r="V1893" s="7">
        <f t="shared" si="238"/>
        <v>42063.845543981486</v>
      </c>
    </row>
    <row r="1894" spans="1:22" ht="29.5" x14ac:dyDescent="0.75">
      <c r="A1894">
        <v>1181</v>
      </c>
      <c r="B1894" s="2" t="s">
        <v>1182</v>
      </c>
      <c r="C1894" s="2" t="s">
        <v>5291</v>
      </c>
      <c r="D1894">
        <v>50000</v>
      </c>
      <c r="E1894">
        <f t="shared" si="232"/>
        <v>50000</v>
      </c>
      <c r="F1894">
        <v>4</v>
      </c>
      <c r="G1894">
        <f t="shared" si="233"/>
        <v>4</v>
      </c>
      <c r="H1894" t="s">
        <v>8221</v>
      </c>
      <c r="I1894" t="s">
        <v>8224</v>
      </c>
      <c r="J1894" t="s">
        <v>8246</v>
      </c>
      <c r="K1894">
        <v>1425197321</v>
      </c>
      <c r="L1894">
        <v>1422605321</v>
      </c>
      <c r="M1894" t="b">
        <v>0</v>
      </c>
      <c r="N1894">
        <v>3</v>
      </c>
      <c r="O1894" t="b">
        <v>0</v>
      </c>
      <c r="P1894" t="s">
        <v>8284</v>
      </c>
      <c r="Q1894">
        <f t="shared" si="234"/>
        <v>0</v>
      </c>
      <c r="R1894">
        <f t="shared" si="239"/>
        <v>1.33</v>
      </c>
      <c r="S1894" t="str">
        <f t="shared" si="235"/>
        <v>food</v>
      </c>
      <c r="T1894" t="str">
        <f t="shared" si="236"/>
        <v>food trucks</v>
      </c>
      <c r="U1894" s="7">
        <f t="shared" si="237"/>
        <v>42034.339363425926</v>
      </c>
      <c r="V1894" s="7">
        <f t="shared" si="238"/>
        <v>42064.339363425926</v>
      </c>
    </row>
    <row r="1895" spans="1:22" ht="29.5" x14ac:dyDescent="0.75">
      <c r="A1895">
        <v>1987</v>
      </c>
      <c r="B1895" s="2" t="s">
        <v>1988</v>
      </c>
      <c r="C1895" s="2" t="s">
        <v>6097</v>
      </c>
      <c r="D1895">
        <v>5500</v>
      </c>
      <c r="E1895">
        <f t="shared" si="232"/>
        <v>7205</v>
      </c>
      <c r="F1895">
        <v>2336</v>
      </c>
      <c r="G1895">
        <f t="shared" si="233"/>
        <v>3060.1600000000003</v>
      </c>
      <c r="H1895" t="s">
        <v>8221</v>
      </c>
      <c r="I1895" t="s">
        <v>8225</v>
      </c>
      <c r="J1895" t="s">
        <v>8247</v>
      </c>
      <c r="K1895">
        <v>1425223276</v>
      </c>
      <c r="L1895">
        <v>1422631276</v>
      </c>
      <c r="M1895" t="b">
        <v>0</v>
      </c>
      <c r="N1895">
        <v>28</v>
      </c>
      <c r="O1895" t="b">
        <v>0</v>
      </c>
      <c r="P1895" t="s">
        <v>8296</v>
      </c>
      <c r="Q1895">
        <f t="shared" si="234"/>
        <v>42</v>
      </c>
      <c r="R1895">
        <f t="shared" si="239"/>
        <v>109.29</v>
      </c>
      <c r="S1895" t="str">
        <f t="shared" si="235"/>
        <v>photography</v>
      </c>
      <c r="T1895" t="str">
        <f t="shared" si="236"/>
        <v>people</v>
      </c>
      <c r="U1895" s="7">
        <f t="shared" si="237"/>
        <v>42034.639768518522</v>
      </c>
      <c r="V1895" s="7">
        <f t="shared" si="238"/>
        <v>42064.639768518522</v>
      </c>
    </row>
    <row r="1896" spans="1:22" ht="44.25" x14ac:dyDescent="0.75">
      <c r="A1896">
        <v>2683</v>
      </c>
      <c r="B1896" s="2" t="s">
        <v>2683</v>
      </c>
      <c r="C1896" s="2" t="s">
        <v>6793</v>
      </c>
      <c r="D1896">
        <v>15000</v>
      </c>
      <c r="E1896">
        <f t="shared" si="232"/>
        <v>15000</v>
      </c>
      <c r="F1896">
        <v>36</v>
      </c>
      <c r="G1896">
        <f t="shared" si="233"/>
        <v>36</v>
      </c>
      <c r="H1896" t="s">
        <v>8221</v>
      </c>
      <c r="I1896" t="s">
        <v>8224</v>
      </c>
      <c r="J1896" t="s">
        <v>8246</v>
      </c>
      <c r="K1896">
        <v>1425233240</v>
      </c>
      <c r="L1896">
        <v>1422641240</v>
      </c>
      <c r="M1896" t="b">
        <v>0</v>
      </c>
      <c r="N1896">
        <v>3</v>
      </c>
      <c r="O1896" t="b">
        <v>0</v>
      </c>
      <c r="P1896" t="s">
        <v>8284</v>
      </c>
      <c r="Q1896">
        <f t="shared" si="234"/>
        <v>0</v>
      </c>
      <c r="R1896">
        <f t="shared" si="239"/>
        <v>12</v>
      </c>
      <c r="S1896" t="str">
        <f t="shared" si="235"/>
        <v>food</v>
      </c>
      <c r="T1896" t="str">
        <f t="shared" si="236"/>
        <v>food trucks</v>
      </c>
      <c r="U1896" s="7">
        <f t="shared" si="237"/>
        <v>42034.75509259259</v>
      </c>
      <c r="V1896" s="7">
        <f t="shared" si="238"/>
        <v>42064.75509259259</v>
      </c>
    </row>
    <row r="1897" spans="1:22" ht="44.25" x14ac:dyDescent="0.75">
      <c r="A1897">
        <v>3127</v>
      </c>
      <c r="B1897" s="2" t="s">
        <v>3127</v>
      </c>
      <c r="C1897" s="2" t="s">
        <v>7237</v>
      </c>
      <c r="D1897">
        <v>100000</v>
      </c>
      <c r="E1897">
        <f t="shared" si="232"/>
        <v>100000</v>
      </c>
      <c r="F1897">
        <v>0</v>
      </c>
      <c r="G1897">
        <f t="shared" si="233"/>
        <v>0</v>
      </c>
      <c r="H1897" t="s">
        <v>8220</v>
      </c>
      <c r="I1897" t="s">
        <v>8224</v>
      </c>
      <c r="J1897" t="s">
        <v>8246</v>
      </c>
      <c r="K1897">
        <v>1425242029</v>
      </c>
      <c r="L1897">
        <v>1422650029</v>
      </c>
      <c r="M1897" t="b">
        <v>0</v>
      </c>
      <c r="N1897">
        <v>0</v>
      </c>
      <c r="O1897" t="b">
        <v>0</v>
      </c>
      <c r="P1897" t="s">
        <v>8303</v>
      </c>
      <c r="Q1897">
        <f t="shared" si="234"/>
        <v>0</v>
      </c>
      <c r="R1897" t="e">
        <f t="shared" si="239"/>
        <v>#DIV/0!</v>
      </c>
      <c r="S1897" t="str">
        <f t="shared" si="235"/>
        <v>theater</v>
      </c>
      <c r="T1897" t="str">
        <f t="shared" si="236"/>
        <v>spaces</v>
      </c>
      <c r="U1897" s="7">
        <f t="shared" si="237"/>
        <v>42034.856817129628</v>
      </c>
      <c r="V1897" s="7">
        <f t="shared" si="238"/>
        <v>42064.856817129628</v>
      </c>
    </row>
    <row r="1898" spans="1:22" ht="59" x14ac:dyDescent="0.75">
      <c r="A1898">
        <v>3827</v>
      </c>
      <c r="B1898" s="2" t="s">
        <v>3824</v>
      </c>
      <c r="C1898" s="2" t="s">
        <v>7936</v>
      </c>
      <c r="D1898">
        <v>3000</v>
      </c>
      <c r="E1898">
        <f t="shared" si="232"/>
        <v>3930</v>
      </c>
      <c r="F1898">
        <v>4580</v>
      </c>
      <c r="G1898">
        <f t="shared" si="233"/>
        <v>5999.8</v>
      </c>
      <c r="H1898" t="s">
        <v>8219</v>
      </c>
      <c r="I1898" t="s">
        <v>8225</v>
      </c>
      <c r="J1898" t="s">
        <v>8247</v>
      </c>
      <c r="K1898">
        <v>1427414400</v>
      </c>
      <c r="L1898">
        <v>1422656201</v>
      </c>
      <c r="M1898" t="b">
        <v>0</v>
      </c>
      <c r="N1898">
        <v>65</v>
      </c>
      <c r="O1898" t="b">
        <v>1</v>
      </c>
      <c r="P1898" t="s">
        <v>8271</v>
      </c>
      <c r="Q1898">
        <f t="shared" si="234"/>
        <v>153</v>
      </c>
      <c r="R1898">
        <f t="shared" si="239"/>
        <v>92.3</v>
      </c>
      <c r="S1898" t="str">
        <f t="shared" si="235"/>
        <v>theater</v>
      </c>
      <c r="T1898" t="str">
        <f t="shared" si="236"/>
        <v>plays</v>
      </c>
      <c r="U1898" s="7">
        <f t="shared" si="237"/>
        <v>42034.928252314814</v>
      </c>
      <c r="V1898" s="7">
        <f t="shared" si="238"/>
        <v>42090</v>
      </c>
    </row>
    <row r="1899" spans="1:22" ht="44.25" x14ac:dyDescent="0.75">
      <c r="A1899">
        <v>2941</v>
      </c>
      <c r="B1899" s="2" t="s">
        <v>2941</v>
      </c>
      <c r="C1899" s="2" t="s">
        <v>7051</v>
      </c>
      <c r="D1899">
        <v>25000</v>
      </c>
      <c r="E1899">
        <f t="shared" si="232"/>
        <v>25000</v>
      </c>
      <c r="F1899">
        <v>1</v>
      </c>
      <c r="G1899">
        <f t="shared" si="233"/>
        <v>1</v>
      </c>
      <c r="H1899" t="s">
        <v>8221</v>
      </c>
      <c r="I1899" t="s">
        <v>8224</v>
      </c>
      <c r="J1899" t="s">
        <v>8246</v>
      </c>
      <c r="K1899">
        <v>1425250955</v>
      </c>
      <c r="L1899">
        <v>1422658955</v>
      </c>
      <c r="M1899" t="b">
        <v>0</v>
      </c>
      <c r="N1899">
        <v>1</v>
      </c>
      <c r="O1899" t="b">
        <v>0</v>
      </c>
      <c r="P1899" t="s">
        <v>8303</v>
      </c>
      <c r="Q1899">
        <f t="shared" si="234"/>
        <v>0</v>
      </c>
      <c r="R1899">
        <f t="shared" si="239"/>
        <v>1</v>
      </c>
      <c r="S1899" t="str">
        <f t="shared" si="235"/>
        <v>theater</v>
      </c>
      <c r="T1899" t="str">
        <f t="shared" si="236"/>
        <v>spaces</v>
      </c>
      <c r="U1899" s="7">
        <f t="shared" si="237"/>
        <v>42034.960127314815</v>
      </c>
      <c r="V1899" s="7">
        <f t="shared" si="238"/>
        <v>42064.960127314815</v>
      </c>
    </row>
    <row r="1900" spans="1:22" ht="44.25" x14ac:dyDescent="0.75">
      <c r="A1900">
        <v>1877</v>
      </c>
      <c r="B1900" s="2" t="s">
        <v>1878</v>
      </c>
      <c r="C1900" s="2" t="s">
        <v>5987</v>
      </c>
      <c r="D1900">
        <v>60</v>
      </c>
      <c r="E1900">
        <f t="shared" si="232"/>
        <v>60</v>
      </c>
      <c r="F1900">
        <v>0</v>
      </c>
      <c r="G1900">
        <f t="shared" si="233"/>
        <v>0</v>
      </c>
      <c r="H1900" t="s">
        <v>8221</v>
      </c>
      <c r="I1900" t="s">
        <v>8224</v>
      </c>
      <c r="J1900" t="s">
        <v>8246</v>
      </c>
      <c r="K1900">
        <v>1425170525</v>
      </c>
      <c r="L1900">
        <v>1422664925</v>
      </c>
      <c r="M1900" t="b">
        <v>0</v>
      </c>
      <c r="N1900">
        <v>0</v>
      </c>
      <c r="O1900" t="b">
        <v>0</v>
      </c>
      <c r="P1900" t="s">
        <v>8283</v>
      </c>
      <c r="Q1900">
        <f t="shared" si="234"/>
        <v>0</v>
      </c>
      <c r="R1900" t="e">
        <f t="shared" si="239"/>
        <v>#DIV/0!</v>
      </c>
      <c r="S1900" t="str">
        <f t="shared" si="235"/>
        <v>games</v>
      </c>
      <c r="T1900" t="str">
        <f t="shared" si="236"/>
        <v>mobile games</v>
      </c>
      <c r="U1900" s="7">
        <f t="shared" si="237"/>
        <v>42035.029224537036</v>
      </c>
      <c r="V1900" s="7">
        <f t="shared" si="238"/>
        <v>42064.029224537036</v>
      </c>
    </row>
    <row r="1901" spans="1:22" ht="44.25" x14ac:dyDescent="0.75">
      <c r="A1901">
        <v>2962</v>
      </c>
      <c r="B1901" s="2" t="s">
        <v>2962</v>
      </c>
      <c r="C1901" s="2" t="s">
        <v>7072</v>
      </c>
      <c r="D1901">
        <v>1000</v>
      </c>
      <c r="E1901">
        <f t="shared" si="232"/>
        <v>1000</v>
      </c>
      <c r="F1901">
        <v>1218</v>
      </c>
      <c r="G1901">
        <f t="shared" si="233"/>
        <v>1218</v>
      </c>
      <c r="H1901" t="s">
        <v>8219</v>
      </c>
      <c r="I1901" t="s">
        <v>8224</v>
      </c>
      <c r="J1901" t="s">
        <v>8246</v>
      </c>
      <c r="K1901">
        <v>1425193140</v>
      </c>
      <c r="L1901">
        <v>1422769906</v>
      </c>
      <c r="M1901" t="b">
        <v>0</v>
      </c>
      <c r="N1901">
        <v>20</v>
      </c>
      <c r="O1901" t="b">
        <v>1</v>
      </c>
      <c r="P1901" t="s">
        <v>8271</v>
      </c>
      <c r="Q1901">
        <f t="shared" si="234"/>
        <v>122</v>
      </c>
      <c r="R1901">
        <f t="shared" si="239"/>
        <v>60.9</v>
      </c>
      <c r="S1901" t="str">
        <f t="shared" si="235"/>
        <v>theater</v>
      </c>
      <c r="T1901" t="str">
        <f t="shared" si="236"/>
        <v>plays</v>
      </c>
      <c r="U1901" s="7">
        <f t="shared" si="237"/>
        <v>42036.24428240741</v>
      </c>
      <c r="V1901" s="7">
        <f t="shared" si="238"/>
        <v>42064.290972222225</v>
      </c>
    </row>
    <row r="1902" spans="1:22" ht="44.25" x14ac:dyDescent="0.75">
      <c r="A1902">
        <v>3450</v>
      </c>
      <c r="B1902" s="2" t="s">
        <v>3449</v>
      </c>
      <c r="C1902" s="2" t="s">
        <v>7560</v>
      </c>
      <c r="D1902">
        <v>500</v>
      </c>
      <c r="E1902">
        <f t="shared" si="232"/>
        <v>655</v>
      </c>
      <c r="F1902">
        <v>760</v>
      </c>
      <c r="G1902">
        <f t="shared" si="233"/>
        <v>995.6</v>
      </c>
      <c r="H1902" t="s">
        <v>8219</v>
      </c>
      <c r="I1902" t="s">
        <v>8225</v>
      </c>
      <c r="J1902" t="s">
        <v>8247</v>
      </c>
      <c r="K1902">
        <v>1427990071</v>
      </c>
      <c r="L1902">
        <v>1422809671</v>
      </c>
      <c r="M1902" t="b">
        <v>0</v>
      </c>
      <c r="N1902">
        <v>39</v>
      </c>
      <c r="O1902" t="b">
        <v>1</v>
      </c>
      <c r="P1902" t="s">
        <v>8271</v>
      </c>
      <c r="Q1902">
        <f t="shared" si="234"/>
        <v>152</v>
      </c>
      <c r="R1902">
        <f t="shared" si="239"/>
        <v>25.53</v>
      </c>
      <c r="S1902" t="str">
        <f t="shared" si="235"/>
        <v>theater</v>
      </c>
      <c r="T1902" t="str">
        <f t="shared" si="236"/>
        <v>plays</v>
      </c>
      <c r="U1902" s="7">
        <f t="shared" si="237"/>
        <v>42036.704525462963</v>
      </c>
      <c r="V1902" s="7">
        <f t="shared" si="238"/>
        <v>42096.662858796291</v>
      </c>
    </row>
    <row r="1903" spans="1:22" ht="44.25" x14ac:dyDescent="0.75">
      <c r="A1903">
        <v>3715</v>
      </c>
      <c r="B1903" s="2" t="s">
        <v>3712</v>
      </c>
      <c r="C1903" s="2" t="s">
        <v>7825</v>
      </c>
      <c r="D1903">
        <v>3500</v>
      </c>
      <c r="E1903">
        <f t="shared" si="232"/>
        <v>4585</v>
      </c>
      <c r="F1903">
        <v>3590</v>
      </c>
      <c r="G1903">
        <f t="shared" si="233"/>
        <v>4702.9000000000005</v>
      </c>
      <c r="H1903" t="s">
        <v>8219</v>
      </c>
      <c r="I1903" t="s">
        <v>8225</v>
      </c>
      <c r="J1903" t="s">
        <v>8247</v>
      </c>
      <c r="K1903">
        <v>1427806320</v>
      </c>
      <c r="L1903">
        <v>1422834819</v>
      </c>
      <c r="M1903" t="b">
        <v>0</v>
      </c>
      <c r="N1903">
        <v>27</v>
      </c>
      <c r="O1903" t="b">
        <v>1</v>
      </c>
      <c r="P1903" t="s">
        <v>8271</v>
      </c>
      <c r="Q1903">
        <f t="shared" si="234"/>
        <v>103</v>
      </c>
      <c r="R1903">
        <f t="shared" si="239"/>
        <v>174.18</v>
      </c>
      <c r="S1903" t="str">
        <f t="shared" si="235"/>
        <v>theater</v>
      </c>
      <c r="T1903" t="str">
        <f t="shared" si="236"/>
        <v>plays</v>
      </c>
      <c r="U1903" s="7">
        <f t="shared" si="237"/>
        <v>42036.995590277773</v>
      </c>
      <c r="V1903" s="7">
        <f t="shared" si="238"/>
        <v>42094.536111111112</v>
      </c>
    </row>
    <row r="1904" spans="1:22" ht="44.25" x14ac:dyDescent="0.75">
      <c r="A1904">
        <v>446</v>
      </c>
      <c r="B1904" s="2" t="s">
        <v>447</v>
      </c>
      <c r="C1904" s="2" t="s">
        <v>4556</v>
      </c>
      <c r="D1904">
        <v>10500</v>
      </c>
      <c r="E1904">
        <f t="shared" si="232"/>
        <v>10500</v>
      </c>
      <c r="F1904">
        <v>766</v>
      </c>
      <c r="G1904">
        <f t="shared" si="233"/>
        <v>766</v>
      </c>
      <c r="H1904" t="s">
        <v>8221</v>
      </c>
      <c r="I1904" t="s">
        <v>8224</v>
      </c>
      <c r="J1904" t="s">
        <v>8246</v>
      </c>
      <c r="K1904">
        <v>1425434420</v>
      </c>
      <c r="L1904">
        <v>1422842420</v>
      </c>
      <c r="M1904" t="b">
        <v>0</v>
      </c>
      <c r="N1904">
        <v>16</v>
      </c>
      <c r="O1904" t="b">
        <v>0</v>
      </c>
      <c r="P1904" t="s">
        <v>8270</v>
      </c>
      <c r="Q1904">
        <f t="shared" si="234"/>
        <v>7</v>
      </c>
      <c r="R1904">
        <f t="shared" si="239"/>
        <v>47.88</v>
      </c>
      <c r="S1904" t="str">
        <f t="shared" si="235"/>
        <v>film &amp; video</v>
      </c>
      <c r="T1904" t="str">
        <f t="shared" si="236"/>
        <v>animation</v>
      </c>
      <c r="U1904" s="7">
        <f t="shared" si="237"/>
        <v>42037.083564814813</v>
      </c>
      <c r="V1904" s="7">
        <f t="shared" si="238"/>
        <v>42067.083564814813</v>
      </c>
    </row>
    <row r="1905" spans="1:22" ht="44.25" x14ac:dyDescent="0.75">
      <c r="A1905">
        <v>3519</v>
      </c>
      <c r="B1905" s="2" t="s">
        <v>3518</v>
      </c>
      <c r="C1905" s="2" t="s">
        <v>7629</v>
      </c>
      <c r="D1905">
        <v>2000</v>
      </c>
      <c r="E1905">
        <f t="shared" si="232"/>
        <v>2620</v>
      </c>
      <c r="F1905">
        <v>2027</v>
      </c>
      <c r="G1905">
        <f t="shared" si="233"/>
        <v>2655.37</v>
      </c>
      <c r="H1905" t="s">
        <v>8219</v>
      </c>
      <c r="I1905" t="s">
        <v>8225</v>
      </c>
      <c r="J1905" t="s">
        <v>8247</v>
      </c>
      <c r="K1905">
        <v>1425478950</v>
      </c>
      <c r="L1905">
        <v>1422886950</v>
      </c>
      <c r="M1905" t="b">
        <v>0</v>
      </c>
      <c r="N1905">
        <v>28</v>
      </c>
      <c r="O1905" t="b">
        <v>1</v>
      </c>
      <c r="P1905" t="s">
        <v>8271</v>
      </c>
      <c r="Q1905">
        <f t="shared" si="234"/>
        <v>101</v>
      </c>
      <c r="R1905">
        <f t="shared" si="239"/>
        <v>94.83</v>
      </c>
      <c r="S1905" t="str">
        <f t="shared" si="235"/>
        <v>theater</v>
      </c>
      <c r="T1905" t="str">
        <f t="shared" si="236"/>
        <v>plays</v>
      </c>
      <c r="U1905" s="7">
        <f t="shared" si="237"/>
        <v>42037.598958333328</v>
      </c>
      <c r="V1905" s="7">
        <f t="shared" si="238"/>
        <v>42067.598958333328</v>
      </c>
    </row>
    <row r="1906" spans="1:22" ht="44.25" x14ac:dyDescent="0.75">
      <c r="A1906">
        <v>1902</v>
      </c>
      <c r="B1906" s="2" t="s">
        <v>1903</v>
      </c>
      <c r="C1906" s="2" t="s">
        <v>6012</v>
      </c>
      <c r="D1906">
        <v>1000</v>
      </c>
      <c r="E1906">
        <f t="shared" si="232"/>
        <v>1140</v>
      </c>
      <c r="F1906">
        <v>12</v>
      </c>
      <c r="G1906">
        <f t="shared" si="233"/>
        <v>13.68</v>
      </c>
      <c r="H1906" t="s">
        <v>8221</v>
      </c>
      <c r="I1906" t="s">
        <v>8233</v>
      </c>
      <c r="J1906" t="s">
        <v>8249</v>
      </c>
      <c r="K1906">
        <v>1425495447</v>
      </c>
      <c r="L1906">
        <v>1422903447</v>
      </c>
      <c r="M1906" t="b">
        <v>0</v>
      </c>
      <c r="N1906">
        <v>3</v>
      </c>
      <c r="O1906" t="b">
        <v>0</v>
      </c>
      <c r="P1906" t="s">
        <v>8294</v>
      </c>
      <c r="Q1906">
        <f t="shared" si="234"/>
        <v>1</v>
      </c>
      <c r="R1906">
        <f t="shared" si="239"/>
        <v>4.5599999999999996</v>
      </c>
      <c r="S1906" t="str">
        <f t="shared" si="235"/>
        <v>technology</v>
      </c>
      <c r="T1906" t="str">
        <f t="shared" si="236"/>
        <v>gadgets</v>
      </c>
      <c r="U1906" s="7">
        <f t="shared" si="237"/>
        <v>42037.789895833332</v>
      </c>
      <c r="V1906" s="7">
        <f t="shared" si="238"/>
        <v>42067.789895833332</v>
      </c>
    </row>
    <row r="1907" spans="1:22" ht="44.25" x14ac:dyDescent="0.75">
      <c r="A1907">
        <v>3421</v>
      </c>
      <c r="B1907" s="2" t="s">
        <v>3420</v>
      </c>
      <c r="C1907" s="2" t="s">
        <v>7531</v>
      </c>
      <c r="D1907">
        <v>10000</v>
      </c>
      <c r="E1907">
        <f t="shared" si="232"/>
        <v>10000</v>
      </c>
      <c r="F1907">
        <v>10115</v>
      </c>
      <c r="G1907">
        <f t="shared" si="233"/>
        <v>10115</v>
      </c>
      <c r="H1907" t="s">
        <v>8219</v>
      </c>
      <c r="I1907" t="s">
        <v>8224</v>
      </c>
      <c r="J1907" t="s">
        <v>8246</v>
      </c>
      <c r="K1907">
        <v>1425495563</v>
      </c>
      <c r="L1907">
        <v>1422903563</v>
      </c>
      <c r="M1907" t="b">
        <v>0</v>
      </c>
      <c r="N1907">
        <v>98</v>
      </c>
      <c r="O1907" t="b">
        <v>1</v>
      </c>
      <c r="P1907" t="s">
        <v>8271</v>
      </c>
      <c r="Q1907">
        <f t="shared" si="234"/>
        <v>101</v>
      </c>
      <c r="R1907">
        <f t="shared" si="239"/>
        <v>103.21</v>
      </c>
      <c r="S1907" t="str">
        <f t="shared" si="235"/>
        <v>theater</v>
      </c>
      <c r="T1907" t="str">
        <f t="shared" si="236"/>
        <v>plays</v>
      </c>
      <c r="U1907" s="7">
        <f t="shared" si="237"/>
        <v>42037.791238425925</v>
      </c>
      <c r="V1907" s="7">
        <f t="shared" si="238"/>
        <v>42067.791238425925</v>
      </c>
    </row>
    <row r="1908" spans="1:22" ht="44.25" x14ac:dyDescent="0.75">
      <c r="A1908">
        <v>3620</v>
      </c>
      <c r="B1908" s="2" t="s">
        <v>3618</v>
      </c>
      <c r="C1908" s="2" t="s">
        <v>7730</v>
      </c>
      <c r="D1908">
        <v>10500</v>
      </c>
      <c r="E1908">
        <f t="shared" si="232"/>
        <v>10500</v>
      </c>
      <c r="F1908">
        <v>11045</v>
      </c>
      <c r="G1908">
        <f t="shared" si="233"/>
        <v>11045</v>
      </c>
      <c r="H1908" t="s">
        <v>8219</v>
      </c>
      <c r="I1908" t="s">
        <v>8224</v>
      </c>
      <c r="J1908" t="s">
        <v>8246</v>
      </c>
      <c r="K1908">
        <v>1425528000</v>
      </c>
      <c r="L1908">
        <v>1422916261</v>
      </c>
      <c r="M1908" t="b">
        <v>0</v>
      </c>
      <c r="N1908">
        <v>197</v>
      </c>
      <c r="O1908" t="b">
        <v>1</v>
      </c>
      <c r="P1908" t="s">
        <v>8271</v>
      </c>
      <c r="Q1908">
        <f t="shared" si="234"/>
        <v>105</v>
      </c>
      <c r="R1908">
        <f t="shared" si="239"/>
        <v>56.07</v>
      </c>
      <c r="S1908" t="str">
        <f t="shared" si="235"/>
        <v>theater</v>
      </c>
      <c r="T1908" t="str">
        <f t="shared" si="236"/>
        <v>plays</v>
      </c>
      <c r="U1908" s="7">
        <f t="shared" si="237"/>
        <v>42037.938206018516</v>
      </c>
      <c r="V1908" s="7">
        <f t="shared" si="238"/>
        <v>42068.166666666672</v>
      </c>
    </row>
    <row r="1909" spans="1:22" ht="44.25" x14ac:dyDescent="0.75">
      <c r="A1909">
        <v>2635</v>
      </c>
      <c r="B1909" s="2" t="s">
        <v>2635</v>
      </c>
      <c r="C1909" s="2" t="s">
        <v>6745</v>
      </c>
      <c r="D1909">
        <v>11500</v>
      </c>
      <c r="E1909">
        <f t="shared" si="232"/>
        <v>8395</v>
      </c>
      <c r="F1909">
        <v>11500</v>
      </c>
      <c r="G1909">
        <f t="shared" si="233"/>
        <v>8395</v>
      </c>
      <c r="H1909" t="s">
        <v>8219</v>
      </c>
      <c r="I1909" t="s">
        <v>8229</v>
      </c>
      <c r="J1909" t="s">
        <v>8251</v>
      </c>
      <c r="K1909">
        <v>1425937761</v>
      </c>
      <c r="L1909">
        <v>1422917361</v>
      </c>
      <c r="M1909" t="b">
        <v>0</v>
      </c>
      <c r="N1909">
        <v>84</v>
      </c>
      <c r="O1909" t="b">
        <v>1</v>
      </c>
      <c r="P1909" t="s">
        <v>8301</v>
      </c>
      <c r="Q1909">
        <f t="shared" si="234"/>
        <v>100</v>
      </c>
      <c r="R1909">
        <f t="shared" si="239"/>
        <v>99.94</v>
      </c>
      <c r="S1909" t="str">
        <f t="shared" si="235"/>
        <v>technology</v>
      </c>
      <c r="T1909" t="str">
        <f t="shared" si="236"/>
        <v>space exploration</v>
      </c>
      <c r="U1909" s="7">
        <f t="shared" si="237"/>
        <v>42037.950937500005</v>
      </c>
      <c r="V1909" s="7">
        <f t="shared" si="238"/>
        <v>42072.909270833334</v>
      </c>
    </row>
    <row r="1910" spans="1:22" ht="29.5" x14ac:dyDescent="0.75">
      <c r="A1910">
        <v>2894</v>
      </c>
      <c r="B1910" s="2" t="s">
        <v>2894</v>
      </c>
      <c r="C1910" s="2" t="s">
        <v>7004</v>
      </c>
      <c r="D1910">
        <v>50000</v>
      </c>
      <c r="E1910">
        <f t="shared" si="232"/>
        <v>50000</v>
      </c>
      <c r="F1910">
        <v>0</v>
      </c>
      <c r="G1910">
        <f t="shared" si="233"/>
        <v>0</v>
      </c>
      <c r="H1910" t="s">
        <v>8221</v>
      </c>
      <c r="I1910" t="s">
        <v>8224</v>
      </c>
      <c r="J1910" t="s">
        <v>8246</v>
      </c>
      <c r="K1910">
        <v>1428100815</v>
      </c>
      <c r="L1910">
        <v>1422920415</v>
      </c>
      <c r="M1910" t="b">
        <v>0</v>
      </c>
      <c r="N1910">
        <v>0</v>
      </c>
      <c r="O1910" t="b">
        <v>0</v>
      </c>
      <c r="P1910" t="s">
        <v>8271</v>
      </c>
      <c r="Q1910">
        <f t="shared" si="234"/>
        <v>0</v>
      </c>
      <c r="R1910" t="e">
        <f t="shared" si="239"/>
        <v>#DIV/0!</v>
      </c>
      <c r="S1910" t="str">
        <f t="shared" si="235"/>
        <v>theater</v>
      </c>
      <c r="T1910" t="str">
        <f t="shared" si="236"/>
        <v>plays</v>
      </c>
      <c r="U1910" s="7">
        <f t="shared" si="237"/>
        <v>42037.986284722225</v>
      </c>
      <c r="V1910" s="7">
        <f t="shared" si="238"/>
        <v>42097.944618055553</v>
      </c>
    </row>
    <row r="1911" spans="1:22" ht="44.25" x14ac:dyDescent="0.75">
      <c r="A1911">
        <v>3428</v>
      </c>
      <c r="B1911" s="2" t="s">
        <v>3427</v>
      </c>
      <c r="C1911" s="2" t="s">
        <v>7538</v>
      </c>
      <c r="D1911">
        <v>2000</v>
      </c>
      <c r="E1911">
        <f t="shared" si="232"/>
        <v>2620</v>
      </c>
      <c r="F1911">
        <v>2055</v>
      </c>
      <c r="G1911">
        <f t="shared" si="233"/>
        <v>2692.05</v>
      </c>
      <c r="H1911" t="s">
        <v>8219</v>
      </c>
      <c r="I1911" t="s">
        <v>8225</v>
      </c>
      <c r="J1911" t="s">
        <v>8247</v>
      </c>
      <c r="K1911">
        <v>1425142800</v>
      </c>
      <c r="L1911">
        <v>1422983847</v>
      </c>
      <c r="M1911" t="b">
        <v>0</v>
      </c>
      <c r="N1911">
        <v>51</v>
      </c>
      <c r="O1911" t="b">
        <v>1</v>
      </c>
      <c r="P1911" t="s">
        <v>8271</v>
      </c>
      <c r="Q1911">
        <f t="shared" si="234"/>
        <v>103</v>
      </c>
      <c r="R1911">
        <f t="shared" si="239"/>
        <v>52.79</v>
      </c>
      <c r="S1911" t="str">
        <f t="shared" si="235"/>
        <v>theater</v>
      </c>
      <c r="T1911" t="str">
        <f t="shared" si="236"/>
        <v>plays</v>
      </c>
      <c r="U1911" s="7">
        <f t="shared" si="237"/>
        <v>42038.720451388886</v>
      </c>
      <c r="V1911" s="7">
        <f t="shared" si="238"/>
        <v>42063.708333333328</v>
      </c>
    </row>
    <row r="1912" spans="1:22" ht="44.25" x14ac:dyDescent="0.75">
      <c r="A1912">
        <v>453</v>
      </c>
      <c r="B1912" s="2" t="s">
        <v>454</v>
      </c>
      <c r="C1912" s="2" t="s">
        <v>4563</v>
      </c>
      <c r="D1912">
        <v>94875</v>
      </c>
      <c r="E1912">
        <f t="shared" si="232"/>
        <v>94875</v>
      </c>
      <c r="F1912">
        <v>26</v>
      </c>
      <c r="G1912">
        <f t="shared" si="233"/>
        <v>26</v>
      </c>
      <c r="H1912" t="s">
        <v>8221</v>
      </c>
      <c r="I1912" t="s">
        <v>8224</v>
      </c>
      <c r="J1912" t="s">
        <v>8246</v>
      </c>
      <c r="K1912">
        <v>1424375279</v>
      </c>
      <c r="L1912">
        <v>1422992879</v>
      </c>
      <c r="M1912" t="b">
        <v>0</v>
      </c>
      <c r="N1912">
        <v>2</v>
      </c>
      <c r="O1912" t="b">
        <v>0</v>
      </c>
      <c r="P1912" t="s">
        <v>8270</v>
      </c>
      <c r="Q1912">
        <f t="shared" si="234"/>
        <v>0</v>
      </c>
      <c r="R1912">
        <f t="shared" si="239"/>
        <v>13</v>
      </c>
      <c r="S1912" t="str">
        <f t="shared" si="235"/>
        <v>film &amp; video</v>
      </c>
      <c r="T1912" t="str">
        <f t="shared" si="236"/>
        <v>animation</v>
      </c>
      <c r="U1912" s="7">
        <f t="shared" si="237"/>
        <v>42038.824988425928</v>
      </c>
      <c r="V1912" s="7">
        <f t="shared" si="238"/>
        <v>42054.824988425928</v>
      </c>
    </row>
    <row r="1913" spans="1:22" ht="44.25" x14ac:dyDescent="0.75">
      <c r="A1913">
        <v>4092</v>
      </c>
      <c r="B1913" s="2" t="s">
        <v>4088</v>
      </c>
      <c r="C1913" s="2" t="s">
        <v>8195</v>
      </c>
      <c r="D1913">
        <v>110000</v>
      </c>
      <c r="E1913">
        <f t="shared" si="232"/>
        <v>110000</v>
      </c>
      <c r="F1913">
        <v>20</v>
      </c>
      <c r="G1913">
        <f t="shared" si="233"/>
        <v>20</v>
      </c>
      <c r="H1913" t="s">
        <v>8221</v>
      </c>
      <c r="I1913" t="s">
        <v>8224</v>
      </c>
      <c r="J1913" t="s">
        <v>8246</v>
      </c>
      <c r="K1913">
        <v>1428205247</v>
      </c>
      <c r="L1913">
        <v>1423024847</v>
      </c>
      <c r="M1913" t="b">
        <v>0</v>
      </c>
      <c r="N1913">
        <v>1</v>
      </c>
      <c r="O1913" t="b">
        <v>0</v>
      </c>
      <c r="P1913" t="s">
        <v>8271</v>
      </c>
      <c r="Q1913">
        <f t="shared" si="234"/>
        <v>0</v>
      </c>
      <c r="R1913">
        <f t="shared" si="239"/>
        <v>20</v>
      </c>
      <c r="S1913" t="str">
        <f t="shared" si="235"/>
        <v>theater</v>
      </c>
      <c r="T1913" t="str">
        <f t="shared" si="236"/>
        <v>plays</v>
      </c>
      <c r="U1913" s="7">
        <f t="shared" si="237"/>
        <v>42039.194988425923</v>
      </c>
      <c r="V1913" s="7">
        <f t="shared" si="238"/>
        <v>42099.153321759266</v>
      </c>
    </row>
    <row r="1914" spans="1:22" ht="44.25" x14ac:dyDescent="0.75">
      <c r="A1914">
        <v>1286</v>
      </c>
      <c r="B1914" s="2" t="s">
        <v>1287</v>
      </c>
      <c r="C1914" s="2" t="s">
        <v>5396</v>
      </c>
      <c r="D1914">
        <v>1500</v>
      </c>
      <c r="E1914">
        <f t="shared" si="232"/>
        <v>1965</v>
      </c>
      <c r="F1914">
        <v>1625</v>
      </c>
      <c r="G1914">
        <f t="shared" si="233"/>
        <v>2128.75</v>
      </c>
      <c r="H1914" t="s">
        <v>8219</v>
      </c>
      <c r="I1914" t="s">
        <v>8225</v>
      </c>
      <c r="J1914" t="s">
        <v>8247</v>
      </c>
      <c r="K1914">
        <v>1424181600</v>
      </c>
      <c r="L1914">
        <v>1423041227</v>
      </c>
      <c r="M1914" t="b">
        <v>0</v>
      </c>
      <c r="N1914">
        <v>20</v>
      </c>
      <c r="O1914" t="b">
        <v>1</v>
      </c>
      <c r="P1914" t="s">
        <v>8271</v>
      </c>
      <c r="Q1914">
        <f t="shared" si="234"/>
        <v>108</v>
      </c>
      <c r="R1914">
        <f t="shared" si="239"/>
        <v>106.44</v>
      </c>
      <c r="S1914" t="str">
        <f t="shared" si="235"/>
        <v>theater</v>
      </c>
      <c r="T1914" t="str">
        <f t="shared" si="236"/>
        <v>plays</v>
      </c>
      <c r="U1914" s="7">
        <f t="shared" si="237"/>
        <v>42039.384571759263</v>
      </c>
      <c r="V1914" s="7">
        <f t="shared" si="238"/>
        <v>42052.583333333328</v>
      </c>
    </row>
    <row r="1915" spans="1:22" ht="44.25" x14ac:dyDescent="0.75">
      <c r="A1915">
        <v>1673</v>
      </c>
      <c r="B1915" s="2" t="s">
        <v>1674</v>
      </c>
      <c r="C1915" s="2" t="s">
        <v>5783</v>
      </c>
      <c r="D1915">
        <v>2100</v>
      </c>
      <c r="E1915">
        <f t="shared" si="232"/>
        <v>2100</v>
      </c>
      <c r="F1915">
        <v>2690</v>
      </c>
      <c r="G1915">
        <f t="shared" si="233"/>
        <v>2690</v>
      </c>
      <c r="H1915" t="s">
        <v>8219</v>
      </c>
      <c r="I1915" t="s">
        <v>8224</v>
      </c>
      <c r="J1915" t="s">
        <v>8246</v>
      </c>
      <c r="K1915">
        <v>1425675892</v>
      </c>
      <c r="L1915">
        <v>1423083892</v>
      </c>
      <c r="M1915" t="b">
        <v>0</v>
      </c>
      <c r="N1915">
        <v>59</v>
      </c>
      <c r="O1915" t="b">
        <v>1</v>
      </c>
      <c r="P1915" t="s">
        <v>8292</v>
      </c>
      <c r="Q1915">
        <f t="shared" si="234"/>
        <v>128</v>
      </c>
      <c r="R1915">
        <f t="shared" si="239"/>
        <v>45.59</v>
      </c>
      <c r="S1915" t="str">
        <f t="shared" si="235"/>
        <v>music</v>
      </c>
      <c r="T1915" t="str">
        <f t="shared" si="236"/>
        <v>pop</v>
      </c>
      <c r="U1915" s="7">
        <f t="shared" si="237"/>
        <v>42039.878379629634</v>
      </c>
      <c r="V1915" s="7">
        <f t="shared" si="238"/>
        <v>42069.878379629634</v>
      </c>
    </row>
    <row r="1916" spans="1:22" ht="44.25" x14ac:dyDescent="0.75">
      <c r="A1916">
        <v>2560</v>
      </c>
      <c r="B1916" s="2" t="s">
        <v>2560</v>
      </c>
      <c r="C1916" s="2" t="s">
        <v>6670</v>
      </c>
      <c r="D1916">
        <v>3000</v>
      </c>
      <c r="E1916">
        <f t="shared" si="232"/>
        <v>3930</v>
      </c>
      <c r="F1916">
        <v>3003</v>
      </c>
      <c r="G1916">
        <f t="shared" si="233"/>
        <v>3933.9300000000003</v>
      </c>
      <c r="H1916" t="s">
        <v>8219</v>
      </c>
      <c r="I1916" t="s">
        <v>8225</v>
      </c>
      <c r="J1916" t="s">
        <v>8247</v>
      </c>
      <c r="K1916">
        <v>1425682174</v>
      </c>
      <c r="L1916">
        <v>1423090174</v>
      </c>
      <c r="M1916" t="b">
        <v>0</v>
      </c>
      <c r="N1916">
        <v>21</v>
      </c>
      <c r="O1916" t="b">
        <v>1</v>
      </c>
      <c r="P1916" t="s">
        <v>8300</v>
      </c>
      <c r="Q1916">
        <f t="shared" si="234"/>
        <v>100</v>
      </c>
      <c r="R1916">
        <f t="shared" si="239"/>
        <v>187.33</v>
      </c>
      <c r="S1916" t="str">
        <f t="shared" si="235"/>
        <v>music</v>
      </c>
      <c r="T1916" t="str">
        <f t="shared" si="236"/>
        <v>classical music</v>
      </c>
      <c r="U1916" s="7">
        <f t="shared" si="237"/>
        <v>42039.951087962967</v>
      </c>
      <c r="V1916" s="7">
        <f t="shared" si="238"/>
        <v>42069.951087962967</v>
      </c>
    </row>
    <row r="1917" spans="1:22" ht="44.25" x14ac:dyDescent="0.75">
      <c r="A1917">
        <v>1347</v>
      </c>
      <c r="B1917" s="2" t="s">
        <v>1348</v>
      </c>
      <c r="C1917" s="2" t="s">
        <v>5457</v>
      </c>
      <c r="D1917">
        <v>2500</v>
      </c>
      <c r="E1917">
        <f t="shared" si="232"/>
        <v>2500</v>
      </c>
      <c r="F1917">
        <v>2555</v>
      </c>
      <c r="G1917">
        <f t="shared" si="233"/>
        <v>2555</v>
      </c>
      <c r="H1917" t="s">
        <v>8219</v>
      </c>
      <c r="I1917" t="s">
        <v>8224</v>
      </c>
      <c r="J1917" t="s">
        <v>8246</v>
      </c>
      <c r="K1917">
        <v>1425741525</v>
      </c>
      <c r="L1917">
        <v>1423149525</v>
      </c>
      <c r="M1917" t="b">
        <v>0</v>
      </c>
      <c r="N1917">
        <v>31</v>
      </c>
      <c r="O1917" t="b">
        <v>1</v>
      </c>
      <c r="P1917" t="s">
        <v>8274</v>
      </c>
      <c r="Q1917">
        <f t="shared" si="234"/>
        <v>102</v>
      </c>
      <c r="R1917">
        <f t="shared" si="239"/>
        <v>82.42</v>
      </c>
      <c r="S1917" t="str">
        <f t="shared" si="235"/>
        <v>publishing</v>
      </c>
      <c r="T1917" t="str">
        <f t="shared" si="236"/>
        <v>nonfiction</v>
      </c>
      <c r="U1917" s="7">
        <f t="shared" si="237"/>
        <v>42040.638020833328</v>
      </c>
      <c r="V1917" s="7">
        <f t="shared" si="238"/>
        <v>42070.638020833328</v>
      </c>
    </row>
    <row r="1918" spans="1:22" ht="44.25" x14ac:dyDescent="0.75">
      <c r="A1918">
        <v>1439</v>
      </c>
      <c r="B1918" s="2" t="s">
        <v>1440</v>
      </c>
      <c r="C1918" s="2" t="s">
        <v>5549</v>
      </c>
      <c r="D1918">
        <v>2725</v>
      </c>
      <c r="E1918">
        <f t="shared" si="232"/>
        <v>1989.25</v>
      </c>
      <c r="F1918">
        <v>180</v>
      </c>
      <c r="G1918">
        <f t="shared" si="233"/>
        <v>131.4</v>
      </c>
      <c r="H1918" t="s">
        <v>8221</v>
      </c>
      <c r="I1918" t="s">
        <v>8229</v>
      </c>
      <c r="J1918" t="s">
        <v>8251</v>
      </c>
      <c r="K1918">
        <v>1425758101</v>
      </c>
      <c r="L1918">
        <v>1423166101</v>
      </c>
      <c r="M1918" t="b">
        <v>0</v>
      </c>
      <c r="N1918">
        <v>6</v>
      </c>
      <c r="O1918" t="b">
        <v>0</v>
      </c>
      <c r="P1918" t="s">
        <v>8287</v>
      </c>
      <c r="Q1918">
        <f t="shared" si="234"/>
        <v>7</v>
      </c>
      <c r="R1918">
        <f t="shared" si="239"/>
        <v>21.9</v>
      </c>
      <c r="S1918" t="str">
        <f t="shared" si="235"/>
        <v>publishing</v>
      </c>
      <c r="T1918" t="str">
        <f t="shared" si="236"/>
        <v>translations</v>
      </c>
      <c r="U1918" s="7">
        <f t="shared" si="237"/>
        <v>42040.829872685179</v>
      </c>
      <c r="V1918" s="7">
        <f t="shared" si="238"/>
        <v>42070.829872685179</v>
      </c>
    </row>
    <row r="1919" spans="1:22" ht="29.5" x14ac:dyDescent="0.75">
      <c r="A1919">
        <v>3544</v>
      </c>
      <c r="B1919" s="2" t="s">
        <v>3543</v>
      </c>
      <c r="C1919" s="2" t="s">
        <v>7654</v>
      </c>
      <c r="D1919">
        <v>2500</v>
      </c>
      <c r="E1919">
        <f t="shared" si="232"/>
        <v>2500</v>
      </c>
      <c r="F1919">
        <v>2500</v>
      </c>
      <c r="G1919">
        <f t="shared" si="233"/>
        <v>2500</v>
      </c>
      <c r="H1919" t="s">
        <v>8219</v>
      </c>
      <c r="I1919" t="s">
        <v>8224</v>
      </c>
      <c r="J1919" t="s">
        <v>8246</v>
      </c>
      <c r="K1919">
        <v>1425758257</v>
      </c>
      <c r="L1919">
        <v>1423166257</v>
      </c>
      <c r="M1919" t="b">
        <v>0</v>
      </c>
      <c r="N1919">
        <v>24</v>
      </c>
      <c r="O1919" t="b">
        <v>1</v>
      </c>
      <c r="P1919" t="s">
        <v>8271</v>
      </c>
      <c r="Q1919">
        <f t="shared" si="234"/>
        <v>100</v>
      </c>
      <c r="R1919">
        <f t="shared" si="239"/>
        <v>104.17</v>
      </c>
      <c r="S1919" t="str">
        <f t="shared" si="235"/>
        <v>theater</v>
      </c>
      <c r="T1919" t="str">
        <f t="shared" si="236"/>
        <v>plays</v>
      </c>
      <c r="U1919" s="7">
        <f t="shared" si="237"/>
        <v>42040.831678240742</v>
      </c>
      <c r="V1919" s="7">
        <f t="shared" si="238"/>
        <v>42070.831678240742</v>
      </c>
    </row>
    <row r="1920" spans="1:22" ht="59" x14ac:dyDescent="0.75">
      <c r="A1920">
        <v>3729</v>
      </c>
      <c r="B1920" s="2" t="s">
        <v>3726</v>
      </c>
      <c r="C1920" s="2" t="s">
        <v>7839</v>
      </c>
      <c r="D1920">
        <v>5000</v>
      </c>
      <c r="E1920">
        <f t="shared" si="232"/>
        <v>5000</v>
      </c>
      <c r="F1920">
        <v>362</v>
      </c>
      <c r="G1920">
        <f t="shared" si="233"/>
        <v>362</v>
      </c>
      <c r="H1920" t="s">
        <v>8221</v>
      </c>
      <c r="I1920" t="s">
        <v>8224</v>
      </c>
      <c r="J1920" t="s">
        <v>8246</v>
      </c>
      <c r="K1920">
        <v>1427082912</v>
      </c>
      <c r="L1920">
        <v>1423198512</v>
      </c>
      <c r="M1920" t="b">
        <v>0</v>
      </c>
      <c r="N1920">
        <v>5</v>
      </c>
      <c r="O1920" t="b">
        <v>0</v>
      </c>
      <c r="P1920" t="s">
        <v>8271</v>
      </c>
      <c r="Q1920">
        <f t="shared" si="234"/>
        <v>7</v>
      </c>
      <c r="R1920">
        <f t="shared" si="239"/>
        <v>72.400000000000006</v>
      </c>
      <c r="S1920" t="str">
        <f t="shared" si="235"/>
        <v>theater</v>
      </c>
      <c r="T1920" t="str">
        <f t="shared" si="236"/>
        <v>plays</v>
      </c>
      <c r="U1920" s="7">
        <f t="shared" si="237"/>
        <v>42041.205000000002</v>
      </c>
      <c r="V1920" s="7">
        <f t="shared" si="238"/>
        <v>42086.16333333333</v>
      </c>
    </row>
    <row r="1921" spans="1:22" ht="44.25" x14ac:dyDescent="0.75">
      <c r="A1921">
        <v>2432</v>
      </c>
      <c r="B1921" s="2" t="s">
        <v>2433</v>
      </c>
      <c r="C1921" s="2" t="s">
        <v>6542</v>
      </c>
      <c r="D1921">
        <v>14000</v>
      </c>
      <c r="E1921">
        <f t="shared" si="232"/>
        <v>14000</v>
      </c>
      <c r="F1921">
        <v>2</v>
      </c>
      <c r="G1921">
        <f t="shared" si="233"/>
        <v>2</v>
      </c>
      <c r="H1921" t="s">
        <v>8221</v>
      </c>
      <c r="I1921" t="s">
        <v>8224</v>
      </c>
      <c r="J1921" t="s">
        <v>8246</v>
      </c>
      <c r="K1921">
        <v>1425791697</v>
      </c>
      <c r="L1921">
        <v>1423199697</v>
      </c>
      <c r="M1921" t="b">
        <v>0</v>
      </c>
      <c r="N1921">
        <v>2</v>
      </c>
      <c r="O1921" t="b">
        <v>0</v>
      </c>
      <c r="P1921" t="s">
        <v>8284</v>
      </c>
      <c r="Q1921">
        <f t="shared" si="234"/>
        <v>0</v>
      </c>
      <c r="R1921">
        <f t="shared" si="239"/>
        <v>1</v>
      </c>
      <c r="S1921" t="str">
        <f t="shared" si="235"/>
        <v>food</v>
      </c>
      <c r="T1921" t="str">
        <f t="shared" si="236"/>
        <v>food trucks</v>
      </c>
      <c r="U1921" s="7">
        <f t="shared" si="237"/>
        <v>42041.218715277777</v>
      </c>
      <c r="V1921" s="7">
        <f t="shared" si="238"/>
        <v>42071.218715277777</v>
      </c>
    </row>
    <row r="1922" spans="1:22" ht="44.25" x14ac:dyDescent="0.75">
      <c r="A1922">
        <v>4081</v>
      </c>
      <c r="B1922" s="2" t="s">
        <v>4077</v>
      </c>
      <c r="C1922" s="2" t="s">
        <v>8184</v>
      </c>
      <c r="D1922">
        <v>2224</v>
      </c>
      <c r="E1922">
        <f t="shared" ref="E1922:E1985" si="240">INDEX(convert,MATCH($J1922,money,0),2)*D1922</f>
        <v>2224</v>
      </c>
      <c r="F1922">
        <v>350</v>
      </c>
      <c r="G1922">
        <f t="shared" ref="G1922:G1985" si="241">INDEX(convert,MATCH($J1922,money,0),2)*F1922</f>
        <v>350</v>
      </c>
      <c r="H1922" t="s">
        <v>8221</v>
      </c>
      <c r="I1922" t="s">
        <v>8224</v>
      </c>
      <c r="J1922" t="s">
        <v>8246</v>
      </c>
      <c r="K1922">
        <v>1425819425</v>
      </c>
      <c r="L1922">
        <v>1423231025</v>
      </c>
      <c r="M1922" t="b">
        <v>0</v>
      </c>
      <c r="N1922">
        <v>12</v>
      </c>
      <c r="O1922" t="b">
        <v>0</v>
      </c>
      <c r="P1922" t="s">
        <v>8271</v>
      </c>
      <c r="Q1922">
        <f t="shared" ref="Q1922:Q1985" si="242">ROUND(F1922/D1922*100,0)</f>
        <v>16</v>
      </c>
      <c r="R1922">
        <f t="shared" si="239"/>
        <v>29.17</v>
      </c>
      <c r="S1922" t="str">
        <f t="shared" ref="S1922:S1985" si="243">LEFT($P1922,FIND("/",$P1922)-1)</f>
        <v>theater</v>
      </c>
      <c r="T1922" t="str">
        <f t="shared" ref="T1922:T1985" si="244">MID($P1922,FIND("/",$P1922)+1,30)</f>
        <v>plays</v>
      </c>
      <c r="U1922" s="7">
        <f t="shared" ref="U1922:U1985" si="245">DATE(1970,1,1)+(((L1922/60)/60)/24)</f>
        <v>42041.581307870365</v>
      </c>
      <c r="V1922" s="7">
        <f t="shared" ref="V1922:V1985" si="246">DATE(1970,1,1)+(((K1922/60)/60)/24)</f>
        <v>42071.539641203708</v>
      </c>
    </row>
    <row r="1923" spans="1:22" ht="44.25" x14ac:dyDescent="0.75">
      <c r="A1923">
        <v>3326</v>
      </c>
      <c r="B1923" s="2" t="s">
        <v>3326</v>
      </c>
      <c r="C1923" s="2" t="s">
        <v>7436</v>
      </c>
      <c r="D1923">
        <v>8000</v>
      </c>
      <c r="E1923">
        <f t="shared" si="240"/>
        <v>8000</v>
      </c>
      <c r="F1923">
        <v>8110</v>
      </c>
      <c r="G1923">
        <f t="shared" si="241"/>
        <v>8110</v>
      </c>
      <c r="H1923" t="s">
        <v>8219</v>
      </c>
      <c r="I1923" t="s">
        <v>8224</v>
      </c>
      <c r="J1923" t="s">
        <v>8246</v>
      </c>
      <c r="K1923">
        <v>1425830905</v>
      </c>
      <c r="L1923">
        <v>1423242505</v>
      </c>
      <c r="M1923" t="b">
        <v>0</v>
      </c>
      <c r="N1923">
        <v>57</v>
      </c>
      <c r="O1923" t="b">
        <v>1</v>
      </c>
      <c r="P1923" t="s">
        <v>8271</v>
      </c>
      <c r="Q1923">
        <f t="shared" si="242"/>
        <v>101</v>
      </c>
      <c r="R1923">
        <f t="shared" ref="R1923:R1986" si="247">ROUND(G1923/N1923,2)</f>
        <v>142.28</v>
      </c>
      <c r="S1923" t="str">
        <f t="shared" si="243"/>
        <v>theater</v>
      </c>
      <c r="T1923" t="str">
        <f t="shared" si="244"/>
        <v>plays</v>
      </c>
      <c r="U1923" s="7">
        <f t="shared" si="245"/>
        <v>42041.714178240742</v>
      </c>
      <c r="V1923" s="7">
        <f t="shared" si="246"/>
        <v>42071.67251157407</v>
      </c>
    </row>
    <row r="1924" spans="1:22" ht="59" x14ac:dyDescent="0.75">
      <c r="A1924">
        <v>3856</v>
      </c>
      <c r="B1924" s="2" t="s">
        <v>3853</v>
      </c>
      <c r="C1924" s="2" t="s">
        <v>7965</v>
      </c>
      <c r="D1924">
        <v>5000</v>
      </c>
      <c r="E1924">
        <f t="shared" si="240"/>
        <v>5000</v>
      </c>
      <c r="F1924">
        <v>1</v>
      </c>
      <c r="G1924">
        <f t="shared" si="241"/>
        <v>1</v>
      </c>
      <c r="H1924" t="s">
        <v>8221</v>
      </c>
      <c r="I1924" t="s">
        <v>8224</v>
      </c>
      <c r="J1924" t="s">
        <v>8246</v>
      </c>
      <c r="K1924">
        <v>1425833403</v>
      </c>
      <c r="L1924">
        <v>1423245003</v>
      </c>
      <c r="M1924" t="b">
        <v>0</v>
      </c>
      <c r="N1924">
        <v>1</v>
      </c>
      <c r="O1924" t="b">
        <v>0</v>
      </c>
      <c r="P1924" t="s">
        <v>8271</v>
      </c>
      <c r="Q1924">
        <f t="shared" si="242"/>
        <v>0</v>
      </c>
      <c r="R1924">
        <f t="shared" si="247"/>
        <v>1</v>
      </c>
      <c r="S1924" t="str">
        <f t="shared" si="243"/>
        <v>theater</v>
      </c>
      <c r="T1924" t="str">
        <f t="shared" si="244"/>
        <v>plays</v>
      </c>
      <c r="U1924" s="7">
        <f t="shared" si="245"/>
        <v>42041.743090277778</v>
      </c>
      <c r="V1924" s="7">
        <f t="shared" si="246"/>
        <v>42071.701423611114</v>
      </c>
    </row>
    <row r="1925" spans="1:22" ht="44.25" x14ac:dyDescent="0.75">
      <c r="A1925">
        <v>2967</v>
      </c>
      <c r="B1925" s="2" t="s">
        <v>2967</v>
      </c>
      <c r="C1925" s="2" t="s">
        <v>7077</v>
      </c>
      <c r="D1925">
        <v>5000</v>
      </c>
      <c r="E1925">
        <f t="shared" si="240"/>
        <v>5000</v>
      </c>
      <c r="F1925">
        <v>5696</v>
      </c>
      <c r="G1925">
        <f t="shared" si="241"/>
        <v>5696</v>
      </c>
      <c r="H1925" t="s">
        <v>8219</v>
      </c>
      <c r="I1925" t="s">
        <v>8224</v>
      </c>
      <c r="J1925" t="s">
        <v>8246</v>
      </c>
      <c r="K1925">
        <v>1425872692</v>
      </c>
      <c r="L1925">
        <v>1423284292</v>
      </c>
      <c r="M1925" t="b">
        <v>0</v>
      </c>
      <c r="N1925">
        <v>71</v>
      </c>
      <c r="O1925" t="b">
        <v>1</v>
      </c>
      <c r="P1925" t="s">
        <v>8271</v>
      </c>
      <c r="Q1925">
        <f t="shared" si="242"/>
        <v>114</v>
      </c>
      <c r="R1925">
        <f t="shared" si="247"/>
        <v>80.23</v>
      </c>
      <c r="S1925" t="str">
        <f t="shared" si="243"/>
        <v>theater</v>
      </c>
      <c r="T1925" t="str">
        <f t="shared" si="244"/>
        <v>plays</v>
      </c>
      <c r="U1925" s="7">
        <f t="shared" si="245"/>
        <v>42042.197824074072</v>
      </c>
      <c r="V1925" s="7">
        <f t="shared" si="246"/>
        <v>42072.156157407408</v>
      </c>
    </row>
    <row r="1926" spans="1:22" ht="44.25" x14ac:dyDescent="0.75">
      <c r="A1926">
        <v>83</v>
      </c>
      <c r="B1926" s="2" t="s">
        <v>85</v>
      </c>
      <c r="C1926" s="2" t="s">
        <v>4194</v>
      </c>
      <c r="D1926">
        <v>200</v>
      </c>
      <c r="E1926">
        <f t="shared" si="240"/>
        <v>262</v>
      </c>
      <c r="F1926">
        <v>205</v>
      </c>
      <c r="G1926">
        <f t="shared" si="241"/>
        <v>268.55</v>
      </c>
      <c r="H1926" t="s">
        <v>8219</v>
      </c>
      <c r="I1926" t="s">
        <v>8225</v>
      </c>
      <c r="J1926" t="s">
        <v>8247</v>
      </c>
      <c r="K1926">
        <v>1424604600</v>
      </c>
      <c r="L1926">
        <v>1423320389</v>
      </c>
      <c r="M1926" t="b">
        <v>0</v>
      </c>
      <c r="N1926">
        <v>13</v>
      </c>
      <c r="O1926" t="b">
        <v>1</v>
      </c>
      <c r="P1926" t="s">
        <v>8266</v>
      </c>
      <c r="Q1926">
        <f t="shared" si="242"/>
        <v>103</v>
      </c>
      <c r="R1926">
        <f t="shared" si="247"/>
        <v>20.66</v>
      </c>
      <c r="S1926" t="str">
        <f t="shared" si="243"/>
        <v>film &amp; video</v>
      </c>
      <c r="T1926" t="str">
        <f t="shared" si="244"/>
        <v>shorts</v>
      </c>
      <c r="U1926" s="7">
        <f t="shared" si="245"/>
        <v>42042.615613425922</v>
      </c>
      <c r="V1926" s="7">
        <f t="shared" si="246"/>
        <v>42057.479166666672</v>
      </c>
    </row>
    <row r="1927" spans="1:22" ht="59" x14ac:dyDescent="0.75">
      <c r="A1927">
        <v>2588</v>
      </c>
      <c r="B1927" s="2" t="s">
        <v>2588</v>
      </c>
      <c r="C1927" s="2" t="s">
        <v>6698</v>
      </c>
      <c r="D1927">
        <v>6000</v>
      </c>
      <c r="E1927">
        <f t="shared" si="240"/>
        <v>6000</v>
      </c>
      <c r="F1927">
        <v>233</v>
      </c>
      <c r="G1927">
        <f t="shared" si="241"/>
        <v>233</v>
      </c>
      <c r="H1927" t="s">
        <v>8221</v>
      </c>
      <c r="I1927" t="s">
        <v>8224</v>
      </c>
      <c r="J1927" t="s">
        <v>8246</v>
      </c>
      <c r="K1927">
        <v>1427807640</v>
      </c>
      <c r="L1927">
        <v>1423325626</v>
      </c>
      <c r="M1927" t="b">
        <v>0</v>
      </c>
      <c r="N1927">
        <v>8</v>
      </c>
      <c r="O1927" t="b">
        <v>0</v>
      </c>
      <c r="P1927" t="s">
        <v>8284</v>
      </c>
      <c r="Q1927">
        <f t="shared" si="242"/>
        <v>4</v>
      </c>
      <c r="R1927">
        <f t="shared" si="247"/>
        <v>29.13</v>
      </c>
      <c r="S1927" t="str">
        <f t="shared" si="243"/>
        <v>food</v>
      </c>
      <c r="T1927" t="str">
        <f t="shared" si="244"/>
        <v>food trucks</v>
      </c>
      <c r="U1927" s="7">
        <f t="shared" si="245"/>
        <v>42042.676226851851</v>
      </c>
      <c r="V1927" s="7">
        <f t="shared" si="246"/>
        <v>42094.551388888889</v>
      </c>
    </row>
    <row r="1928" spans="1:22" ht="44.25" x14ac:dyDescent="0.75">
      <c r="A1928">
        <v>1881</v>
      </c>
      <c r="B1928" s="2" t="s">
        <v>1882</v>
      </c>
      <c r="C1928" s="2" t="s">
        <v>5991</v>
      </c>
      <c r="D1928">
        <v>2000</v>
      </c>
      <c r="E1928">
        <f t="shared" si="240"/>
        <v>2000</v>
      </c>
      <c r="F1928">
        <v>3453.69</v>
      </c>
      <c r="G1928">
        <f t="shared" si="241"/>
        <v>3453.69</v>
      </c>
      <c r="H1928" t="s">
        <v>8219</v>
      </c>
      <c r="I1928" t="s">
        <v>8224</v>
      </c>
      <c r="J1928" t="s">
        <v>8246</v>
      </c>
      <c r="K1928">
        <v>1425955189</v>
      </c>
      <c r="L1928">
        <v>1423366789</v>
      </c>
      <c r="M1928" t="b">
        <v>0</v>
      </c>
      <c r="N1928">
        <v>70</v>
      </c>
      <c r="O1928" t="b">
        <v>1</v>
      </c>
      <c r="P1928" t="s">
        <v>8279</v>
      </c>
      <c r="Q1928">
        <f t="shared" si="242"/>
        <v>173</v>
      </c>
      <c r="R1928">
        <f t="shared" si="247"/>
        <v>49.34</v>
      </c>
      <c r="S1928" t="str">
        <f t="shared" si="243"/>
        <v>music</v>
      </c>
      <c r="T1928" t="str">
        <f t="shared" si="244"/>
        <v>indie rock</v>
      </c>
      <c r="U1928" s="7">
        <f t="shared" si="245"/>
        <v>42043.152650462958</v>
      </c>
      <c r="V1928" s="7">
        <f t="shared" si="246"/>
        <v>42073.110983796301</v>
      </c>
    </row>
    <row r="1929" spans="1:22" ht="44.25" x14ac:dyDescent="0.75">
      <c r="A1929">
        <v>368</v>
      </c>
      <c r="B1929" s="2" t="s">
        <v>369</v>
      </c>
      <c r="C1929" s="2" t="s">
        <v>4478</v>
      </c>
      <c r="D1929">
        <v>12500</v>
      </c>
      <c r="E1929">
        <f t="shared" si="240"/>
        <v>12500</v>
      </c>
      <c r="F1929">
        <v>13014</v>
      </c>
      <c r="G1929">
        <f t="shared" si="241"/>
        <v>13014</v>
      </c>
      <c r="H1929" t="s">
        <v>8219</v>
      </c>
      <c r="I1929" t="s">
        <v>8224</v>
      </c>
      <c r="J1929" t="s">
        <v>8246</v>
      </c>
      <c r="K1929">
        <v>1426426322</v>
      </c>
      <c r="L1929">
        <v>1423405922</v>
      </c>
      <c r="M1929" t="b">
        <v>0</v>
      </c>
      <c r="N1929">
        <v>159</v>
      </c>
      <c r="O1929" t="b">
        <v>1</v>
      </c>
      <c r="P1929" t="s">
        <v>8269</v>
      </c>
      <c r="Q1929">
        <f t="shared" si="242"/>
        <v>104</v>
      </c>
      <c r="R1929">
        <f t="shared" si="247"/>
        <v>81.849999999999994</v>
      </c>
      <c r="S1929" t="str">
        <f t="shared" si="243"/>
        <v>film &amp; video</v>
      </c>
      <c r="T1929" t="str">
        <f t="shared" si="244"/>
        <v>documentary</v>
      </c>
      <c r="U1929" s="7">
        <f t="shared" si="245"/>
        <v>42043.605578703704</v>
      </c>
      <c r="V1929" s="7">
        <f t="shared" si="246"/>
        <v>42078.563912037032</v>
      </c>
    </row>
    <row r="1930" spans="1:22" ht="44.25" x14ac:dyDescent="0.75">
      <c r="A1930">
        <v>3381</v>
      </c>
      <c r="B1930" s="2" t="s">
        <v>3380</v>
      </c>
      <c r="C1930" s="2" t="s">
        <v>7491</v>
      </c>
      <c r="D1930">
        <v>4000</v>
      </c>
      <c r="E1930">
        <f t="shared" si="240"/>
        <v>4000</v>
      </c>
      <c r="F1930">
        <v>4090</v>
      </c>
      <c r="G1930">
        <f t="shared" si="241"/>
        <v>4090</v>
      </c>
      <c r="H1930" t="s">
        <v>8219</v>
      </c>
      <c r="I1930" t="s">
        <v>8224</v>
      </c>
      <c r="J1930" t="s">
        <v>8246</v>
      </c>
      <c r="K1930">
        <v>1426044383</v>
      </c>
      <c r="L1930">
        <v>1423455983</v>
      </c>
      <c r="M1930" t="b">
        <v>0</v>
      </c>
      <c r="N1930">
        <v>48</v>
      </c>
      <c r="O1930" t="b">
        <v>1</v>
      </c>
      <c r="P1930" t="s">
        <v>8271</v>
      </c>
      <c r="Q1930">
        <f t="shared" si="242"/>
        <v>102</v>
      </c>
      <c r="R1930">
        <f t="shared" si="247"/>
        <v>85.21</v>
      </c>
      <c r="S1930" t="str">
        <f t="shared" si="243"/>
        <v>theater</v>
      </c>
      <c r="T1930" t="str">
        <f t="shared" si="244"/>
        <v>plays</v>
      </c>
      <c r="U1930" s="7">
        <f t="shared" si="245"/>
        <v>42044.184988425928</v>
      </c>
      <c r="V1930" s="7">
        <f t="shared" si="246"/>
        <v>42074.143321759257</v>
      </c>
    </row>
    <row r="1931" spans="1:22" ht="59" x14ac:dyDescent="0.75">
      <c r="A1931">
        <v>2733</v>
      </c>
      <c r="B1931" s="2" t="s">
        <v>2733</v>
      </c>
      <c r="C1931" s="2" t="s">
        <v>6843</v>
      </c>
      <c r="D1931">
        <v>50000</v>
      </c>
      <c r="E1931">
        <f t="shared" si="240"/>
        <v>50000</v>
      </c>
      <c r="F1931">
        <v>53769</v>
      </c>
      <c r="G1931">
        <f t="shared" si="241"/>
        <v>53769</v>
      </c>
      <c r="H1931" t="s">
        <v>8219</v>
      </c>
      <c r="I1931" t="s">
        <v>8224</v>
      </c>
      <c r="J1931" t="s">
        <v>8246</v>
      </c>
      <c r="K1931">
        <v>1428643974</v>
      </c>
      <c r="L1931">
        <v>1423463574</v>
      </c>
      <c r="M1931" t="b">
        <v>0</v>
      </c>
      <c r="N1931">
        <v>119</v>
      </c>
      <c r="O1931" t="b">
        <v>1</v>
      </c>
      <c r="P1931" t="s">
        <v>8295</v>
      </c>
      <c r="Q1931">
        <f t="shared" si="242"/>
        <v>108</v>
      </c>
      <c r="R1931">
        <f t="shared" si="247"/>
        <v>451.84</v>
      </c>
      <c r="S1931" t="str">
        <f t="shared" si="243"/>
        <v>technology</v>
      </c>
      <c r="T1931" t="str">
        <f t="shared" si="244"/>
        <v>hardware</v>
      </c>
      <c r="U1931" s="7">
        <f t="shared" si="245"/>
        <v>42044.272847222222</v>
      </c>
      <c r="V1931" s="7">
        <f t="shared" si="246"/>
        <v>42104.231180555551</v>
      </c>
    </row>
    <row r="1932" spans="1:22" ht="29.5" x14ac:dyDescent="0.75">
      <c r="A1932">
        <v>1029</v>
      </c>
      <c r="B1932" s="2" t="s">
        <v>1030</v>
      </c>
      <c r="C1932" s="2" t="s">
        <v>5139</v>
      </c>
      <c r="D1932">
        <v>10000</v>
      </c>
      <c r="E1932">
        <f t="shared" si="240"/>
        <v>1100</v>
      </c>
      <c r="F1932">
        <v>11176</v>
      </c>
      <c r="G1932">
        <f t="shared" si="241"/>
        <v>1229.3599999999999</v>
      </c>
      <c r="H1932" t="s">
        <v>8219</v>
      </c>
      <c r="I1932" t="s">
        <v>8235</v>
      </c>
      <c r="J1932" t="s">
        <v>8255</v>
      </c>
      <c r="K1932">
        <v>1428184740</v>
      </c>
      <c r="L1932">
        <v>1423501507</v>
      </c>
      <c r="M1932" t="b">
        <v>0</v>
      </c>
      <c r="N1932">
        <v>141</v>
      </c>
      <c r="O1932" t="b">
        <v>1</v>
      </c>
      <c r="P1932" t="s">
        <v>8280</v>
      </c>
      <c r="Q1932">
        <f t="shared" si="242"/>
        <v>112</v>
      </c>
      <c r="R1932">
        <f t="shared" si="247"/>
        <v>8.7200000000000006</v>
      </c>
      <c r="S1932" t="str">
        <f t="shared" si="243"/>
        <v>music</v>
      </c>
      <c r="T1932" t="str">
        <f t="shared" si="244"/>
        <v>electronic music</v>
      </c>
      <c r="U1932" s="7">
        <f t="shared" si="245"/>
        <v>42044.711886574078</v>
      </c>
      <c r="V1932" s="7">
        <f t="shared" si="246"/>
        <v>42098.915972222225</v>
      </c>
    </row>
    <row r="1933" spans="1:22" ht="29.5" x14ac:dyDescent="0.75">
      <c r="A1933">
        <v>2422</v>
      </c>
      <c r="B1933" s="2" t="s">
        <v>2423</v>
      </c>
      <c r="C1933" s="2" t="s">
        <v>6532</v>
      </c>
      <c r="D1933">
        <v>500</v>
      </c>
      <c r="E1933">
        <f t="shared" si="240"/>
        <v>500</v>
      </c>
      <c r="F1933">
        <v>1</v>
      </c>
      <c r="G1933">
        <f t="shared" si="241"/>
        <v>1</v>
      </c>
      <c r="H1933" t="s">
        <v>8221</v>
      </c>
      <c r="I1933" t="s">
        <v>8224</v>
      </c>
      <c r="J1933" t="s">
        <v>8246</v>
      </c>
      <c r="K1933">
        <v>1426091036</v>
      </c>
      <c r="L1933">
        <v>1423502636</v>
      </c>
      <c r="M1933" t="b">
        <v>0</v>
      </c>
      <c r="N1933">
        <v>1</v>
      </c>
      <c r="O1933" t="b">
        <v>0</v>
      </c>
      <c r="P1933" t="s">
        <v>8284</v>
      </c>
      <c r="Q1933">
        <f t="shared" si="242"/>
        <v>0</v>
      </c>
      <c r="R1933">
        <f t="shared" si="247"/>
        <v>1</v>
      </c>
      <c r="S1933" t="str">
        <f t="shared" si="243"/>
        <v>food</v>
      </c>
      <c r="T1933" t="str">
        <f t="shared" si="244"/>
        <v>food trucks</v>
      </c>
      <c r="U1933" s="7">
        <f t="shared" si="245"/>
        <v>42044.724953703699</v>
      </c>
      <c r="V1933" s="7">
        <f t="shared" si="246"/>
        <v>42074.683287037042</v>
      </c>
    </row>
    <row r="1934" spans="1:22" ht="44.25" x14ac:dyDescent="0.75">
      <c r="A1934">
        <v>2926</v>
      </c>
      <c r="B1934" s="2" t="s">
        <v>2926</v>
      </c>
      <c r="C1934" s="2" t="s">
        <v>7036</v>
      </c>
      <c r="D1934">
        <v>3000</v>
      </c>
      <c r="E1934">
        <f t="shared" si="240"/>
        <v>3000</v>
      </c>
      <c r="F1934">
        <v>3750</v>
      </c>
      <c r="G1934">
        <f t="shared" si="241"/>
        <v>3750</v>
      </c>
      <c r="H1934" t="s">
        <v>8219</v>
      </c>
      <c r="I1934" t="s">
        <v>8224</v>
      </c>
      <c r="J1934" t="s">
        <v>8246</v>
      </c>
      <c r="K1934">
        <v>1424715779</v>
      </c>
      <c r="L1934">
        <v>1423506179</v>
      </c>
      <c r="M1934" t="b">
        <v>0</v>
      </c>
      <c r="N1934">
        <v>50</v>
      </c>
      <c r="O1934" t="b">
        <v>1</v>
      </c>
      <c r="P1934" t="s">
        <v>8305</v>
      </c>
      <c r="Q1934">
        <f t="shared" si="242"/>
        <v>125</v>
      </c>
      <c r="R1934">
        <f t="shared" si="247"/>
        <v>75</v>
      </c>
      <c r="S1934" t="str">
        <f t="shared" si="243"/>
        <v>theater</v>
      </c>
      <c r="T1934" t="str">
        <f t="shared" si="244"/>
        <v>musical</v>
      </c>
      <c r="U1934" s="7">
        <f t="shared" si="245"/>
        <v>42044.765960648147</v>
      </c>
      <c r="V1934" s="7">
        <f t="shared" si="246"/>
        <v>42058.765960648147</v>
      </c>
    </row>
    <row r="1935" spans="1:22" ht="44.25" x14ac:dyDescent="0.75">
      <c r="A1935">
        <v>1727</v>
      </c>
      <c r="B1935" s="2" t="s">
        <v>1728</v>
      </c>
      <c r="C1935" s="2" t="s">
        <v>5837</v>
      </c>
      <c r="D1935">
        <v>3000</v>
      </c>
      <c r="E1935">
        <f t="shared" si="240"/>
        <v>3930</v>
      </c>
      <c r="F1935">
        <v>1</v>
      </c>
      <c r="G1935">
        <f t="shared" si="241"/>
        <v>1.31</v>
      </c>
      <c r="H1935" t="s">
        <v>8221</v>
      </c>
      <c r="I1935" t="s">
        <v>8225</v>
      </c>
      <c r="J1935" t="s">
        <v>8247</v>
      </c>
      <c r="K1935">
        <v>1428231600</v>
      </c>
      <c r="L1935">
        <v>1423520177</v>
      </c>
      <c r="M1935" t="b">
        <v>0</v>
      </c>
      <c r="N1935">
        <v>1</v>
      </c>
      <c r="O1935" t="b">
        <v>0</v>
      </c>
      <c r="P1935" t="s">
        <v>8293</v>
      </c>
      <c r="Q1935">
        <f t="shared" si="242"/>
        <v>0</v>
      </c>
      <c r="R1935">
        <f t="shared" si="247"/>
        <v>1.31</v>
      </c>
      <c r="S1935" t="str">
        <f t="shared" si="243"/>
        <v>music</v>
      </c>
      <c r="T1935" t="str">
        <f t="shared" si="244"/>
        <v>faith</v>
      </c>
      <c r="U1935" s="7">
        <f t="shared" si="245"/>
        <v>42044.927974537044</v>
      </c>
      <c r="V1935" s="7">
        <f t="shared" si="246"/>
        <v>42099.458333333328</v>
      </c>
    </row>
    <row r="1936" spans="1:22" ht="44.25" x14ac:dyDescent="0.75">
      <c r="A1936">
        <v>2740</v>
      </c>
      <c r="B1936" s="2" t="s">
        <v>2740</v>
      </c>
      <c r="C1936" s="2" t="s">
        <v>6850</v>
      </c>
      <c r="D1936">
        <v>300</v>
      </c>
      <c r="E1936">
        <f t="shared" si="240"/>
        <v>300</v>
      </c>
      <c r="F1936">
        <v>310</v>
      </c>
      <c r="G1936">
        <f t="shared" si="241"/>
        <v>310</v>
      </c>
      <c r="H1936" t="s">
        <v>8219</v>
      </c>
      <c r="I1936" t="s">
        <v>8224</v>
      </c>
      <c r="J1936" t="s">
        <v>8246</v>
      </c>
      <c r="K1936">
        <v>1426117552</v>
      </c>
      <c r="L1936">
        <v>1423529152</v>
      </c>
      <c r="M1936" t="b">
        <v>0</v>
      </c>
      <c r="N1936">
        <v>17</v>
      </c>
      <c r="O1936" t="b">
        <v>1</v>
      </c>
      <c r="P1936" t="s">
        <v>8295</v>
      </c>
      <c r="Q1936">
        <f t="shared" si="242"/>
        <v>103</v>
      </c>
      <c r="R1936">
        <f t="shared" si="247"/>
        <v>18.239999999999998</v>
      </c>
      <c r="S1936" t="str">
        <f t="shared" si="243"/>
        <v>technology</v>
      </c>
      <c r="T1936" t="str">
        <f t="shared" si="244"/>
        <v>hardware</v>
      </c>
      <c r="U1936" s="7">
        <f t="shared" si="245"/>
        <v>42045.031851851847</v>
      </c>
      <c r="V1936" s="7">
        <f t="shared" si="246"/>
        <v>42074.99018518519</v>
      </c>
    </row>
    <row r="1937" spans="1:22" ht="29.5" x14ac:dyDescent="0.75">
      <c r="A1937">
        <v>2127</v>
      </c>
      <c r="B1937" s="2" t="s">
        <v>2128</v>
      </c>
      <c r="C1937" s="2" t="s">
        <v>6237</v>
      </c>
      <c r="D1937">
        <v>28000</v>
      </c>
      <c r="E1937">
        <f t="shared" si="240"/>
        <v>36680</v>
      </c>
      <c r="F1937">
        <v>8076</v>
      </c>
      <c r="G1937">
        <f t="shared" si="241"/>
        <v>10579.560000000001</v>
      </c>
      <c r="H1937" t="s">
        <v>8221</v>
      </c>
      <c r="I1937" t="s">
        <v>8225</v>
      </c>
      <c r="J1937" t="s">
        <v>8247</v>
      </c>
      <c r="K1937">
        <v>1426158463</v>
      </c>
      <c r="L1937">
        <v>1423570063</v>
      </c>
      <c r="M1937" t="b">
        <v>0</v>
      </c>
      <c r="N1937">
        <v>236</v>
      </c>
      <c r="O1937" t="b">
        <v>0</v>
      </c>
      <c r="P1937" t="s">
        <v>8282</v>
      </c>
      <c r="Q1937">
        <f t="shared" si="242"/>
        <v>29</v>
      </c>
      <c r="R1937">
        <f t="shared" si="247"/>
        <v>44.83</v>
      </c>
      <c r="S1937" t="str">
        <f t="shared" si="243"/>
        <v>games</v>
      </c>
      <c r="T1937" t="str">
        <f t="shared" si="244"/>
        <v>video games</v>
      </c>
      <c r="U1937" s="7">
        <f t="shared" si="245"/>
        <v>42045.50535879629</v>
      </c>
      <c r="V1937" s="7">
        <f t="shared" si="246"/>
        <v>42075.463692129633</v>
      </c>
    </row>
    <row r="1938" spans="1:22" ht="29.5" x14ac:dyDescent="0.75">
      <c r="A1938">
        <v>2428</v>
      </c>
      <c r="B1938" s="2" t="s">
        <v>2429</v>
      </c>
      <c r="C1938" s="2" t="s">
        <v>6538</v>
      </c>
      <c r="D1938">
        <v>35000</v>
      </c>
      <c r="E1938">
        <f t="shared" si="240"/>
        <v>35000</v>
      </c>
      <c r="F1938">
        <v>1</v>
      </c>
      <c r="G1938">
        <f t="shared" si="241"/>
        <v>1</v>
      </c>
      <c r="H1938" t="s">
        <v>8221</v>
      </c>
      <c r="I1938" t="s">
        <v>8224</v>
      </c>
      <c r="J1938" t="s">
        <v>8246</v>
      </c>
      <c r="K1938">
        <v>1426182551</v>
      </c>
      <c r="L1938">
        <v>1423594151</v>
      </c>
      <c r="M1938" t="b">
        <v>0</v>
      </c>
      <c r="N1938">
        <v>1</v>
      </c>
      <c r="O1938" t="b">
        <v>0</v>
      </c>
      <c r="P1938" t="s">
        <v>8284</v>
      </c>
      <c r="Q1938">
        <f t="shared" si="242"/>
        <v>0</v>
      </c>
      <c r="R1938">
        <f t="shared" si="247"/>
        <v>1</v>
      </c>
      <c r="S1938" t="str">
        <f t="shared" si="243"/>
        <v>food</v>
      </c>
      <c r="T1938" t="str">
        <f t="shared" si="244"/>
        <v>food trucks</v>
      </c>
      <c r="U1938" s="7">
        <f t="shared" si="245"/>
        <v>42045.784155092595</v>
      </c>
      <c r="V1938" s="7">
        <f t="shared" si="246"/>
        <v>42075.742488425924</v>
      </c>
    </row>
    <row r="1939" spans="1:22" ht="44.25" x14ac:dyDescent="0.75">
      <c r="A1939">
        <v>3818</v>
      </c>
      <c r="B1939" s="2" t="s">
        <v>3815</v>
      </c>
      <c r="C1939" s="2" t="s">
        <v>7928</v>
      </c>
      <c r="D1939">
        <v>250</v>
      </c>
      <c r="E1939">
        <f t="shared" si="240"/>
        <v>250</v>
      </c>
      <c r="F1939">
        <v>570</v>
      </c>
      <c r="G1939">
        <f t="shared" si="241"/>
        <v>570</v>
      </c>
      <c r="H1939" t="s">
        <v>8219</v>
      </c>
      <c r="I1939" t="s">
        <v>8224</v>
      </c>
      <c r="J1939" t="s">
        <v>8246</v>
      </c>
      <c r="K1939">
        <v>1426187582</v>
      </c>
      <c r="L1939">
        <v>1423599182</v>
      </c>
      <c r="M1939" t="b">
        <v>0</v>
      </c>
      <c r="N1939">
        <v>10</v>
      </c>
      <c r="O1939" t="b">
        <v>1</v>
      </c>
      <c r="P1939" t="s">
        <v>8271</v>
      </c>
      <c r="Q1939">
        <f t="shared" si="242"/>
        <v>228</v>
      </c>
      <c r="R1939">
        <f t="shared" si="247"/>
        <v>57</v>
      </c>
      <c r="S1939" t="str">
        <f t="shared" si="243"/>
        <v>theater</v>
      </c>
      <c r="T1939" t="str">
        <f t="shared" si="244"/>
        <v>plays</v>
      </c>
      <c r="U1939" s="7">
        <f t="shared" si="245"/>
        <v>42045.84238425926</v>
      </c>
      <c r="V1939" s="7">
        <f t="shared" si="246"/>
        <v>42075.800717592589</v>
      </c>
    </row>
    <row r="1940" spans="1:22" ht="44.25" x14ac:dyDescent="0.75">
      <c r="A1940">
        <v>1778</v>
      </c>
      <c r="B1940" s="2" t="s">
        <v>1779</v>
      </c>
      <c r="C1940" s="2" t="s">
        <v>5888</v>
      </c>
      <c r="D1940">
        <v>50000</v>
      </c>
      <c r="E1940">
        <f t="shared" si="240"/>
        <v>50000</v>
      </c>
      <c r="F1940">
        <v>995</v>
      </c>
      <c r="G1940">
        <f t="shared" si="241"/>
        <v>995</v>
      </c>
      <c r="H1940" t="s">
        <v>8221</v>
      </c>
      <c r="I1940" t="s">
        <v>8224</v>
      </c>
      <c r="J1940" t="s">
        <v>8246</v>
      </c>
      <c r="K1940">
        <v>1427485395</v>
      </c>
      <c r="L1940">
        <v>1423600995</v>
      </c>
      <c r="M1940" t="b">
        <v>1</v>
      </c>
      <c r="N1940">
        <v>15</v>
      </c>
      <c r="O1940" t="b">
        <v>0</v>
      </c>
      <c r="P1940" t="s">
        <v>8285</v>
      </c>
      <c r="Q1940">
        <f t="shared" si="242"/>
        <v>2</v>
      </c>
      <c r="R1940">
        <f t="shared" si="247"/>
        <v>66.33</v>
      </c>
      <c r="S1940" t="str">
        <f t="shared" si="243"/>
        <v>photography</v>
      </c>
      <c r="T1940" t="str">
        <f t="shared" si="244"/>
        <v>photobooks</v>
      </c>
      <c r="U1940" s="7">
        <f t="shared" si="245"/>
        <v>42045.86336805555</v>
      </c>
      <c r="V1940" s="7">
        <f t="shared" si="246"/>
        <v>42090.821701388893</v>
      </c>
    </row>
    <row r="1941" spans="1:22" ht="44.25" x14ac:dyDescent="0.75">
      <c r="A1941">
        <v>655</v>
      </c>
      <c r="B1941" s="2" t="s">
        <v>656</v>
      </c>
      <c r="C1941" s="2" t="s">
        <v>4765</v>
      </c>
      <c r="D1941">
        <v>8000</v>
      </c>
      <c r="E1941">
        <f t="shared" si="240"/>
        <v>8000</v>
      </c>
      <c r="F1941">
        <v>11751</v>
      </c>
      <c r="G1941">
        <f t="shared" si="241"/>
        <v>11751</v>
      </c>
      <c r="H1941" t="s">
        <v>8219</v>
      </c>
      <c r="I1941" t="s">
        <v>8224</v>
      </c>
      <c r="J1941" t="s">
        <v>8246</v>
      </c>
      <c r="K1941">
        <v>1426197512</v>
      </c>
      <c r="L1941">
        <v>1423609112</v>
      </c>
      <c r="M1941" t="b">
        <v>0</v>
      </c>
      <c r="N1941">
        <v>274</v>
      </c>
      <c r="O1941" t="b">
        <v>1</v>
      </c>
      <c r="P1941" t="s">
        <v>8273</v>
      </c>
      <c r="Q1941">
        <f t="shared" si="242"/>
        <v>147</v>
      </c>
      <c r="R1941">
        <f t="shared" si="247"/>
        <v>42.89</v>
      </c>
      <c r="S1941" t="str">
        <f t="shared" si="243"/>
        <v>technology</v>
      </c>
      <c r="T1941" t="str">
        <f t="shared" si="244"/>
        <v>wearables</v>
      </c>
      <c r="U1941" s="7">
        <f t="shared" si="245"/>
        <v>42045.957314814819</v>
      </c>
      <c r="V1941" s="7">
        <f t="shared" si="246"/>
        <v>42075.915648148148</v>
      </c>
    </row>
    <row r="1942" spans="1:22" ht="29.5" x14ac:dyDescent="0.75">
      <c r="A1942">
        <v>1592</v>
      </c>
      <c r="B1942" s="2" t="s">
        <v>1593</v>
      </c>
      <c r="C1942" s="2" t="s">
        <v>5702</v>
      </c>
      <c r="D1942">
        <v>25</v>
      </c>
      <c r="E1942">
        <f t="shared" si="240"/>
        <v>25</v>
      </c>
      <c r="F1942">
        <v>0</v>
      </c>
      <c r="G1942">
        <f t="shared" si="241"/>
        <v>0</v>
      </c>
      <c r="H1942" t="s">
        <v>8221</v>
      </c>
      <c r="I1942" t="s">
        <v>8224</v>
      </c>
      <c r="J1942" t="s">
        <v>8246</v>
      </c>
      <c r="K1942">
        <v>1427503485</v>
      </c>
      <c r="L1942">
        <v>1423619085</v>
      </c>
      <c r="M1942" t="b">
        <v>0</v>
      </c>
      <c r="N1942">
        <v>0</v>
      </c>
      <c r="O1942" t="b">
        <v>0</v>
      </c>
      <c r="P1942" t="s">
        <v>8291</v>
      </c>
      <c r="Q1942">
        <f t="shared" si="242"/>
        <v>0</v>
      </c>
      <c r="R1942" t="e">
        <f t="shared" si="247"/>
        <v>#DIV/0!</v>
      </c>
      <c r="S1942" t="str">
        <f t="shared" si="243"/>
        <v>photography</v>
      </c>
      <c r="T1942" t="str">
        <f t="shared" si="244"/>
        <v>places</v>
      </c>
      <c r="U1942" s="7">
        <f t="shared" si="245"/>
        <v>42046.072743055556</v>
      </c>
      <c r="V1942" s="7">
        <f t="shared" si="246"/>
        <v>42091.031076388885</v>
      </c>
    </row>
    <row r="1943" spans="1:22" x14ac:dyDescent="0.75">
      <c r="A1943">
        <v>1059</v>
      </c>
      <c r="B1943" s="2" t="s">
        <v>1060</v>
      </c>
      <c r="C1943" s="2" t="s">
        <v>5169</v>
      </c>
      <c r="D1943">
        <v>1100</v>
      </c>
      <c r="E1943">
        <f t="shared" si="240"/>
        <v>1100</v>
      </c>
      <c r="F1943">
        <v>0</v>
      </c>
      <c r="G1943">
        <f t="shared" si="241"/>
        <v>0</v>
      </c>
      <c r="H1943" t="s">
        <v>8220</v>
      </c>
      <c r="I1943" t="s">
        <v>8224</v>
      </c>
      <c r="J1943" t="s">
        <v>8246</v>
      </c>
      <c r="K1943">
        <v>1426269456</v>
      </c>
      <c r="L1943">
        <v>1423681056</v>
      </c>
      <c r="M1943" t="b">
        <v>0</v>
      </c>
      <c r="N1943">
        <v>0</v>
      </c>
      <c r="O1943" t="b">
        <v>0</v>
      </c>
      <c r="P1943" t="s">
        <v>8281</v>
      </c>
      <c r="Q1943">
        <f t="shared" si="242"/>
        <v>0</v>
      </c>
      <c r="R1943" t="e">
        <f t="shared" si="247"/>
        <v>#DIV/0!</v>
      </c>
      <c r="S1943" t="str">
        <f t="shared" si="243"/>
        <v>journalism</v>
      </c>
      <c r="T1943" t="str">
        <f t="shared" si="244"/>
        <v>audio</v>
      </c>
      <c r="U1943" s="7">
        <f t="shared" si="245"/>
        <v>42046.79</v>
      </c>
      <c r="V1943" s="7">
        <f t="shared" si="246"/>
        <v>42076.748333333337</v>
      </c>
    </row>
    <row r="1944" spans="1:22" ht="59" x14ac:dyDescent="0.75">
      <c r="A1944">
        <v>2505</v>
      </c>
      <c r="B1944" s="2" t="s">
        <v>2505</v>
      </c>
      <c r="C1944" s="2" t="s">
        <v>6615</v>
      </c>
      <c r="D1944">
        <v>7000</v>
      </c>
      <c r="E1944">
        <f t="shared" si="240"/>
        <v>7000</v>
      </c>
      <c r="F1944">
        <v>0</v>
      </c>
      <c r="G1944">
        <f t="shared" si="241"/>
        <v>0</v>
      </c>
      <c r="H1944" t="s">
        <v>8221</v>
      </c>
      <c r="I1944" t="s">
        <v>8224</v>
      </c>
      <c r="J1944" t="s">
        <v>8246</v>
      </c>
      <c r="K1944">
        <v>1426292416</v>
      </c>
      <c r="L1944">
        <v>1423704016</v>
      </c>
      <c r="M1944" t="b">
        <v>0</v>
      </c>
      <c r="N1944">
        <v>0</v>
      </c>
      <c r="O1944" t="b">
        <v>0</v>
      </c>
      <c r="P1944" t="s">
        <v>8299</v>
      </c>
      <c r="Q1944">
        <f t="shared" si="242"/>
        <v>0</v>
      </c>
      <c r="R1944" t="e">
        <f t="shared" si="247"/>
        <v>#DIV/0!</v>
      </c>
      <c r="S1944" t="str">
        <f t="shared" si="243"/>
        <v>food</v>
      </c>
      <c r="T1944" t="str">
        <f t="shared" si="244"/>
        <v>restaurants</v>
      </c>
      <c r="U1944" s="7">
        <f t="shared" si="245"/>
        <v>42047.05574074074</v>
      </c>
      <c r="V1944" s="7">
        <f t="shared" si="246"/>
        <v>42077.014074074075</v>
      </c>
    </row>
    <row r="1945" spans="1:22" ht="29.5" x14ac:dyDescent="0.75">
      <c r="A1945">
        <v>2885</v>
      </c>
      <c r="B1945" s="2" t="s">
        <v>2885</v>
      </c>
      <c r="C1945" s="2" t="s">
        <v>6995</v>
      </c>
      <c r="D1945">
        <v>400</v>
      </c>
      <c r="E1945">
        <f t="shared" si="240"/>
        <v>400</v>
      </c>
      <c r="F1945">
        <v>130</v>
      </c>
      <c r="G1945">
        <f t="shared" si="241"/>
        <v>130</v>
      </c>
      <c r="H1945" t="s">
        <v>8221</v>
      </c>
      <c r="I1945" t="s">
        <v>8224</v>
      </c>
      <c r="J1945" t="s">
        <v>8246</v>
      </c>
      <c r="K1945">
        <v>1426294201</v>
      </c>
      <c r="L1945">
        <v>1423705801</v>
      </c>
      <c r="M1945" t="b">
        <v>0</v>
      </c>
      <c r="N1945">
        <v>5</v>
      </c>
      <c r="O1945" t="b">
        <v>0</v>
      </c>
      <c r="P1945" t="s">
        <v>8271</v>
      </c>
      <c r="Q1945">
        <f t="shared" si="242"/>
        <v>33</v>
      </c>
      <c r="R1945">
        <f t="shared" si="247"/>
        <v>26</v>
      </c>
      <c r="S1945" t="str">
        <f t="shared" si="243"/>
        <v>theater</v>
      </c>
      <c r="T1945" t="str">
        <f t="shared" si="244"/>
        <v>plays</v>
      </c>
      <c r="U1945" s="7">
        <f t="shared" si="245"/>
        <v>42047.07640046296</v>
      </c>
      <c r="V1945" s="7">
        <f t="shared" si="246"/>
        <v>42077.034733796296</v>
      </c>
    </row>
    <row r="1946" spans="1:22" ht="44.25" x14ac:dyDescent="0.75">
      <c r="A1946">
        <v>337</v>
      </c>
      <c r="B1946" s="2" t="s">
        <v>338</v>
      </c>
      <c r="C1946" s="2" t="s">
        <v>4447</v>
      </c>
      <c r="D1946">
        <v>3000</v>
      </c>
      <c r="E1946">
        <f t="shared" si="240"/>
        <v>3000</v>
      </c>
      <c r="F1946">
        <v>3035.05</v>
      </c>
      <c r="G1946">
        <f t="shared" si="241"/>
        <v>3035.05</v>
      </c>
      <c r="H1946" t="s">
        <v>8219</v>
      </c>
      <c r="I1946" t="s">
        <v>8224</v>
      </c>
      <c r="J1946" t="s">
        <v>8246</v>
      </c>
      <c r="K1946">
        <v>1426298708</v>
      </c>
      <c r="L1946">
        <v>1423710308</v>
      </c>
      <c r="M1946" t="b">
        <v>1</v>
      </c>
      <c r="N1946">
        <v>31</v>
      </c>
      <c r="O1946" t="b">
        <v>1</v>
      </c>
      <c r="P1946" t="s">
        <v>8269</v>
      </c>
      <c r="Q1946">
        <f t="shared" si="242"/>
        <v>101</v>
      </c>
      <c r="R1946">
        <f t="shared" si="247"/>
        <v>97.9</v>
      </c>
      <c r="S1946" t="str">
        <f t="shared" si="243"/>
        <v>film &amp; video</v>
      </c>
      <c r="T1946" t="str">
        <f t="shared" si="244"/>
        <v>documentary</v>
      </c>
      <c r="U1946" s="7">
        <f t="shared" si="245"/>
        <v>42047.128564814819</v>
      </c>
      <c r="V1946" s="7">
        <f t="shared" si="246"/>
        <v>42077.086898148147</v>
      </c>
    </row>
    <row r="1947" spans="1:22" ht="44.25" x14ac:dyDescent="0.75">
      <c r="A1947">
        <v>172</v>
      </c>
      <c r="B1947" s="2" t="s">
        <v>174</v>
      </c>
      <c r="C1947" s="2" t="s">
        <v>4282</v>
      </c>
      <c r="D1947">
        <v>95000</v>
      </c>
      <c r="E1947">
        <f t="shared" si="240"/>
        <v>95000</v>
      </c>
      <c r="F1947">
        <v>0</v>
      </c>
      <c r="G1947">
        <f t="shared" si="241"/>
        <v>0</v>
      </c>
      <c r="H1947" t="s">
        <v>8221</v>
      </c>
      <c r="I1947" t="s">
        <v>8224</v>
      </c>
      <c r="J1947" t="s">
        <v>8246</v>
      </c>
      <c r="K1947">
        <v>1426753723</v>
      </c>
      <c r="L1947">
        <v>1423733323</v>
      </c>
      <c r="M1947" t="b">
        <v>0</v>
      </c>
      <c r="N1947">
        <v>0</v>
      </c>
      <c r="O1947" t="b">
        <v>0</v>
      </c>
      <c r="P1947" t="s">
        <v>8268</v>
      </c>
      <c r="Q1947">
        <f t="shared" si="242"/>
        <v>0</v>
      </c>
      <c r="R1947" t="e">
        <f t="shared" si="247"/>
        <v>#DIV/0!</v>
      </c>
      <c r="S1947" t="str">
        <f t="shared" si="243"/>
        <v>film &amp; video</v>
      </c>
      <c r="T1947" t="str">
        <f t="shared" si="244"/>
        <v>drama</v>
      </c>
      <c r="U1947" s="7">
        <f t="shared" si="245"/>
        <v>42047.394942129627</v>
      </c>
      <c r="V1947" s="7">
        <f t="shared" si="246"/>
        <v>42082.353275462956</v>
      </c>
    </row>
    <row r="1948" spans="1:22" ht="29.5" x14ac:dyDescent="0.75">
      <c r="A1948">
        <v>3869</v>
      </c>
      <c r="B1948" s="2" t="s">
        <v>3866</v>
      </c>
      <c r="C1948" s="2" t="s">
        <v>7978</v>
      </c>
      <c r="D1948">
        <v>13111</v>
      </c>
      <c r="E1948">
        <f t="shared" si="240"/>
        <v>13111</v>
      </c>
      <c r="F1948">
        <v>452</v>
      </c>
      <c r="G1948">
        <f t="shared" si="241"/>
        <v>452</v>
      </c>
      <c r="H1948" t="s">
        <v>8220</v>
      </c>
      <c r="I1948" t="s">
        <v>8224</v>
      </c>
      <c r="J1948" t="s">
        <v>8246</v>
      </c>
      <c r="K1948">
        <v>1426302660</v>
      </c>
      <c r="L1948">
        <v>1423761792</v>
      </c>
      <c r="M1948" t="b">
        <v>0</v>
      </c>
      <c r="N1948">
        <v>15</v>
      </c>
      <c r="O1948" t="b">
        <v>0</v>
      </c>
      <c r="P1948" t="s">
        <v>8305</v>
      </c>
      <c r="Q1948">
        <f t="shared" si="242"/>
        <v>3</v>
      </c>
      <c r="R1948">
        <f t="shared" si="247"/>
        <v>30.13</v>
      </c>
      <c r="S1948" t="str">
        <f t="shared" si="243"/>
        <v>theater</v>
      </c>
      <c r="T1948" t="str">
        <f t="shared" si="244"/>
        <v>musical</v>
      </c>
      <c r="U1948" s="7">
        <f t="shared" si="245"/>
        <v>42047.724444444444</v>
      </c>
      <c r="V1948" s="7">
        <f t="shared" si="246"/>
        <v>42077.132638888885</v>
      </c>
    </row>
    <row r="1949" spans="1:22" ht="44.25" x14ac:dyDescent="0.75">
      <c r="A1949">
        <v>144</v>
      </c>
      <c r="B1949" s="2" t="s">
        <v>146</v>
      </c>
      <c r="C1949" s="2" t="s">
        <v>4254</v>
      </c>
      <c r="D1949">
        <v>7500</v>
      </c>
      <c r="E1949">
        <f t="shared" si="240"/>
        <v>5475</v>
      </c>
      <c r="F1949">
        <v>2070</v>
      </c>
      <c r="G1949">
        <f t="shared" si="241"/>
        <v>1511.1</v>
      </c>
      <c r="H1949" t="s">
        <v>8220</v>
      </c>
      <c r="I1949" t="s">
        <v>8229</v>
      </c>
      <c r="J1949" t="s">
        <v>8251</v>
      </c>
      <c r="K1949">
        <v>1428945472</v>
      </c>
      <c r="L1949">
        <v>1423765072</v>
      </c>
      <c r="M1949" t="b">
        <v>0</v>
      </c>
      <c r="N1949">
        <v>37</v>
      </c>
      <c r="O1949" t="b">
        <v>0</v>
      </c>
      <c r="P1949" t="s">
        <v>8267</v>
      </c>
      <c r="Q1949">
        <f t="shared" si="242"/>
        <v>28</v>
      </c>
      <c r="R1949">
        <f t="shared" si="247"/>
        <v>40.840000000000003</v>
      </c>
      <c r="S1949" t="str">
        <f t="shared" si="243"/>
        <v>film &amp; video</v>
      </c>
      <c r="T1949" t="str">
        <f t="shared" si="244"/>
        <v>science fiction</v>
      </c>
      <c r="U1949" s="7">
        <f t="shared" si="245"/>
        <v>42047.762407407412</v>
      </c>
      <c r="V1949" s="7">
        <f t="shared" si="246"/>
        <v>42107.72074074074</v>
      </c>
    </row>
    <row r="1950" spans="1:22" ht="59" x14ac:dyDescent="0.75">
      <c r="A1950">
        <v>599</v>
      </c>
      <c r="B1950" s="2" t="s">
        <v>600</v>
      </c>
      <c r="C1950" s="2" t="s">
        <v>4709</v>
      </c>
      <c r="D1950">
        <v>50000</v>
      </c>
      <c r="E1950">
        <f t="shared" si="240"/>
        <v>50000</v>
      </c>
      <c r="F1950">
        <v>31</v>
      </c>
      <c r="G1950">
        <f t="shared" si="241"/>
        <v>31</v>
      </c>
      <c r="H1950" t="s">
        <v>8221</v>
      </c>
      <c r="I1950" t="s">
        <v>8224</v>
      </c>
      <c r="J1950" t="s">
        <v>8246</v>
      </c>
      <c r="K1950">
        <v>1425827760</v>
      </c>
      <c r="L1950">
        <v>1423769402</v>
      </c>
      <c r="M1950" t="b">
        <v>0</v>
      </c>
      <c r="N1950">
        <v>2</v>
      </c>
      <c r="O1950" t="b">
        <v>0</v>
      </c>
      <c r="P1950" t="s">
        <v>8272</v>
      </c>
      <c r="Q1950">
        <f t="shared" si="242"/>
        <v>0</v>
      </c>
      <c r="R1950">
        <f t="shared" si="247"/>
        <v>15.5</v>
      </c>
      <c r="S1950" t="str">
        <f t="shared" si="243"/>
        <v>technology</v>
      </c>
      <c r="T1950" t="str">
        <f t="shared" si="244"/>
        <v>web</v>
      </c>
      <c r="U1950" s="7">
        <f t="shared" si="245"/>
        <v>42047.812523148154</v>
      </c>
      <c r="V1950" s="7">
        <f t="shared" si="246"/>
        <v>42071.636111111111</v>
      </c>
    </row>
    <row r="1951" spans="1:22" ht="44.25" x14ac:dyDescent="0.75">
      <c r="A1951">
        <v>1058</v>
      </c>
      <c r="B1951" s="2" t="s">
        <v>1059</v>
      </c>
      <c r="C1951" s="2" t="s">
        <v>5168</v>
      </c>
      <c r="D1951">
        <v>40000</v>
      </c>
      <c r="E1951">
        <f t="shared" si="240"/>
        <v>40000</v>
      </c>
      <c r="F1951">
        <v>0</v>
      </c>
      <c r="G1951">
        <f t="shared" si="241"/>
        <v>0</v>
      </c>
      <c r="H1951" t="s">
        <v>8220</v>
      </c>
      <c r="I1951" t="s">
        <v>8224</v>
      </c>
      <c r="J1951" t="s">
        <v>8246</v>
      </c>
      <c r="K1951">
        <v>1427328000</v>
      </c>
      <c r="L1951">
        <v>1423777043</v>
      </c>
      <c r="M1951" t="b">
        <v>0</v>
      </c>
      <c r="N1951">
        <v>0</v>
      </c>
      <c r="O1951" t="b">
        <v>0</v>
      </c>
      <c r="P1951" t="s">
        <v>8281</v>
      </c>
      <c r="Q1951">
        <f t="shared" si="242"/>
        <v>0</v>
      </c>
      <c r="R1951" t="e">
        <f t="shared" si="247"/>
        <v>#DIV/0!</v>
      </c>
      <c r="S1951" t="str">
        <f t="shared" si="243"/>
        <v>journalism</v>
      </c>
      <c r="T1951" t="str">
        <f t="shared" si="244"/>
        <v>audio</v>
      </c>
      <c r="U1951" s="7">
        <f t="shared" si="245"/>
        <v>42047.900960648149</v>
      </c>
      <c r="V1951" s="7">
        <f t="shared" si="246"/>
        <v>42089</v>
      </c>
    </row>
    <row r="1952" spans="1:22" ht="44.25" x14ac:dyDescent="0.75">
      <c r="A1952">
        <v>2695</v>
      </c>
      <c r="B1952" s="2" t="s">
        <v>2695</v>
      </c>
      <c r="C1952" s="2" t="s">
        <v>6805</v>
      </c>
      <c r="D1952">
        <v>15000</v>
      </c>
      <c r="E1952">
        <f t="shared" si="240"/>
        <v>15000</v>
      </c>
      <c r="F1952">
        <v>71</v>
      </c>
      <c r="G1952">
        <f t="shared" si="241"/>
        <v>71</v>
      </c>
      <c r="H1952" t="s">
        <v>8221</v>
      </c>
      <c r="I1952" t="s">
        <v>8224</v>
      </c>
      <c r="J1952" t="s">
        <v>8246</v>
      </c>
      <c r="K1952">
        <v>1428981718</v>
      </c>
      <c r="L1952">
        <v>1423801318</v>
      </c>
      <c r="M1952" t="b">
        <v>0</v>
      </c>
      <c r="N1952">
        <v>3</v>
      </c>
      <c r="O1952" t="b">
        <v>0</v>
      </c>
      <c r="P1952" t="s">
        <v>8284</v>
      </c>
      <c r="Q1952">
        <f t="shared" si="242"/>
        <v>0</v>
      </c>
      <c r="R1952">
        <f t="shared" si="247"/>
        <v>23.67</v>
      </c>
      <c r="S1952" t="str">
        <f t="shared" si="243"/>
        <v>food</v>
      </c>
      <c r="T1952" t="str">
        <f t="shared" si="244"/>
        <v>food trucks</v>
      </c>
      <c r="U1952" s="7">
        <f t="shared" si="245"/>
        <v>42048.181921296295</v>
      </c>
      <c r="V1952" s="7">
        <f t="shared" si="246"/>
        <v>42108.14025462963</v>
      </c>
    </row>
    <row r="1953" spans="1:22" ht="44.25" x14ac:dyDescent="0.75">
      <c r="A1953">
        <v>3736</v>
      </c>
      <c r="B1953" s="2" t="s">
        <v>3733</v>
      </c>
      <c r="C1953" s="2" t="s">
        <v>7846</v>
      </c>
      <c r="D1953">
        <v>1500</v>
      </c>
      <c r="E1953">
        <f t="shared" si="240"/>
        <v>1965</v>
      </c>
      <c r="F1953">
        <v>10</v>
      </c>
      <c r="G1953">
        <f t="shared" si="241"/>
        <v>13.100000000000001</v>
      </c>
      <c r="H1953" t="s">
        <v>8221</v>
      </c>
      <c r="I1953" t="s">
        <v>8225</v>
      </c>
      <c r="J1953" t="s">
        <v>8247</v>
      </c>
      <c r="K1953">
        <v>1427133600</v>
      </c>
      <c r="L1953">
        <v>1423847093</v>
      </c>
      <c r="M1953" t="b">
        <v>0</v>
      </c>
      <c r="N1953">
        <v>1</v>
      </c>
      <c r="O1953" t="b">
        <v>0</v>
      </c>
      <c r="P1953" t="s">
        <v>8271</v>
      </c>
      <c r="Q1953">
        <f t="shared" si="242"/>
        <v>1</v>
      </c>
      <c r="R1953">
        <f t="shared" si="247"/>
        <v>13.1</v>
      </c>
      <c r="S1953" t="str">
        <f t="shared" si="243"/>
        <v>theater</v>
      </c>
      <c r="T1953" t="str">
        <f t="shared" si="244"/>
        <v>plays</v>
      </c>
      <c r="U1953" s="7">
        <f t="shared" si="245"/>
        <v>42048.711724537032</v>
      </c>
      <c r="V1953" s="7">
        <f t="shared" si="246"/>
        <v>42086.75</v>
      </c>
    </row>
    <row r="1954" spans="1:22" ht="44.25" x14ac:dyDescent="0.75">
      <c r="A1954">
        <v>2027</v>
      </c>
      <c r="B1954" s="2" t="s">
        <v>2028</v>
      </c>
      <c r="C1954" s="2" t="s">
        <v>6137</v>
      </c>
      <c r="D1954">
        <v>100000</v>
      </c>
      <c r="E1954">
        <f t="shared" si="240"/>
        <v>100000</v>
      </c>
      <c r="F1954">
        <v>120249</v>
      </c>
      <c r="G1954">
        <f t="shared" si="241"/>
        <v>120249</v>
      </c>
      <c r="H1954" t="s">
        <v>8219</v>
      </c>
      <c r="I1954" t="s">
        <v>8224</v>
      </c>
      <c r="J1954" t="s">
        <v>8246</v>
      </c>
      <c r="K1954">
        <v>1427740319</v>
      </c>
      <c r="L1954">
        <v>1423855919</v>
      </c>
      <c r="M1954" t="b">
        <v>1</v>
      </c>
      <c r="N1954">
        <v>539</v>
      </c>
      <c r="O1954" t="b">
        <v>1</v>
      </c>
      <c r="P1954" t="s">
        <v>8295</v>
      </c>
      <c r="Q1954">
        <f t="shared" si="242"/>
        <v>120</v>
      </c>
      <c r="R1954">
        <f t="shared" si="247"/>
        <v>223.1</v>
      </c>
      <c r="S1954" t="str">
        <f t="shared" si="243"/>
        <v>technology</v>
      </c>
      <c r="T1954" t="str">
        <f t="shared" si="244"/>
        <v>hardware</v>
      </c>
      <c r="U1954" s="7">
        <f t="shared" si="245"/>
        <v>42048.813877314817</v>
      </c>
      <c r="V1954" s="7">
        <f t="shared" si="246"/>
        <v>42093.772210648152</v>
      </c>
    </row>
    <row r="1955" spans="1:22" ht="44.25" x14ac:dyDescent="0.75">
      <c r="A1955">
        <v>584</v>
      </c>
      <c r="B1955" s="2" t="s">
        <v>585</v>
      </c>
      <c r="C1955" s="2" t="s">
        <v>4694</v>
      </c>
      <c r="D1955">
        <v>1000</v>
      </c>
      <c r="E1955">
        <f t="shared" si="240"/>
        <v>1000</v>
      </c>
      <c r="F1955">
        <v>10</v>
      </c>
      <c r="G1955">
        <f t="shared" si="241"/>
        <v>10</v>
      </c>
      <c r="H1955" t="s">
        <v>8221</v>
      </c>
      <c r="I1955" t="s">
        <v>8224</v>
      </c>
      <c r="J1955" t="s">
        <v>8246</v>
      </c>
      <c r="K1955">
        <v>1426522316</v>
      </c>
      <c r="L1955">
        <v>1423933916</v>
      </c>
      <c r="M1955" t="b">
        <v>0</v>
      </c>
      <c r="N1955">
        <v>2</v>
      </c>
      <c r="O1955" t="b">
        <v>0</v>
      </c>
      <c r="P1955" t="s">
        <v>8272</v>
      </c>
      <c r="Q1955">
        <f t="shared" si="242"/>
        <v>1</v>
      </c>
      <c r="R1955">
        <f t="shared" si="247"/>
        <v>5</v>
      </c>
      <c r="S1955" t="str">
        <f t="shared" si="243"/>
        <v>technology</v>
      </c>
      <c r="T1955" t="str">
        <f t="shared" si="244"/>
        <v>web</v>
      </c>
      <c r="U1955" s="7">
        <f t="shared" si="245"/>
        <v>42049.716620370367</v>
      </c>
      <c r="V1955" s="7">
        <f t="shared" si="246"/>
        <v>42079.674953703703</v>
      </c>
    </row>
    <row r="1956" spans="1:22" ht="44.25" x14ac:dyDescent="0.75">
      <c r="A1956">
        <v>1365</v>
      </c>
      <c r="B1956" s="2" t="s">
        <v>1366</v>
      </c>
      <c r="C1956" s="2" t="s">
        <v>5475</v>
      </c>
      <c r="D1956">
        <v>7500</v>
      </c>
      <c r="E1956">
        <f t="shared" si="240"/>
        <v>7500</v>
      </c>
      <c r="F1956">
        <v>7520</v>
      </c>
      <c r="G1956">
        <f t="shared" si="241"/>
        <v>7520</v>
      </c>
      <c r="H1956" t="s">
        <v>8219</v>
      </c>
      <c r="I1956" t="s">
        <v>8224</v>
      </c>
      <c r="J1956" t="s">
        <v>8246</v>
      </c>
      <c r="K1956">
        <v>1426523752</v>
      </c>
      <c r="L1956">
        <v>1423935352</v>
      </c>
      <c r="M1956" t="b">
        <v>0</v>
      </c>
      <c r="N1956">
        <v>92</v>
      </c>
      <c r="O1956" t="b">
        <v>1</v>
      </c>
      <c r="P1956" t="s">
        <v>8276</v>
      </c>
      <c r="Q1956">
        <f t="shared" si="242"/>
        <v>100</v>
      </c>
      <c r="R1956">
        <f t="shared" si="247"/>
        <v>81.739999999999995</v>
      </c>
      <c r="S1956" t="str">
        <f t="shared" si="243"/>
        <v>music</v>
      </c>
      <c r="T1956" t="str">
        <f t="shared" si="244"/>
        <v>rock</v>
      </c>
      <c r="U1956" s="7">
        <f t="shared" si="245"/>
        <v>42049.733240740738</v>
      </c>
      <c r="V1956" s="7">
        <f t="shared" si="246"/>
        <v>42079.691574074073</v>
      </c>
    </row>
    <row r="1957" spans="1:22" ht="29.5" x14ac:dyDescent="0.75">
      <c r="A1957">
        <v>1025</v>
      </c>
      <c r="B1957" s="2" t="s">
        <v>1026</v>
      </c>
      <c r="C1957" s="2" t="s">
        <v>5135</v>
      </c>
      <c r="D1957">
        <v>70000</v>
      </c>
      <c r="E1957">
        <f t="shared" si="240"/>
        <v>70000</v>
      </c>
      <c r="F1957">
        <v>76949.820000000007</v>
      </c>
      <c r="G1957">
        <f t="shared" si="241"/>
        <v>76949.820000000007</v>
      </c>
      <c r="H1957" t="s">
        <v>8219</v>
      </c>
      <c r="I1957" t="s">
        <v>8224</v>
      </c>
      <c r="J1957" t="s">
        <v>8246</v>
      </c>
      <c r="K1957">
        <v>1426532437</v>
      </c>
      <c r="L1957">
        <v>1423944037</v>
      </c>
      <c r="M1957" t="b">
        <v>1</v>
      </c>
      <c r="N1957">
        <v>1071</v>
      </c>
      <c r="O1957" t="b">
        <v>1</v>
      </c>
      <c r="P1957" t="s">
        <v>8280</v>
      </c>
      <c r="Q1957">
        <f t="shared" si="242"/>
        <v>110</v>
      </c>
      <c r="R1957">
        <f t="shared" si="247"/>
        <v>71.849999999999994</v>
      </c>
      <c r="S1957" t="str">
        <f t="shared" si="243"/>
        <v>music</v>
      </c>
      <c r="T1957" t="str">
        <f t="shared" si="244"/>
        <v>electronic music</v>
      </c>
      <c r="U1957" s="7">
        <f t="shared" si="245"/>
        <v>42049.833761574075</v>
      </c>
      <c r="V1957" s="7">
        <f t="shared" si="246"/>
        <v>42079.792094907403</v>
      </c>
    </row>
    <row r="1958" spans="1:22" ht="29.5" x14ac:dyDescent="0.75">
      <c r="A1958">
        <v>3595</v>
      </c>
      <c r="B1958" s="2" t="s">
        <v>3594</v>
      </c>
      <c r="C1958" s="2" t="s">
        <v>7705</v>
      </c>
      <c r="D1958">
        <v>2600</v>
      </c>
      <c r="E1958">
        <f t="shared" si="240"/>
        <v>2600</v>
      </c>
      <c r="F1958">
        <v>3081</v>
      </c>
      <c r="G1958">
        <f t="shared" si="241"/>
        <v>3081</v>
      </c>
      <c r="H1958" t="s">
        <v>8219</v>
      </c>
      <c r="I1958" t="s">
        <v>8224</v>
      </c>
      <c r="J1958" t="s">
        <v>8246</v>
      </c>
      <c r="K1958">
        <v>1426229940</v>
      </c>
      <c r="L1958">
        <v>1423959123</v>
      </c>
      <c r="M1958" t="b">
        <v>0</v>
      </c>
      <c r="N1958">
        <v>62</v>
      </c>
      <c r="O1958" t="b">
        <v>1</v>
      </c>
      <c r="P1958" t="s">
        <v>8271</v>
      </c>
      <c r="Q1958">
        <f t="shared" si="242"/>
        <v>119</v>
      </c>
      <c r="R1958">
        <f t="shared" si="247"/>
        <v>49.69</v>
      </c>
      <c r="S1958" t="str">
        <f t="shared" si="243"/>
        <v>theater</v>
      </c>
      <c r="T1958" t="str">
        <f t="shared" si="244"/>
        <v>plays</v>
      </c>
      <c r="U1958" s="7">
        <f t="shared" si="245"/>
        <v>42050.008368055554</v>
      </c>
      <c r="V1958" s="7">
        <f t="shared" si="246"/>
        <v>42076.290972222225</v>
      </c>
    </row>
    <row r="1959" spans="1:22" ht="44.25" x14ac:dyDescent="0.75">
      <c r="A1959">
        <v>3767</v>
      </c>
      <c r="B1959" s="2" t="s">
        <v>3764</v>
      </c>
      <c r="C1959" s="2" t="s">
        <v>7877</v>
      </c>
      <c r="D1959">
        <v>2000</v>
      </c>
      <c r="E1959">
        <f t="shared" si="240"/>
        <v>2000</v>
      </c>
      <c r="F1959">
        <v>2335</v>
      </c>
      <c r="G1959">
        <f t="shared" si="241"/>
        <v>2335</v>
      </c>
      <c r="H1959" t="s">
        <v>8219</v>
      </c>
      <c r="I1959" t="s">
        <v>8224</v>
      </c>
      <c r="J1959" t="s">
        <v>8246</v>
      </c>
      <c r="K1959">
        <v>1425185940</v>
      </c>
      <c r="L1959">
        <v>1423960097</v>
      </c>
      <c r="M1959" t="b">
        <v>0</v>
      </c>
      <c r="N1959">
        <v>56</v>
      </c>
      <c r="O1959" t="b">
        <v>1</v>
      </c>
      <c r="P1959" t="s">
        <v>8305</v>
      </c>
      <c r="Q1959">
        <f t="shared" si="242"/>
        <v>117</v>
      </c>
      <c r="R1959">
        <f t="shared" si="247"/>
        <v>41.7</v>
      </c>
      <c r="S1959" t="str">
        <f t="shared" si="243"/>
        <v>theater</v>
      </c>
      <c r="T1959" t="str">
        <f t="shared" si="244"/>
        <v>musical</v>
      </c>
      <c r="U1959" s="7">
        <f t="shared" si="245"/>
        <v>42050.019641203704</v>
      </c>
      <c r="V1959" s="7">
        <f t="shared" si="246"/>
        <v>42064.207638888889</v>
      </c>
    </row>
    <row r="1960" spans="1:22" ht="44.25" x14ac:dyDescent="0.75">
      <c r="A1960">
        <v>3219</v>
      </c>
      <c r="B1960" s="2" t="s">
        <v>3219</v>
      </c>
      <c r="C1960" s="2" t="s">
        <v>7329</v>
      </c>
      <c r="D1960">
        <v>20000</v>
      </c>
      <c r="E1960">
        <f t="shared" si="240"/>
        <v>20000</v>
      </c>
      <c r="F1960">
        <v>20022</v>
      </c>
      <c r="G1960">
        <f t="shared" si="241"/>
        <v>20022</v>
      </c>
      <c r="H1960" t="s">
        <v>8219</v>
      </c>
      <c r="I1960" t="s">
        <v>8224</v>
      </c>
      <c r="J1960" t="s">
        <v>8246</v>
      </c>
      <c r="K1960">
        <v>1427063747</v>
      </c>
      <c r="L1960">
        <v>1424043347</v>
      </c>
      <c r="M1960" t="b">
        <v>1</v>
      </c>
      <c r="N1960">
        <v>119</v>
      </c>
      <c r="O1960" t="b">
        <v>1</v>
      </c>
      <c r="P1960" t="s">
        <v>8271</v>
      </c>
      <c r="Q1960">
        <f t="shared" si="242"/>
        <v>100</v>
      </c>
      <c r="R1960">
        <f t="shared" si="247"/>
        <v>168.25</v>
      </c>
      <c r="S1960" t="str">
        <f t="shared" si="243"/>
        <v>theater</v>
      </c>
      <c r="T1960" t="str">
        <f t="shared" si="244"/>
        <v>plays</v>
      </c>
      <c r="U1960" s="7">
        <f t="shared" si="245"/>
        <v>42050.983182870375</v>
      </c>
      <c r="V1960" s="7">
        <f t="shared" si="246"/>
        <v>42085.941516203704</v>
      </c>
    </row>
    <row r="1961" spans="1:22" ht="59" x14ac:dyDescent="0.75">
      <c r="A1961">
        <v>849</v>
      </c>
      <c r="B1961" s="2" t="s">
        <v>850</v>
      </c>
      <c r="C1961" s="2" t="s">
        <v>4959</v>
      </c>
      <c r="D1961">
        <v>4000</v>
      </c>
      <c r="E1961">
        <f t="shared" si="240"/>
        <v>4000</v>
      </c>
      <c r="F1961">
        <v>4796</v>
      </c>
      <c r="G1961">
        <f t="shared" si="241"/>
        <v>4796</v>
      </c>
      <c r="H1961" t="s">
        <v>8219</v>
      </c>
      <c r="I1961" t="s">
        <v>8224</v>
      </c>
      <c r="J1961" t="s">
        <v>8246</v>
      </c>
      <c r="K1961">
        <v>1426473264</v>
      </c>
      <c r="L1961">
        <v>1424057664</v>
      </c>
      <c r="M1961" t="b">
        <v>0</v>
      </c>
      <c r="N1961">
        <v>115</v>
      </c>
      <c r="O1961" t="b">
        <v>1</v>
      </c>
      <c r="P1961" t="s">
        <v>8277</v>
      </c>
      <c r="Q1961">
        <f t="shared" si="242"/>
        <v>120</v>
      </c>
      <c r="R1961">
        <f t="shared" si="247"/>
        <v>41.7</v>
      </c>
      <c r="S1961" t="str">
        <f t="shared" si="243"/>
        <v>music</v>
      </c>
      <c r="T1961" t="str">
        <f t="shared" si="244"/>
        <v>metal</v>
      </c>
      <c r="U1961" s="7">
        <f t="shared" si="245"/>
        <v>42051.148888888885</v>
      </c>
      <c r="V1961" s="7">
        <f t="shared" si="246"/>
        <v>42079.107222222221</v>
      </c>
    </row>
    <row r="1962" spans="1:22" ht="44.25" x14ac:dyDescent="0.75">
      <c r="A1962">
        <v>1529</v>
      </c>
      <c r="B1962" s="2" t="s">
        <v>1530</v>
      </c>
      <c r="C1962" s="2" t="s">
        <v>5639</v>
      </c>
      <c r="D1962">
        <v>19000</v>
      </c>
      <c r="E1962">
        <f t="shared" si="240"/>
        <v>19000</v>
      </c>
      <c r="F1962">
        <v>19129</v>
      </c>
      <c r="G1962">
        <f t="shared" si="241"/>
        <v>19129</v>
      </c>
      <c r="H1962" t="s">
        <v>8219</v>
      </c>
      <c r="I1962" t="s">
        <v>8224</v>
      </c>
      <c r="J1962" t="s">
        <v>8246</v>
      </c>
      <c r="K1962">
        <v>1426773920</v>
      </c>
      <c r="L1962">
        <v>1424185520</v>
      </c>
      <c r="M1962" t="b">
        <v>1</v>
      </c>
      <c r="N1962">
        <v>141</v>
      </c>
      <c r="O1962" t="b">
        <v>1</v>
      </c>
      <c r="P1962" t="s">
        <v>8285</v>
      </c>
      <c r="Q1962">
        <f t="shared" si="242"/>
        <v>101</v>
      </c>
      <c r="R1962">
        <f t="shared" si="247"/>
        <v>135.66999999999999</v>
      </c>
      <c r="S1962" t="str">
        <f t="shared" si="243"/>
        <v>photography</v>
      </c>
      <c r="T1962" t="str">
        <f t="shared" si="244"/>
        <v>photobooks</v>
      </c>
      <c r="U1962" s="7">
        <f t="shared" si="245"/>
        <v>42052.628703703704</v>
      </c>
      <c r="V1962" s="7">
        <f t="shared" si="246"/>
        <v>42082.587037037039</v>
      </c>
    </row>
    <row r="1963" spans="1:22" ht="29.5" x14ac:dyDescent="0.75">
      <c r="A1963">
        <v>2442</v>
      </c>
      <c r="B1963" s="2" t="s">
        <v>2443</v>
      </c>
      <c r="C1963" s="2" t="s">
        <v>6552</v>
      </c>
      <c r="D1963">
        <v>24000</v>
      </c>
      <c r="E1963">
        <f t="shared" si="240"/>
        <v>24000</v>
      </c>
      <c r="F1963">
        <v>30226</v>
      </c>
      <c r="G1963">
        <f t="shared" si="241"/>
        <v>30226</v>
      </c>
      <c r="H1963" t="s">
        <v>8219</v>
      </c>
      <c r="I1963" t="s">
        <v>8224</v>
      </c>
      <c r="J1963" t="s">
        <v>8246</v>
      </c>
      <c r="K1963">
        <v>1426777228</v>
      </c>
      <c r="L1963">
        <v>1424188828</v>
      </c>
      <c r="M1963" t="b">
        <v>0</v>
      </c>
      <c r="N1963">
        <v>372</v>
      </c>
      <c r="O1963" t="b">
        <v>1</v>
      </c>
      <c r="P1963" t="s">
        <v>8298</v>
      </c>
      <c r="Q1963">
        <f t="shared" si="242"/>
        <v>126</v>
      </c>
      <c r="R1963">
        <f t="shared" si="247"/>
        <v>81.25</v>
      </c>
      <c r="S1963" t="str">
        <f t="shared" si="243"/>
        <v>food</v>
      </c>
      <c r="T1963" t="str">
        <f t="shared" si="244"/>
        <v>small batch</v>
      </c>
      <c r="U1963" s="7">
        <f t="shared" si="245"/>
        <v>42052.666990740734</v>
      </c>
      <c r="V1963" s="7">
        <f t="shared" si="246"/>
        <v>42082.625324074077</v>
      </c>
    </row>
    <row r="1964" spans="1:22" ht="29.5" x14ac:dyDescent="0.75">
      <c r="A1964">
        <v>1751</v>
      </c>
      <c r="B1964" s="2" t="s">
        <v>1752</v>
      </c>
      <c r="C1964" s="2" t="s">
        <v>5861</v>
      </c>
      <c r="D1964">
        <v>10000</v>
      </c>
      <c r="E1964">
        <f t="shared" si="240"/>
        <v>10000</v>
      </c>
      <c r="F1964">
        <v>10290</v>
      </c>
      <c r="G1964">
        <f t="shared" si="241"/>
        <v>10290</v>
      </c>
      <c r="H1964" t="s">
        <v>8219</v>
      </c>
      <c r="I1964" t="s">
        <v>8224</v>
      </c>
      <c r="J1964" t="s">
        <v>8246</v>
      </c>
      <c r="K1964">
        <v>1426787123</v>
      </c>
      <c r="L1964">
        <v>1424198723</v>
      </c>
      <c r="M1964" t="b">
        <v>0</v>
      </c>
      <c r="N1964">
        <v>61</v>
      </c>
      <c r="O1964" t="b">
        <v>1</v>
      </c>
      <c r="P1964" t="s">
        <v>8285</v>
      </c>
      <c r="Q1964">
        <f t="shared" si="242"/>
        <v>103</v>
      </c>
      <c r="R1964">
        <f t="shared" si="247"/>
        <v>168.69</v>
      </c>
      <c r="S1964" t="str">
        <f t="shared" si="243"/>
        <v>photography</v>
      </c>
      <c r="T1964" t="str">
        <f t="shared" si="244"/>
        <v>photobooks</v>
      </c>
      <c r="U1964" s="7">
        <f t="shared" si="245"/>
        <v>42052.7815162037</v>
      </c>
      <c r="V1964" s="7">
        <f t="shared" si="246"/>
        <v>42082.739849537036</v>
      </c>
    </row>
    <row r="1965" spans="1:22" ht="44.25" x14ac:dyDescent="0.75">
      <c r="A1965">
        <v>2517</v>
      </c>
      <c r="B1965" s="2" t="s">
        <v>2517</v>
      </c>
      <c r="C1965" s="2" t="s">
        <v>6627</v>
      </c>
      <c r="D1965">
        <v>18000</v>
      </c>
      <c r="E1965">
        <f t="shared" si="240"/>
        <v>13140</v>
      </c>
      <c r="F1965">
        <v>1767</v>
      </c>
      <c r="G1965">
        <f t="shared" si="241"/>
        <v>1289.9100000000001</v>
      </c>
      <c r="H1965" t="s">
        <v>8221</v>
      </c>
      <c r="I1965" t="s">
        <v>8229</v>
      </c>
      <c r="J1965" t="s">
        <v>8251</v>
      </c>
      <c r="K1965">
        <v>1426788930</v>
      </c>
      <c r="L1965">
        <v>1424200530</v>
      </c>
      <c r="M1965" t="b">
        <v>0</v>
      </c>
      <c r="N1965">
        <v>33</v>
      </c>
      <c r="O1965" t="b">
        <v>0</v>
      </c>
      <c r="P1965" t="s">
        <v>8299</v>
      </c>
      <c r="Q1965">
        <f t="shared" si="242"/>
        <v>10</v>
      </c>
      <c r="R1965">
        <f t="shared" si="247"/>
        <v>39.090000000000003</v>
      </c>
      <c r="S1965" t="str">
        <f t="shared" si="243"/>
        <v>food</v>
      </c>
      <c r="T1965" t="str">
        <f t="shared" si="244"/>
        <v>restaurants</v>
      </c>
      <c r="U1965" s="7">
        <f t="shared" si="245"/>
        <v>42052.802430555559</v>
      </c>
      <c r="V1965" s="7">
        <f t="shared" si="246"/>
        <v>42082.760763888888</v>
      </c>
    </row>
    <row r="1966" spans="1:22" ht="44.25" x14ac:dyDescent="0.75">
      <c r="A1966">
        <v>168</v>
      </c>
      <c r="B1966" s="2" t="s">
        <v>170</v>
      </c>
      <c r="C1966" s="2" t="s">
        <v>4278</v>
      </c>
      <c r="D1966">
        <v>8000</v>
      </c>
      <c r="E1966">
        <f t="shared" si="240"/>
        <v>8000</v>
      </c>
      <c r="F1966">
        <v>325</v>
      </c>
      <c r="G1966">
        <f t="shared" si="241"/>
        <v>325</v>
      </c>
      <c r="H1966" t="s">
        <v>8221</v>
      </c>
      <c r="I1966" t="s">
        <v>8224</v>
      </c>
      <c r="J1966" t="s">
        <v>8246</v>
      </c>
      <c r="K1966">
        <v>1426791770</v>
      </c>
      <c r="L1966">
        <v>1424203370</v>
      </c>
      <c r="M1966" t="b">
        <v>0</v>
      </c>
      <c r="N1966">
        <v>3</v>
      </c>
      <c r="O1966" t="b">
        <v>0</v>
      </c>
      <c r="P1966" t="s">
        <v>8268</v>
      </c>
      <c r="Q1966">
        <f t="shared" si="242"/>
        <v>4</v>
      </c>
      <c r="R1966">
        <f t="shared" si="247"/>
        <v>108.33</v>
      </c>
      <c r="S1966" t="str">
        <f t="shared" si="243"/>
        <v>film &amp; video</v>
      </c>
      <c r="T1966" t="str">
        <f t="shared" si="244"/>
        <v>drama</v>
      </c>
      <c r="U1966" s="7">
        <f t="shared" si="245"/>
        <v>42052.83530092593</v>
      </c>
      <c r="V1966" s="7">
        <f t="shared" si="246"/>
        <v>42082.793634259258</v>
      </c>
    </row>
    <row r="1967" spans="1:22" ht="44.25" x14ac:dyDescent="0.75">
      <c r="A1967">
        <v>583</v>
      </c>
      <c r="B1967" s="2" t="s">
        <v>584</v>
      </c>
      <c r="C1967" s="2" t="s">
        <v>4693</v>
      </c>
      <c r="D1967">
        <v>9000</v>
      </c>
      <c r="E1967">
        <f t="shared" si="240"/>
        <v>9000</v>
      </c>
      <c r="F1967">
        <v>1</v>
      </c>
      <c r="G1967">
        <f t="shared" si="241"/>
        <v>1</v>
      </c>
      <c r="H1967" t="s">
        <v>8221</v>
      </c>
      <c r="I1967" t="s">
        <v>8224</v>
      </c>
      <c r="J1967" t="s">
        <v>8246</v>
      </c>
      <c r="K1967">
        <v>1426800687</v>
      </c>
      <c r="L1967">
        <v>1424212287</v>
      </c>
      <c r="M1967" t="b">
        <v>0</v>
      </c>
      <c r="N1967">
        <v>1</v>
      </c>
      <c r="O1967" t="b">
        <v>0</v>
      </c>
      <c r="P1967" t="s">
        <v>8272</v>
      </c>
      <c r="Q1967">
        <f t="shared" si="242"/>
        <v>0</v>
      </c>
      <c r="R1967">
        <f t="shared" si="247"/>
        <v>1</v>
      </c>
      <c r="S1967" t="str">
        <f t="shared" si="243"/>
        <v>technology</v>
      </c>
      <c r="T1967" t="str">
        <f t="shared" si="244"/>
        <v>web</v>
      </c>
      <c r="U1967" s="7">
        <f t="shared" si="245"/>
        <v>42052.93850694444</v>
      </c>
      <c r="V1967" s="7">
        <f t="shared" si="246"/>
        <v>42082.896840277783</v>
      </c>
    </row>
    <row r="1968" spans="1:22" ht="44.25" x14ac:dyDescent="0.75">
      <c r="A1968">
        <v>3616</v>
      </c>
      <c r="B1968" s="2" t="s">
        <v>3614</v>
      </c>
      <c r="C1968" s="2" t="s">
        <v>7726</v>
      </c>
      <c r="D1968">
        <v>2500</v>
      </c>
      <c r="E1968">
        <f t="shared" si="240"/>
        <v>3275</v>
      </c>
      <c r="F1968">
        <v>3120</v>
      </c>
      <c r="G1968">
        <f t="shared" si="241"/>
        <v>4087.2000000000003</v>
      </c>
      <c r="H1968" t="s">
        <v>8219</v>
      </c>
      <c r="I1968" t="s">
        <v>8225</v>
      </c>
      <c r="J1968" t="s">
        <v>8247</v>
      </c>
      <c r="K1968">
        <v>1426801664</v>
      </c>
      <c r="L1968">
        <v>1424213264</v>
      </c>
      <c r="M1968" t="b">
        <v>0</v>
      </c>
      <c r="N1968">
        <v>45</v>
      </c>
      <c r="O1968" t="b">
        <v>1</v>
      </c>
      <c r="P1968" t="s">
        <v>8271</v>
      </c>
      <c r="Q1968">
        <f t="shared" si="242"/>
        <v>125</v>
      </c>
      <c r="R1968">
        <f t="shared" si="247"/>
        <v>90.83</v>
      </c>
      <c r="S1968" t="str">
        <f t="shared" si="243"/>
        <v>theater</v>
      </c>
      <c r="T1968" t="str">
        <f t="shared" si="244"/>
        <v>plays</v>
      </c>
      <c r="U1968" s="7">
        <f t="shared" si="245"/>
        <v>42052.949814814812</v>
      </c>
      <c r="V1968" s="7">
        <f t="shared" si="246"/>
        <v>42082.908148148148</v>
      </c>
    </row>
    <row r="1969" spans="1:22" ht="44.25" x14ac:dyDescent="0.75">
      <c r="A1969">
        <v>4106</v>
      </c>
      <c r="B1969" s="2" t="s">
        <v>4102</v>
      </c>
      <c r="C1969" s="2" t="s">
        <v>8209</v>
      </c>
      <c r="D1969">
        <v>5000</v>
      </c>
      <c r="E1969">
        <f t="shared" si="240"/>
        <v>5000</v>
      </c>
      <c r="F1969">
        <v>3530</v>
      </c>
      <c r="G1969">
        <f t="shared" si="241"/>
        <v>3530</v>
      </c>
      <c r="H1969" t="s">
        <v>8221</v>
      </c>
      <c r="I1969" t="s">
        <v>8224</v>
      </c>
      <c r="J1969" t="s">
        <v>8246</v>
      </c>
      <c r="K1969">
        <v>1427936400</v>
      </c>
      <c r="L1969">
        <v>1424221866</v>
      </c>
      <c r="M1969" t="b">
        <v>0</v>
      </c>
      <c r="N1969">
        <v>33</v>
      </c>
      <c r="O1969" t="b">
        <v>0</v>
      </c>
      <c r="P1969" t="s">
        <v>8271</v>
      </c>
      <c r="Q1969">
        <f t="shared" si="242"/>
        <v>71</v>
      </c>
      <c r="R1969">
        <f t="shared" si="247"/>
        <v>106.97</v>
      </c>
      <c r="S1969" t="str">
        <f t="shared" si="243"/>
        <v>theater</v>
      </c>
      <c r="T1969" t="str">
        <f t="shared" si="244"/>
        <v>plays</v>
      </c>
      <c r="U1969" s="7">
        <f t="shared" si="245"/>
        <v>42053.049375000002</v>
      </c>
      <c r="V1969" s="7">
        <f t="shared" si="246"/>
        <v>42096.041666666672</v>
      </c>
    </row>
    <row r="1970" spans="1:22" ht="44.25" x14ac:dyDescent="0.75">
      <c r="A1970">
        <v>1544</v>
      </c>
      <c r="B1970" s="2" t="s">
        <v>1545</v>
      </c>
      <c r="C1970" s="2" t="s">
        <v>5654</v>
      </c>
      <c r="D1970">
        <v>1000</v>
      </c>
      <c r="E1970">
        <f t="shared" si="240"/>
        <v>1000</v>
      </c>
      <c r="F1970">
        <v>0</v>
      </c>
      <c r="G1970">
        <f t="shared" si="241"/>
        <v>0</v>
      </c>
      <c r="H1970" t="s">
        <v>8221</v>
      </c>
      <c r="I1970" t="s">
        <v>8224</v>
      </c>
      <c r="J1970" t="s">
        <v>8246</v>
      </c>
      <c r="K1970">
        <v>1427847480</v>
      </c>
      <c r="L1970">
        <v>1424222024</v>
      </c>
      <c r="M1970" t="b">
        <v>0</v>
      </c>
      <c r="N1970">
        <v>0</v>
      </c>
      <c r="O1970" t="b">
        <v>0</v>
      </c>
      <c r="P1970" t="s">
        <v>8289</v>
      </c>
      <c r="Q1970">
        <f t="shared" si="242"/>
        <v>0</v>
      </c>
      <c r="R1970" t="e">
        <f t="shared" si="247"/>
        <v>#DIV/0!</v>
      </c>
      <c r="S1970" t="str">
        <f t="shared" si="243"/>
        <v>photography</v>
      </c>
      <c r="T1970" t="str">
        <f t="shared" si="244"/>
        <v>nature</v>
      </c>
      <c r="U1970" s="7">
        <f t="shared" si="245"/>
        <v>42053.051203703704</v>
      </c>
      <c r="V1970" s="7">
        <f t="shared" si="246"/>
        <v>42095.012499999997</v>
      </c>
    </row>
    <row r="1971" spans="1:22" ht="44.25" x14ac:dyDescent="0.75">
      <c r="A1971">
        <v>3345</v>
      </c>
      <c r="B1971" s="2" t="s">
        <v>3345</v>
      </c>
      <c r="C1971" s="2" t="s">
        <v>7455</v>
      </c>
      <c r="D1971">
        <v>500</v>
      </c>
      <c r="E1971">
        <f t="shared" si="240"/>
        <v>500</v>
      </c>
      <c r="F1971">
        <v>650</v>
      </c>
      <c r="G1971">
        <f t="shared" si="241"/>
        <v>650</v>
      </c>
      <c r="H1971" t="s">
        <v>8219</v>
      </c>
      <c r="I1971" t="s">
        <v>8224</v>
      </c>
      <c r="J1971" t="s">
        <v>8246</v>
      </c>
      <c r="K1971">
        <v>1429317420</v>
      </c>
      <c r="L1971">
        <v>1424226768</v>
      </c>
      <c r="M1971" t="b">
        <v>0</v>
      </c>
      <c r="N1971">
        <v>13</v>
      </c>
      <c r="O1971" t="b">
        <v>1</v>
      </c>
      <c r="P1971" t="s">
        <v>8271</v>
      </c>
      <c r="Q1971">
        <f t="shared" si="242"/>
        <v>130</v>
      </c>
      <c r="R1971">
        <f t="shared" si="247"/>
        <v>50</v>
      </c>
      <c r="S1971" t="str">
        <f t="shared" si="243"/>
        <v>theater</v>
      </c>
      <c r="T1971" t="str">
        <f t="shared" si="244"/>
        <v>plays</v>
      </c>
      <c r="U1971" s="7">
        <f t="shared" si="245"/>
        <v>42053.106111111112</v>
      </c>
      <c r="V1971" s="7">
        <f t="shared" si="246"/>
        <v>42112.025694444441</v>
      </c>
    </row>
    <row r="1972" spans="1:22" ht="44.25" x14ac:dyDescent="0.75">
      <c r="A1972">
        <v>140</v>
      </c>
      <c r="B1972" s="2" t="s">
        <v>142</v>
      </c>
      <c r="C1972" s="2" t="s">
        <v>4250</v>
      </c>
      <c r="D1972">
        <v>200000</v>
      </c>
      <c r="E1972">
        <f t="shared" si="240"/>
        <v>200000</v>
      </c>
      <c r="F1972">
        <v>0</v>
      </c>
      <c r="G1972">
        <f t="shared" si="241"/>
        <v>0</v>
      </c>
      <c r="H1972" t="s">
        <v>8220</v>
      </c>
      <c r="I1972" t="s">
        <v>8224</v>
      </c>
      <c r="J1972" t="s">
        <v>8246</v>
      </c>
      <c r="K1972">
        <v>1426823132</v>
      </c>
      <c r="L1972">
        <v>1424234732</v>
      </c>
      <c r="M1972" t="b">
        <v>0</v>
      </c>
      <c r="N1972">
        <v>0</v>
      </c>
      <c r="O1972" t="b">
        <v>0</v>
      </c>
      <c r="P1972" t="s">
        <v>8267</v>
      </c>
      <c r="Q1972">
        <f t="shared" si="242"/>
        <v>0</v>
      </c>
      <c r="R1972" t="e">
        <f t="shared" si="247"/>
        <v>#DIV/0!</v>
      </c>
      <c r="S1972" t="str">
        <f t="shared" si="243"/>
        <v>film &amp; video</v>
      </c>
      <c r="T1972" t="str">
        <f t="shared" si="244"/>
        <v>science fiction</v>
      </c>
      <c r="U1972" s="7">
        <f t="shared" si="245"/>
        <v>42053.198287037041</v>
      </c>
      <c r="V1972" s="7">
        <f t="shared" si="246"/>
        <v>42083.15662037037</v>
      </c>
    </row>
    <row r="1973" spans="1:22" x14ac:dyDescent="0.75">
      <c r="A1973">
        <v>3467</v>
      </c>
      <c r="B1973" s="2" t="s">
        <v>3466</v>
      </c>
      <c r="C1973" s="2" t="s">
        <v>7577</v>
      </c>
      <c r="D1973">
        <v>3000</v>
      </c>
      <c r="E1973">
        <f t="shared" si="240"/>
        <v>3000</v>
      </c>
      <c r="F1973">
        <v>3030</v>
      </c>
      <c r="G1973">
        <f t="shared" si="241"/>
        <v>3030</v>
      </c>
      <c r="H1973" t="s">
        <v>8219</v>
      </c>
      <c r="I1973" t="s">
        <v>8224</v>
      </c>
      <c r="J1973" t="s">
        <v>8246</v>
      </c>
      <c r="K1973">
        <v>1426864032</v>
      </c>
      <c r="L1973">
        <v>1424275632</v>
      </c>
      <c r="M1973" t="b">
        <v>0</v>
      </c>
      <c r="N1973">
        <v>47</v>
      </c>
      <c r="O1973" t="b">
        <v>1</v>
      </c>
      <c r="P1973" t="s">
        <v>8271</v>
      </c>
      <c r="Q1973">
        <f t="shared" si="242"/>
        <v>101</v>
      </c>
      <c r="R1973">
        <f t="shared" si="247"/>
        <v>64.47</v>
      </c>
      <c r="S1973" t="str">
        <f t="shared" si="243"/>
        <v>theater</v>
      </c>
      <c r="T1973" t="str">
        <f t="shared" si="244"/>
        <v>plays</v>
      </c>
      <c r="U1973" s="7">
        <f t="shared" si="245"/>
        <v>42053.671666666662</v>
      </c>
      <c r="V1973" s="7">
        <f t="shared" si="246"/>
        <v>42083.630000000005</v>
      </c>
    </row>
    <row r="1974" spans="1:22" ht="29.5" x14ac:dyDescent="0.75">
      <c r="A1974">
        <v>3638</v>
      </c>
      <c r="B1974" s="2" t="s">
        <v>3636</v>
      </c>
      <c r="C1974" s="2" t="s">
        <v>7748</v>
      </c>
      <c r="D1974">
        <v>3300</v>
      </c>
      <c r="E1974">
        <f t="shared" si="240"/>
        <v>2409</v>
      </c>
      <c r="F1974">
        <v>216</v>
      </c>
      <c r="G1974">
        <f t="shared" si="241"/>
        <v>157.68</v>
      </c>
      <c r="H1974" t="s">
        <v>8221</v>
      </c>
      <c r="I1974" t="s">
        <v>8229</v>
      </c>
      <c r="J1974" t="s">
        <v>8251</v>
      </c>
      <c r="K1974">
        <v>1429456132</v>
      </c>
      <c r="L1974">
        <v>1424275732</v>
      </c>
      <c r="M1974" t="b">
        <v>0</v>
      </c>
      <c r="N1974">
        <v>2</v>
      </c>
      <c r="O1974" t="b">
        <v>0</v>
      </c>
      <c r="P1974" t="s">
        <v>8305</v>
      </c>
      <c r="Q1974">
        <f t="shared" si="242"/>
        <v>7</v>
      </c>
      <c r="R1974">
        <f t="shared" si="247"/>
        <v>78.84</v>
      </c>
      <c r="S1974" t="str">
        <f t="shared" si="243"/>
        <v>theater</v>
      </c>
      <c r="T1974" t="str">
        <f t="shared" si="244"/>
        <v>musical</v>
      </c>
      <c r="U1974" s="7">
        <f t="shared" si="245"/>
        <v>42053.672824074078</v>
      </c>
      <c r="V1974" s="7">
        <f t="shared" si="246"/>
        <v>42113.631157407406</v>
      </c>
    </row>
    <row r="1975" spans="1:22" ht="44.25" x14ac:dyDescent="0.75">
      <c r="A1975">
        <v>3027</v>
      </c>
      <c r="B1975" s="2" t="s">
        <v>3027</v>
      </c>
      <c r="C1975" s="2" t="s">
        <v>7137</v>
      </c>
      <c r="D1975">
        <v>40000</v>
      </c>
      <c r="E1975">
        <f t="shared" si="240"/>
        <v>40000</v>
      </c>
      <c r="F1975">
        <v>52576</v>
      </c>
      <c r="G1975">
        <f t="shared" si="241"/>
        <v>52576</v>
      </c>
      <c r="H1975" t="s">
        <v>8219</v>
      </c>
      <c r="I1975" t="s">
        <v>8224</v>
      </c>
      <c r="J1975" t="s">
        <v>8246</v>
      </c>
      <c r="K1975">
        <v>1426866851</v>
      </c>
      <c r="L1975">
        <v>1424278451</v>
      </c>
      <c r="M1975" t="b">
        <v>0</v>
      </c>
      <c r="N1975">
        <v>320</v>
      </c>
      <c r="O1975" t="b">
        <v>1</v>
      </c>
      <c r="P1975" t="s">
        <v>8303</v>
      </c>
      <c r="Q1975">
        <f t="shared" si="242"/>
        <v>131</v>
      </c>
      <c r="R1975">
        <f t="shared" si="247"/>
        <v>164.3</v>
      </c>
      <c r="S1975" t="str">
        <f t="shared" si="243"/>
        <v>theater</v>
      </c>
      <c r="T1975" t="str">
        <f t="shared" si="244"/>
        <v>spaces</v>
      </c>
      <c r="U1975" s="7">
        <f t="shared" si="245"/>
        <v>42053.704293981486</v>
      </c>
      <c r="V1975" s="7">
        <f t="shared" si="246"/>
        <v>42083.662627314814</v>
      </c>
    </row>
    <row r="1976" spans="1:22" ht="44.25" x14ac:dyDescent="0.75">
      <c r="A1976">
        <v>3964</v>
      </c>
      <c r="B1976" s="2" t="s">
        <v>3961</v>
      </c>
      <c r="C1976" s="2" t="s">
        <v>8071</v>
      </c>
      <c r="D1976">
        <v>2000</v>
      </c>
      <c r="E1976">
        <f t="shared" si="240"/>
        <v>2000</v>
      </c>
      <c r="F1976">
        <v>126</v>
      </c>
      <c r="G1976">
        <f t="shared" si="241"/>
        <v>126</v>
      </c>
      <c r="H1976" t="s">
        <v>8221</v>
      </c>
      <c r="I1976" t="s">
        <v>8224</v>
      </c>
      <c r="J1976" t="s">
        <v>8246</v>
      </c>
      <c r="K1976">
        <v>1429460386</v>
      </c>
      <c r="L1976">
        <v>1424279986</v>
      </c>
      <c r="M1976" t="b">
        <v>0</v>
      </c>
      <c r="N1976">
        <v>3</v>
      </c>
      <c r="O1976" t="b">
        <v>0</v>
      </c>
      <c r="P1976" t="s">
        <v>8271</v>
      </c>
      <c r="Q1976">
        <f t="shared" si="242"/>
        <v>6</v>
      </c>
      <c r="R1976">
        <f t="shared" si="247"/>
        <v>42</v>
      </c>
      <c r="S1976" t="str">
        <f t="shared" si="243"/>
        <v>theater</v>
      </c>
      <c r="T1976" t="str">
        <f t="shared" si="244"/>
        <v>plays</v>
      </c>
      <c r="U1976" s="7">
        <f t="shared" si="245"/>
        <v>42053.722060185188</v>
      </c>
      <c r="V1976" s="7">
        <f t="shared" si="246"/>
        <v>42113.680393518516</v>
      </c>
    </row>
    <row r="1977" spans="1:22" ht="44.25" x14ac:dyDescent="0.75">
      <c r="A1977">
        <v>3377</v>
      </c>
      <c r="B1977" s="2" t="s">
        <v>3376</v>
      </c>
      <c r="C1977" s="2" t="s">
        <v>7487</v>
      </c>
      <c r="D1977">
        <v>8000</v>
      </c>
      <c r="E1977">
        <f t="shared" si="240"/>
        <v>10480</v>
      </c>
      <c r="F1977">
        <v>8084</v>
      </c>
      <c r="G1977">
        <f t="shared" si="241"/>
        <v>10590.04</v>
      </c>
      <c r="H1977" t="s">
        <v>8219</v>
      </c>
      <c r="I1977" t="s">
        <v>8225</v>
      </c>
      <c r="J1977" t="s">
        <v>8247</v>
      </c>
      <c r="K1977">
        <v>1426870560</v>
      </c>
      <c r="L1977">
        <v>1424280899</v>
      </c>
      <c r="M1977" t="b">
        <v>0</v>
      </c>
      <c r="N1977">
        <v>77</v>
      </c>
      <c r="O1977" t="b">
        <v>1</v>
      </c>
      <c r="P1977" t="s">
        <v>8271</v>
      </c>
      <c r="Q1977">
        <f t="shared" si="242"/>
        <v>101</v>
      </c>
      <c r="R1977">
        <f t="shared" si="247"/>
        <v>137.53</v>
      </c>
      <c r="S1977" t="str">
        <f t="shared" si="243"/>
        <v>theater</v>
      </c>
      <c r="T1977" t="str">
        <f t="shared" si="244"/>
        <v>plays</v>
      </c>
      <c r="U1977" s="7">
        <f t="shared" si="245"/>
        <v>42053.732627314821</v>
      </c>
      <c r="V1977" s="7">
        <f t="shared" si="246"/>
        <v>42083.705555555556</v>
      </c>
    </row>
    <row r="1978" spans="1:22" ht="59" x14ac:dyDescent="0.75">
      <c r="A1978">
        <v>3413</v>
      </c>
      <c r="B1978" s="2" t="s">
        <v>3412</v>
      </c>
      <c r="C1978" s="2" t="s">
        <v>7523</v>
      </c>
      <c r="D1978">
        <v>500</v>
      </c>
      <c r="E1978">
        <f t="shared" si="240"/>
        <v>500</v>
      </c>
      <c r="F1978">
        <v>650</v>
      </c>
      <c r="G1978">
        <f t="shared" si="241"/>
        <v>650</v>
      </c>
      <c r="H1978" t="s">
        <v>8219</v>
      </c>
      <c r="I1978" t="s">
        <v>8224</v>
      </c>
      <c r="J1978" t="s">
        <v>8246</v>
      </c>
      <c r="K1978">
        <v>1425099540</v>
      </c>
      <c r="L1978">
        <v>1424280938</v>
      </c>
      <c r="M1978" t="b">
        <v>0</v>
      </c>
      <c r="N1978">
        <v>14</v>
      </c>
      <c r="O1978" t="b">
        <v>1</v>
      </c>
      <c r="P1978" t="s">
        <v>8271</v>
      </c>
      <c r="Q1978">
        <f t="shared" si="242"/>
        <v>130</v>
      </c>
      <c r="R1978">
        <f t="shared" si="247"/>
        <v>46.43</v>
      </c>
      <c r="S1978" t="str">
        <f t="shared" si="243"/>
        <v>theater</v>
      </c>
      <c r="T1978" t="str">
        <f t="shared" si="244"/>
        <v>plays</v>
      </c>
      <c r="U1978" s="7">
        <f t="shared" si="245"/>
        <v>42053.733078703706</v>
      </c>
      <c r="V1978" s="7">
        <f t="shared" si="246"/>
        <v>42063.207638888889</v>
      </c>
    </row>
    <row r="1979" spans="1:22" ht="44.25" x14ac:dyDescent="0.75">
      <c r="A1979">
        <v>3478</v>
      </c>
      <c r="B1979" s="2" t="s">
        <v>3477</v>
      </c>
      <c r="C1979" s="2" t="s">
        <v>7588</v>
      </c>
      <c r="D1979">
        <v>2000</v>
      </c>
      <c r="E1979">
        <f t="shared" si="240"/>
        <v>2000</v>
      </c>
      <c r="F1979">
        <v>2257</v>
      </c>
      <c r="G1979">
        <f t="shared" si="241"/>
        <v>2257</v>
      </c>
      <c r="H1979" t="s">
        <v>8219</v>
      </c>
      <c r="I1979" t="s">
        <v>8224</v>
      </c>
      <c r="J1979" t="s">
        <v>8246</v>
      </c>
      <c r="K1979">
        <v>1426539600</v>
      </c>
      <c r="L1979">
        <v>1424296822</v>
      </c>
      <c r="M1979" t="b">
        <v>0</v>
      </c>
      <c r="N1979">
        <v>57</v>
      </c>
      <c r="O1979" t="b">
        <v>1</v>
      </c>
      <c r="P1979" t="s">
        <v>8271</v>
      </c>
      <c r="Q1979">
        <f t="shared" si="242"/>
        <v>113</v>
      </c>
      <c r="R1979">
        <f t="shared" si="247"/>
        <v>39.6</v>
      </c>
      <c r="S1979" t="str">
        <f t="shared" si="243"/>
        <v>theater</v>
      </c>
      <c r="T1979" t="str">
        <f t="shared" si="244"/>
        <v>plays</v>
      </c>
      <c r="U1979" s="7">
        <f t="shared" si="245"/>
        <v>42053.916921296302</v>
      </c>
      <c r="V1979" s="7">
        <f t="shared" si="246"/>
        <v>42079.875</v>
      </c>
    </row>
    <row r="1980" spans="1:22" ht="44.25" x14ac:dyDescent="0.75">
      <c r="A1980">
        <v>3346</v>
      </c>
      <c r="B1980" s="2" t="s">
        <v>3346</v>
      </c>
      <c r="C1980" s="2" t="s">
        <v>7456</v>
      </c>
      <c r="D1980">
        <v>1500</v>
      </c>
      <c r="E1980">
        <f t="shared" si="240"/>
        <v>1500</v>
      </c>
      <c r="F1980">
        <v>1650</v>
      </c>
      <c r="G1980">
        <f t="shared" si="241"/>
        <v>1650</v>
      </c>
      <c r="H1980" t="s">
        <v>8219</v>
      </c>
      <c r="I1980" t="s">
        <v>8224</v>
      </c>
      <c r="J1980" t="s">
        <v>8246</v>
      </c>
      <c r="K1980">
        <v>1424910910</v>
      </c>
      <c r="L1980">
        <v>1424306110</v>
      </c>
      <c r="M1980" t="b">
        <v>0</v>
      </c>
      <c r="N1980">
        <v>18</v>
      </c>
      <c r="O1980" t="b">
        <v>1</v>
      </c>
      <c r="P1980" t="s">
        <v>8271</v>
      </c>
      <c r="Q1980">
        <f t="shared" si="242"/>
        <v>110</v>
      </c>
      <c r="R1980">
        <f t="shared" si="247"/>
        <v>91.67</v>
      </c>
      <c r="S1980" t="str">
        <f t="shared" si="243"/>
        <v>theater</v>
      </c>
      <c r="T1980" t="str">
        <f t="shared" si="244"/>
        <v>plays</v>
      </c>
      <c r="U1980" s="7">
        <f t="shared" si="245"/>
        <v>42054.024421296301</v>
      </c>
      <c r="V1980" s="7">
        <f t="shared" si="246"/>
        <v>42061.024421296301</v>
      </c>
    </row>
    <row r="1981" spans="1:22" ht="44.25" x14ac:dyDescent="0.75">
      <c r="A1981">
        <v>2812</v>
      </c>
      <c r="B1981" s="2" t="s">
        <v>2812</v>
      </c>
      <c r="C1981" s="2" t="s">
        <v>6922</v>
      </c>
      <c r="D1981">
        <v>5000</v>
      </c>
      <c r="E1981">
        <f t="shared" si="240"/>
        <v>3650</v>
      </c>
      <c r="F1981">
        <v>5665</v>
      </c>
      <c r="G1981">
        <f t="shared" si="241"/>
        <v>4135.45</v>
      </c>
      <c r="H1981" t="s">
        <v>8219</v>
      </c>
      <c r="I1981" t="s">
        <v>8229</v>
      </c>
      <c r="J1981" t="s">
        <v>8251</v>
      </c>
      <c r="K1981">
        <v>1428292800</v>
      </c>
      <c r="L1981">
        <v>1424368298</v>
      </c>
      <c r="M1981" t="b">
        <v>0</v>
      </c>
      <c r="N1981">
        <v>83</v>
      </c>
      <c r="O1981" t="b">
        <v>1</v>
      </c>
      <c r="P1981" t="s">
        <v>8271</v>
      </c>
      <c r="Q1981">
        <f t="shared" si="242"/>
        <v>113</v>
      </c>
      <c r="R1981">
        <f t="shared" si="247"/>
        <v>49.82</v>
      </c>
      <c r="S1981" t="str">
        <f t="shared" si="243"/>
        <v>theater</v>
      </c>
      <c r="T1981" t="str">
        <f t="shared" si="244"/>
        <v>plays</v>
      </c>
      <c r="U1981" s="7">
        <f t="shared" si="245"/>
        <v>42054.74418981481</v>
      </c>
      <c r="V1981" s="7">
        <f t="shared" si="246"/>
        <v>42100.166666666672</v>
      </c>
    </row>
    <row r="1982" spans="1:22" ht="44.25" x14ac:dyDescent="0.75">
      <c r="A1982">
        <v>3810</v>
      </c>
      <c r="B1982" s="2" t="s">
        <v>3807</v>
      </c>
      <c r="C1982" s="2" t="s">
        <v>7920</v>
      </c>
      <c r="D1982">
        <v>1500</v>
      </c>
      <c r="E1982">
        <f t="shared" si="240"/>
        <v>1500</v>
      </c>
      <c r="F1982">
        <v>1826</v>
      </c>
      <c r="G1982">
        <f t="shared" si="241"/>
        <v>1826</v>
      </c>
      <c r="H1982" t="s">
        <v>8219</v>
      </c>
      <c r="I1982" t="s">
        <v>8224</v>
      </c>
      <c r="J1982" t="s">
        <v>8246</v>
      </c>
      <c r="K1982">
        <v>1426965758</v>
      </c>
      <c r="L1982">
        <v>1424377358</v>
      </c>
      <c r="M1982" t="b">
        <v>0</v>
      </c>
      <c r="N1982">
        <v>26</v>
      </c>
      <c r="O1982" t="b">
        <v>1</v>
      </c>
      <c r="P1982" t="s">
        <v>8271</v>
      </c>
      <c r="Q1982">
        <f t="shared" si="242"/>
        <v>122</v>
      </c>
      <c r="R1982">
        <f t="shared" si="247"/>
        <v>70.23</v>
      </c>
      <c r="S1982" t="str">
        <f t="shared" si="243"/>
        <v>theater</v>
      </c>
      <c r="T1982" t="str">
        <f t="shared" si="244"/>
        <v>plays</v>
      </c>
      <c r="U1982" s="7">
        <f t="shared" si="245"/>
        <v>42054.849050925928</v>
      </c>
      <c r="V1982" s="7">
        <f t="shared" si="246"/>
        <v>42084.807384259257</v>
      </c>
    </row>
    <row r="1983" spans="1:22" ht="44.25" x14ac:dyDescent="0.75">
      <c r="A1983">
        <v>3659</v>
      </c>
      <c r="B1983" s="2" t="s">
        <v>3656</v>
      </c>
      <c r="C1983" s="2" t="s">
        <v>7769</v>
      </c>
      <c r="D1983">
        <v>3000</v>
      </c>
      <c r="E1983">
        <f t="shared" si="240"/>
        <v>3000</v>
      </c>
      <c r="F1983">
        <v>3061</v>
      </c>
      <c r="G1983">
        <f t="shared" si="241"/>
        <v>3061</v>
      </c>
      <c r="H1983" t="s">
        <v>8219</v>
      </c>
      <c r="I1983" t="s">
        <v>8224</v>
      </c>
      <c r="J1983" t="s">
        <v>8246</v>
      </c>
      <c r="K1983">
        <v>1426775940</v>
      </c>
      <c r="L1983">
        <v>1424414350</v>
      </c>
      <c r="M1983" t="b">
        <v>0</v>
      </c>
      <c r="N1983">
        <v>13</v>
      </c>
      <c r="O1983" t="b">
        <v>1</v>
      </c>
      <c r="P1983" t="s">
        <v>8271</v>
      </c>
      <c r="Q1983">
        <f t="shared" si="242"/>
        <v>102</v>
      </c>
      <c r="R1983">
        <f t="shared" si="247"/>
        <v>235.46</v>
      </c>
      <c r="S1983" t="str">
        <f t="shared" si="243"/>
        <v>theater</v>
      </c>
      <c r="T1983" t="str">
        <f t="shared" si="244"/>
        <v>plays</v>
      </c>
      <c r="U1983" s="7">
        <f t="shared" si="245"/>
        <v>42055.277199074073</v>
      </c>
      <c r="V1983" s="7">
        <f t="shared" si="246"/>
        <v>42082.610416666663</v>
      </c>
    </row>
    <row r="1984" spans="1:22" ht="44.25" x14ac:dyDescent="0.75">
      <c r="A1984">
        <v>2654</v>
      </c>
      <c r="B1984" s="2" t="s">
        <v>2654</v>
      </c>
      <c r="C1984" s="2" t="s">
        <v>6764</v>
      </c>
      <c r="D1984">
        <v>100000</v>
      </c>
      <c r="E1984">
        <f t="shared" si="240"/>
        <v>100000</v>
      </c>
      <c r="F1984">
        <v>51</v>
      </c>
      <c r="G1984">
        <f t="shared" si="241"/>
        <v>51</v>
      </c>
      <c r="H1984" t="s">
        <v>8220</v>
      </c>
      <c r="I1984" t="s">
        <v>8224</v>
      </c>
      <c r="J1984" t="s">
        <v>8246</v>
      </c>
      <c r="K1984">
        <v>1429622726</v>
      </c>
      <c r="L1984">
        <v>1424442326</v>
      </c>
      <c r="M1984" t="b">
        <v>0</v>
      </c>
      <c r="N1984">
        <v>6</v>
      </c>
      <c r="O1984" t="b">
        <v>0</v>
      </c>
      <c r="P1984" t="s">
        <v>8301</v>
      </c>
      <c r="Q1984">
        <f t="shared" si="242"/>
        <v>0</v>
      </c>
      <c r="R1984">
        <f t="shared" si="247"/>
        <v>8.5</v>
      </c>
      <c r="S1984" t="str">
        <f t="shared" si="243"/>
        <v>technology</v>
      </c>
      <c r="T1984" t="str">
        <f t="shared" si="244"/>
        <v>space exploration</v>
      </c>
      <c r="U1984" s="7">
        <f t="shared" si="245"/>
        <v>42055.600995370376</v>
      </c>
      <c r="V1984" s="7">
        <f t="shared" si="246"/>
        <v>42115.559328703705</v>
      </c>
    </row>
    <row r="1985" spans="1:22" ht="44.25" x14ac:dyDescent="0.75">
      <c r="A1985">
        <v>3079</v>
      </c>
      <c r="B1985" s="2" t="s">
        <v>3079</v>
      </c>
      <c r="C1985" s="2" t="s">
        <v>7189</v>
      </c>
      <c r="D1985">
        <v>1333666</v>
      </c>
      <c r="E1985">
        <f t="shared" si="240"/>
        <v>1333666</v>
      </c>
      <c r="F1985">
        <v>11226</v>
      </c>
      <c r="G1985">
        <f t="shared" si="241"/>
        <v>11226</v>
      </c>
      <c r="H1985" t="s">
        <v>8221</v>
      </c>
      <c r="I1985" t="s">
        <v>8224</v>
      </c>
      <c r="J1985" t="s">
        <v>8246</v>
      </c>
      <c r="K1985">
        <v>1427040435</v>
      </c>
      <c r="L1985">
        <v>1424452035</v>
      </c>
      <c r="M1985" t="b">
        <v>0</v>
      </c>
      <c r="N1985">
        <v>27</v>
      </c>
      <c r="O1985" t="b">
        <v>0</v>
      </c>
      <c r="P1985" t="s">
        <v>8303</v>
      </c>
      <c r="Q1985">
        <f t="shared" si="242"/>
        <v>1</v>
      </c>
      <c r="R1985">
        <f t="shared" si="247"/>
        <v>415.78</v>
      </c>
      <c r="S1985" t="str">
        <f t="shared" si="243"/>
        <v>theater</v>
      </c>
      <c r="T1985" t="str">
        <f t="shared" si="244"/>
        <v>spaces</v>
      </c>
      <c r="U1985" s="7">
        <f t="shared" si="245"/>
        <v>42055.713368055556</v>
      </c>
      <c r="V1985" s="7">
        <f t="shared" si="246"/>
        <v>42085.671701388885</v>
      </c>
    </row>
    <row r="1986" spans="1:22" ht="59" x14ac:dyDescent="0.75">
      <c r="A1986">
        <v>582</v>
      </c>
      <c r="B1986" s="2" t="s">
        <v>583</v>
      </c>
      <c r="C1986" s="2" t="s">
        <v>4692</v>
      </c>
      <c r="D1986">
        <v>100000</v>
      </c>
      <c r="E1986">
        <f t="shared" ref="E1986:E2049" si="248">INDEX(convert,MATCH($J1986,money,0),2)*D1986</f>
        <v>100000</v>
      </c>
      <c r="F1986">
        <v>0</v>
      </c>
      <c r="G1986">
        <f t="shared" ref="G1986:G2049" si="249">INDEX(convert,MATCH($J1986,money,0),2)*F1986</f>
        <v>0</v>
      </c>
      <c r="H1986" t="s">
        <v>8221</v>
      </c>
      <c r="I1986" t="s">
        <v>8224</v>
      </c>
      <c r="J1986" t="s">
        <v>8246</v>
      </c>
      <c r="K1986">
        <v>1426442400</v>
      </c>
      <c r="L1986">
        <v>1424454319</v>
      </c>
      <c r="M1986" t="b">
        <v>0</v>
      </c>
      <c r="N1986">
        <v>0</v>
      </c>
      <c r="O1986" t="b">
        <v>0</v>
      </c>
      <c r="P1986" t="s">
        <v>8272</v>
      </c>
      <c r="Q1986">
        <f t="shared" ref="Q1986:Q2049" si="250">ROUND(F1986/D1986*100,0)</f>
        <v>0</v>
      </c>
      <c r="R1986" t="e">
        <f t="shared" si="247"/>
        <v>#DIV/0!</v>
      </c>
      <c r="S1986" t="str">
        <f t="shared" ref="S1986:S2049" si="251">LEFT($P1986,FIND("/",$P1986)-1)</f>
        <v>technology</v>
      </c>
      <c r="T1986" t="str">
        <f t="shared" ref="T1986:T2049" si="252">MID($P1986,FIND("/",$P1986)+1,30)</f>
        <v>web</v>
      </c>
      <c r="U1986" s="7">
        <f t="shared" ref="U1986:U2049" si="253">DATE(1970,1,1)+(((L1986/60)/60)/24)</f>
        <v>42055.739803240736</v>
      </c>
      <c r="V1986" s="7">
        <f t="shared" ref="V1986:V2049" si="254">DATE(1970,1,1)+(((K1986/60)/60)/24)</f>
        <v>42078.75</v>
      </c>
    </row>
    <row r="1987" spans="1:22" ht="44.25" x14ac:dyDescent="0.75">
      <c r="A1987">
        <v>823</v>
      </c>
      <c r="B1987" s="2" t="s">
        <v>824</v>
      </c>
      <c r="C1987" s="2" t="s">
        <v>4933</v>
      </c>
      <c r="D1987">
        <v>800</v>
      </c>
      <c r="E1987">
        <f t="shared" si="248"/>
        <v>800</v>
      </c>
      <c r="F1987">
        <v>1436</v>
      </c>
      <c r="G1987">
        <f t="shared" si="249"/>
        <v>1436</v>
      </c>
      <c r="H1987" t="s">
        <v>8219</v>
      </c>
      <c r="I1987" t="s">
        <v>8224</v>
      </c>
      <c r="J1987" t="s">
        <v>8246</v>
      </c>
      <c r="K1987">
        <v>1427062852</v>
      </c>
      <c r="L1987">
        <v>1424474452</v>
      </c>
      <c r="M1987" t="b">
        <v>0</v>
      </c>
      <c r="N1987">
        <v>33</v>
      </c>
      <c r="O1987" t="b">
        <v>1</v>
      </c>
      <c r="P1987" t="s">
        <v>8276</v>
      </c>
      <c r="Q1987">
        <f t="shared" si="250"/>
        <v>180</v>
      </c>
      <c r="R1987">
        <f t="shared" ref="R1987:R2050" si="255">ROUND(G1987/N1987,2)</f>
        <v>43.52</v>
      </c>
      <c r="S1987" t="str">
        <f t="shared" si="251"/>
        <v>music</v>
      </c>
      <c r="T1987" t="str">
        <f t="shared" si="252"/>
        <v>rock</v>
      </c>
      <c r="U1987" s="7">
        <f t="shared" si="253"/>
        <v>42055.972824074073</v>
      </c>
      <c r="V1987" s="7">
        <f t="shared" si="254"/>
        <v>42085.931157407409</v>
      </c>
    </row>
    <row r="1988" spans="1:22" ht="29.5" x14ac:dyDescent="0.75">
      <c r="A1988">
        <v>2789</v>
      </c>
      <c r="B1988" s="2" t="s">
        <v>2789</v>
      </c>
      <c r="C1988" s="2" t="s">
        <v>6899</v>
      </c>
      <c r="D1988">
        <v>3000</v>
      </c>
      <c r="E1988">
        <f t="shared" si="248"/>
        <v>3000</v>
      </c>
      <c r="F1988">
        <v>3035</v>
      </c>
      <c r="G1988">
        <f t="shared" si="249"/>
        <v>3035</v>
      </c>
      <c r="H1988" t="s">
        <v>8219</v>
      </c>
      <c r="I1988" t="s">
        <v>8224</v>
      </c>
      <c r="J1988" t="s">
        <v>8246</v>
      </c>
      <c r="K1988">
        <v>1426132800</v>
      </c>
      <c r="L1988">
        <v>1424477934</v>
      </c>
      <c r="M1988" t="b">
        <v>0</v>
      </c>
      <c r="N1988">
        <v>24</v>
      </c>
      <c r="O1988" t="b">
        <v>1</v>
      </c>
      <c r="P1988" t="s">
        <v>8271</v>
      </c>
      <c r="Q1988">
        <f t="shared" si="250"/>
        <v>101</v>
      </c>
      <c r="R1988">
        <f t="shared" si="255"/>
        <v>126.46</v>
      </c>
      <c r="S1988" t="str">
        <f t="shared" si="251"/>
        <v>theater</v>
      </c>
      <c r="T1988" t="str">
        <f t="shared" si="252"/>
        <v>plays</v>
      </c>
      <c r="U1988" s="7">
        <f t="shared" si="253"/>
        <v>42056.013124999998</v>
      </c>
      <c r="V1988" s="7">
        <f t="shared" si="254"/>
        <v>42075.166666666672</v>
      </c>
    </row>
    <row r="1989" spans="1:22" ht="44.25" x14ac:dyDescent="0.75">
      <c r="A1989">
        <v>3362</v>
      </c>
      <c r="B1989" s="2" t="s">
        <v>3361</v>
      </c>
      <c r="C1989" s="2" t="s">
        <v>7472</v>
      </c>
      <c r="D1989">
        <v>500</v>
      </c>
      <c r="E1989">
        <f t="shared" si="248"/>
        <v>500</v>
      </c>
      <c r="F1989">
        <v>1090</v>
      </c>
      <c r="G1989">
        <f t="shared" si="249"/>
        <v>1090</v>
      </c>
      <c r="H1989" t="s">
        <v>8219</v>
      </c>
      <c r="I1989" t="s">
        <v>8224</v>
      </c>
      <c r="J1989" t="s">
        <v>8246</v>
      </c>
      <c r="K1989">
        <v>1425704100</v>
      </c>
      <c r="L1989">
        <v>1424484717</v>
      </c>
      <c r="M1989" t="b">
        <v>0</v>
      </c>
      <c r="N1989">
        <v>20</v>
      </c>
      <c r="O1989" t="b">
        <v>1</v>
      </c>
      <c r="P1989" t="s">
        <v>8271</v>
      </c>
      <c r="Q1989">
        <f t="shared" si="250"/>
        <v>218</v>
      </c>
      <c r="R1989">
        <f t="shared" si="255"/>
        <v>54.5</v>
      </c>
      <c r="S1989" t="str">
        <f t="shared" si="251"/>
        <v>theater</v>
      </c>
      <c r="T1989" t="str">
        <f t="shared" si="252"/>
        <v>plays</v>
      </c>
      <c r="U1989" s="7">
        <f t="shared" si="253"/>
        <v>42056.091631944444</v>
      </c>
      <c r="V1989" s="7">
        <f t="shared" si="254"/>
        <v>42070.204861111109</v>
      </c>
    </row>
    <row r="1990" spans="1:22" ht="29.5" x14ac:dyDescent="0.75">
      <c r="A1990">
        <v>3891</v>
      </c>
      <c r="B1990" s="2" t="s">
        <v>3888</v>
      </c>
      <c r="C1990" s="2" t="s">
        <v>7999</v>
      </c>
      <c r="D1990">
        <v>800</v>
      </c>
      <c r="E1990">
        <f t="shared" si="248"/>
        <v>800</v>
      </c>
      <c r="F1990">
        <v>260</v>
      </c>
      <c r="G1990">
        <f t="shared" si="249"/>
        <v>260</v>
      </c>
      <c r="H1990" t="s">
        <v>8221</v>
      </c>
      <c r="I1990" t="s">
        <v>8224</v>
      </c>
      <c r="J1990" t="s">
        <v>8246</v>
      </c>
      <c r="K1990">
        <v>1427086740</v>
      </c>
      <c r="L1990">
        <v>1424488244</v>
      </c>
      <c r="M1990" t="b">
        <v>0</v>
      </c>
      <c r="N1990">
        <v>7</v>
      </c>
      <c r="O1990" t="b">
        <v>0</v>
      </c>
      <c r="P1990" t="s">
        <v>8271</v>
      </c>
      <c r="Q1990">
        <f t="shared" si="250"/>
        <v>33</v>
      </c>
      <c r="R1990">
        <f t="shared" si="255"/>
        <v>37.14</v>
      </c>
      <c r="S1990" t="str">
        <f t="shared" si="251"/>
        <v>theater</v>
      </c>
      <c r="T1990" t="str">
        <f t="shared" si="252"/>
        <v>plays</v>
      </c>
      <c r="U1990" s="7">
        <f t="shared" si="253"/>
        <v>42056.1324537037</v>
      </c>
      <c r="V1990" s="7">
        <f t="shared" si="254"/>
        <v>42086.207638888889</v>
      </c>
    </row>
    <row r="1991" spans="1:22" ht="44.25" x14ac:dyDescent="0.75">
      <c r="A1991">
        <v>3303</v>
      </c>
      <c r="B1991" s="2" t="s">
        <v>3303</v>
      </c>
      <c r="C1991" s="2" t="s">
        <v>7413</v>
      </c>
      <c r="D1991">
        <v>1800</v>
      </c>
      <c r="E1991">
        <f t="shared" si="248"/>
        <v>1800</v>
      </c>
      <c r="F1991">
        <v>2086</v>
      </c>
      <c r="G1991">
        <f t="shared" si="249"/>
        <v>2086</v>
      </c>
      <c r="H1991" t="s">
        <v>8219</v>
      </c>
      <c r="I1991" t="s">
        <v>8224</v>
      </c>
      <c r="J1991" t="s">
        <v>8246</v>
      </c>
      <c r="K1991">
        <v>1427553484</v>
      </c>
      <c r="L1991">
        <v>1424533084</v>
      </c>
      <c r="M1991" t="b">
        <v>0</v>
      </c>
      <c r="N1991">
        <v>35</v>
      </c>
      <c r="O1991" t="b">
        <v>1</v>
      </c>
      <c r="P1991" t="s">
        <v>8271</v>
      </c>
      <c r="Q1991">
        <f t="shared" si="250"/>
        <v>116</v>
      </c>
      <c r="R1991">
        <f t="shared" si="255"/>
        <v>59.6</v>
      </c>
      <c r="S1991" t="str">
        <f t="shared" si="251"/>
        <v>theater</v>
      </c>
      <c r="T1991" t="str">
        <f t="shared" si="252"/>
        <v>plays</v>
      </c>
      <c r="U1991" s="7">
        <f t="shared" si="253"/>
        <v>42056.65143518518</v>
      </c>
      <c r="V1991" s="7">
        <f t="shared" si="254"/>
        <v>42091.609768518523</v>
      </c>
    </row>
    <row r="1992" spans="1:22" ht="44.25" x14ac:dyDescent="0.75">
      <c r="A1992">
        <v>4020</v>
      </c>
      <c r="B1992" s="2" t="s">
        <v>4016</v>
      </c>
      <c r="C1992" s="2" t="s">
        <v>8125</v>
      </c>
      <c r="D1992">
        <v>600</v>
      </c>
      <c r="E1992">
        <f t="shared" si="248"/>
        <v>600</v>
      </c>
      <c r="F1992">
        <v>100</v>
      </c>
      <c r="G1992">
        <f t="shared" si="249"/>
        <v>100</v>
      </c>
      <c r="H1992" t="s">
        <v>8221</v>
      </c>
      <c r="I1992" t="s">
        <v>8224</v>
      </c>
      <c r="J1992" t="s">
        <v>8246</v>
      </c>
      <c r="K1992">
        <v>1427168099</v>
      </c>
      <c r="L1992">
        <v>1424579699</v>
      </c>
      <c r="M1992" t="b">
        <v>0</v>
      </c>
      <c r="N1992">
        <v>3</v>
      </c>
      <c r="O1992" t="b">
        <v>0</v>
      </c>
      <c r="P1992" t="s">
        <v>8271</v>
      </c>
      <c r="Q1992">
        <f t="shared" si="250"/>
        <v>17</v>
      </c>
      <c r="R1992">
        <f t="shared" si="255"/>
        <v>33.33</v>
      </c>
      <c r="S1992" t="str">
        <f t="shared" si="251"/>
        <v>theater</v>
      </c>
      <c r="T1992" t="str">
        <f t="shared" si="252"/>
        <v>plays</v>
      </c>
      <c r="U1992" s="7">
        <f t="shared" si="253"/>
        <v>42057.190960648149</v>
      </c>
      <c r="V1992" s="7">
        <f t="shared" si="254"/>
        <v>42087.149293981478</v>
      </c>
    </row>
    <row r="1993" spans="1:22" ht="44.25" x14ac:dyDescent="0.75">
      <c r="A1993">
        <v>3207</v>
      </c>
      <c r="B1993" s="2" t="s">
        <v>3207</v>
      </c>
      <c r="C1993" s="2" t="s">
        <v>7317</v>
      </c>
      <c r="D1993">
        <v>5500</v>
      </c>
      <c r="E1993">
        <f t="shared" si="248"/>
        <v>5500</v>
      </c>
      <c r="F1993">
        <v>2550</v>
      </c>
      <c r="G1993">
        <f t="shared" si="249"/>
        <v>2550</v>
      </c>
      <c r="H1993" t="s">
        <v>8221</v>
      </c>
      <c r="I1993" t="s">
        <v>8224</v>
      </c>
      <c r="J1993" t="s">
        <v>8246</v>
      </c>
      <c r="K1993">
        <v>1429767607</v>
      </c>
      <c r="L1993">
        <v>1424587207</v>
      </c>
      <c r="M1993" t="b">
        <v>0</v>
      </c>
      <c r="N1993">
        <v>36</v>
      </c>
      <c r="O1993" t="b">
        <v>0</v>
      </c>
      <c r="P1993" t="s">
        <v>8305</v>
      </c>
      <c r="Q1993">
        <f t="shared" si="250"/>
        <v>46</v>
      </c>
      <c r="R1993">
        <f t="shared" si="255"/>
        <v>70.83</v>
      </c>
      <c r="S1993" t="str">
        <f t="shared" si="251"/>
        <v>theater</v>
      </c>
      <c r="T1993" t="str">
        <f t="shared" si="252"/>
        <v>musical</v>
      </c>
      <c r="U1993" s="7">
        <f t="shared" si="253"/>
        <v>42057.277858796297</v>
      </c>
      <c r="V1993" s="7">
        <f t="shared" si="254"/>
        <v>42117.236192129625</v>
      </c>
    </row>
    <row r="1994" spans="1:22" ht="44.25" x14ac:dyDescent="0.75">
      <c r="A1994">
        <v>3512</v>
      </c>
      <c r="B1994" s="2" t="s">
        <v>3511</v>
      </c>
      <c r="C1994" s="2" t="s">
        <v>7622</v>
      </c>
      <c r="D1994">
        <v>1000</v>
      </c>
      <c r="E1994">
        <f t="shared" si="248"/>
        <v>1310</v>
      </c>
      <c r="F1994">
        <v>1000</v>
      </c>
      <c r="G1994">
        <f t="shared" si="249"/>
        <v>1310</v>
      </c>
      <c r="H1994" t="s">
        <v>8219</v>
      </c>
      <c r="I1994" t="s">
        <v>8225</v>
      </c>
      <c r="J1994" t="s">
        <v>8247</v>
      </c>
      <c r="K1994">
        <v>1429789992</v>
      </c>
      <c r="L1994">
        <v>1424609592</v>
      </c>
      <c r="M1994" t="b">
        <v>0</v>
      </c>
      <c r="N1994">
        <v>17</v>
      </c>
      <c r="O1994" t="b">
        <v>1</v>
      </c>
      <c r="P1994" t="s">
        <v>8271</v>
      </c>
      <c r="Q1994">
        <f t="shared" si="250"/>
        <v>100</v>
      </c>
      <c r="R1994">
        <f t="shared" si="255"/>
        <v>77.06</v>
      </c>
      <c r="S1994" t="str">
        <f t="shared" si="251"/>
        <v>theater</v>
      </c>
      <c r="T1994" t="str">
        <f t="shared" si="252"/>
        <v>plays</v>
      </c>
      <c r="U1994" s="7">
        <f t="shared" si="253"/>
        <v>42057.536944444444</v>
      </c>
      <c r="V1994" s="7">
        <f t="shared" si="254"/>
        <v>42117.49527777778</v>
      </c>
    </row>
    <row r="1995" spans="1:22" ht="44.25" x14ac:dyDescent="0.75">
      <c r="A1995">
        <v>558</v>
      </c>
      <c r="B1995" s="2" t="s">
        <v>559</v>
      </c>
      <c r="C1995" s="2" t="s">
        <v>4668</v>
      </c>
      <c r="D1995">
        <v>750</v>
      </c>
      <c r="E1995">
        <f t="shared" si="248"/>
        <v>750</v>
      </c>
      <c r="F1995">
        <v>0</v>
      </c>
      <c r="G1995">
        <f t="shared" si="249"/>
        <v>0</v>
      </c>
      <c r="H1995" t="s">
        <v>8221</v>
      </c>
      <c r="I1995" t="s">
        <v>8224</v>
      </c>
      <c r="J1995" t="s">
        <v>8246</v>
      </c>
      <c r="K1995">
        <v>1427227905</v>
      </c>
      <c r="L1995">
        <v>1424639505</v>
      </c>
      <c r="M1995" t="b">
        <v>0</v>
      </c>
      <c r="N1995">
        <v>0</v>
      </c>
      <c r="O1995" t="b">
        <v>0</v>
      </c>
      <c r="P1995" t="s">
        <v>8272</v>
      </c>
      <c r="Q1995">
        <f t="shared" si="250"/>
        <v>0</v>
      </c>
      <c r="R1995" t="e">
        <f t="shared" si="255"/>
        <v>#DIV/0!</v>
      </c>
      <c r="S1995" t="str">
        <f t="shared" si="251"/>
        <v>technology</v>
      </c>
      <c r="T1995" t="str">
        <f t="shared" si="252"/>
        <v>web</v>
      </c>
      <c r="U1995" s="7">
        <f t="shared" si="253"/>
        <v>42057.883159722223</v>
      </c>
      <c r="V1995" s="7">
        <f t="shared" si="254"/>
        <v>42087.841493055559</v>
      </c>
    </row>
    <row r="1996" spans="1:22" ht="44.25" x14ac:dyDescent="0.75">
      <c r="A1996">
        <v>327</v>
      </c>
      <c r="B1996" s="2" t="s">
        <v>328</v>
      </c>
      <c r="C1996" s="2" t="s">
        <v>4437</v>
      </c>
      <c r="D1996">
        <v>4000</v>
      </c>
      <c r="E1996">
        <f t="shared" si="248"/>
        <v>4000</v>
      </c>
      <c r="F1996">
        <v>5456</v>
      </c>
      <c r="G1996">
        <f t="shared" si="249"/>
        <v>5456</v>
      </c>
      <c r="H1996" t="s">
        <v>8219</v>
      </c>
      <c r="I1996" t="s">
        <v>8224</v>
      </c>
      <c r="J1996" t="s">
        <v>8246</v>
      </c>
      <c r="K1996">
        <v>1427011200</v>
      </c>
      <c r="L1996">
        <v>1424669929</v>
      </c>
      <c r="M1996" t="b">
        <v>1</v>
      </c>
      <c r="N1996">
        <v>34</v>
      </c>
      <c r="O1996" t="b">
        <v>1</v>
      </c>
      <c r="P1996" t="s">
        <v>8269</v>
      </c>
      <c r="Q1996">
        <f t="shared" si="250"/>
        <v>136</v>
      </c>
      <c r="R1996">
        <f t="shared" si="255"/>
        <v>160.47</v>
      </c>
      <c r="S1996" t="str">
        <f t="shared" si="251"/>
        <v>film &amp; video</v>
      </c>
      <c r="T1996" t="str">
        <f t="shared" si="252"/>
        <v>documentary</v>
      </c>
      <c r="U1996" s="7">
        <f t="shared" si="253"/>
        <v>42058.235289351855</v>
      </c>
      <c r="V1996" s="7">
        <f t="shared" si="254"/>
        <v>42085.333333333328</v>
      </c>
    </row>
    <row r="1997" spans="1:22" ht="44.25" x14ac:dyDescent="0.75">
      <c r="A1997">
        <v>2692</v>
      </c>
      <c r="B1997" s="2" t="s">
        <v>2692</v>
      </c>
      <c r="C1997" s="2" t="s">
        <v>6802</v>
      </c>
      <c r="D1997">
        <v>3500</v>
      </c>
      <c r="E1997">
        <f t="shared" si="248"/>
        <v>3500</v>
      </c>
      <c r="F1997">
        <v>25</v>
      </c>
      <c r="G1997">
        <f t="shared" si="249"/>
        <v>25</v>
      </c>
      <c r="H1997" t="s">
        <v>8221</v>
      </c>
      <c r="I1997" t="s">
        <v>8224</v>
      </c>
      <c r="J1997" t="s">
        <v>8246</v>
      </c>
      <c r="K1997">
        <v>1427266860</v>
      </c>
      <c r="L1997">
        <v>1424678460</v>
      </c>
      <c r="M1997" t="b">
        <v>0</v>
      </c>
      <c r="N1997">
        <v>1</v>
      </c>
      <c r="O1997" t="b">
        <v>0</v>
      </c>
      <c r="P1997" t="s">
        <v>8284</v>
      </c>
      <c r="Q1997">
        <f t="shared" si="250"/>
        <v>1</v>
      </c>
      <c r="R1997">
        <f t="shared" si="255"/>
        <v>25</v>
      </c>
      <c r="S1997" t="str">
        <f t="shared" si="251"/>
        <v>food</v>
      </c>
      <c r="T1997" t="str">
        <f t="shared" si="252"/>
        <v>food trucks</v>
      </c>
      <c r="U1997" s="7">
        <f t="shared" si="253"/>
        <v>42058.334027777775</v>
      </c>
      <c r="V1997" s="7">
        <f t="shared" si="254"/>
        <v>42088.292361111111</v>
      </c>
    </row>
    <row r="1998" spans="1:22" ht="44.25" x14ac:dyDescent="0.75">
      <c r="A1998">
        <v>4085</v>
      </c>
      <c r="B1998" s="2" t="s">
        <v>4081</v>
      </c>
      <c r="C1998" s="2" t="s">
        <v>8188</v>
      </c>
      <c r="D1998">
        <v>3500</v>
      </c>
      <c r="E1998">
        <f t="shared" si="248"/>
        <v>3500</v>
      </c>
      <c r="F1998">
        <v>10</v>
      </c>
      <c r="G1998">
        <f t="shared" si="249"/>
        <v>10</v>
      </c>
      <c r="H1998" t="s">
        <v>8221</v>
      </c>
      <c r="I1998" t="s">
        <v>8224</v>
      </c>
      <c r="J1998" t="s">
        <v>8246</v>
      </c>
      <c r="K1998">
        <v>1427169540</v>
      </c>
      <c r="L1998">
        <v>1424701775</v>
      </c>
      <c r="M1998" t="b">
        <v>0</v>
      </c>
      <c r="N1998">
        <v>1</v>
      </c>
      <c r="O1998" t="b">
        <v>0</v>
      </c>
      <c r="P1998" t="s">
        <v>8271</v>
      </c>
      <c r="Q1998">
        <f t="shared" si="250"/>
        <v>0</v>
      </c>
      <c r="R1998">
        <f t="shared" si="255"/>
        <v>10</v>
      </c>
      <c r="S1998" t="str">
        <f t="shared" si="251"/>
        <v>theater</v>
      </c>
      <c r="T1998" t="str">
        <f t="shared" si="252"/>
        <v>plays</v>
      </c>
      <c r="U1998" s="7">
        <f t="shared" si="253"/>
        <v>42058.603877314818</v>
      </c>
      <c r="V1998" s="7">
        <f t="shared" si="254"/>
        <v>42087.165972222225</v>
      </c>
    </row>
    <row r="1999" spans="1:22" ht="59" x14ac:dyDescent="0.75">
      <c r="A1999">
        <v>1056</v>
      </c>
      <c r="B1999" s="2" t="s">
        <v>1057</v>
      </c>
      <c r="C1999" s="2" t="s">
        <v>5166</v>
      </c>
      <c r="D1999">
        <v>10000</v>
      </c>
      <c r="E1999">
        <f t="shared" si="248"/>
        <v>10000</v>
      </c>
      <c r="F1999">
        <v>0</v>
      </c>
      <c r="G1999">
        <f t="shared" si="249"/>
        <v>0</v>
      </c>
      <c r="H1999" t="s">
        <v>8220</v>
      </c>
      <c r="I1999" t="s">
        <v>8224</v>
      </c>
      <c r="J1999" t="s">
        <v>8246</v>
      </c>
      <c r="K1999">
        <v>1429892177</v>
      </c>
      <c r="L1999">
        <v>1424711777</v>
      </c>
      <c r="M1999" t="b">
        <v>0</v>
      </c>
      <c r="N1999">
        <v>0</v>
      </c>
      <c r="O1999" t="b">
        <v>0</v>
      </c>
      <c r="P1999" t="s">
        <v>8281</v>
      </c>
      <c r="Q1999">
        <f t="shared" si="250"/>
        <v>0</v>
      </c>
      <c r="R1999" t="e">
        <f t="shared" si="255"/>
        <v>#DIV/0!</v>
      </c>
      <c r="S1999" t="str">
        <f t="shared" si="251"/>
        <v>journalism</v>
      </c>
      <c r="T1999" t="str">
        <f t="shared" si="252"/>
        <v>audio</v>
      </c>
      <c r="U1999" s="7">
        <f t="shared" si="253"/>
        <v>42058.719641203701</v>
      </c>
      <c r="V1999" s="7">
        <f t="shared" si="254"/>
        <v>42118.677974537044</v>
      </c>
    </row>
    <row r="2000" spans="1:22" ht="44.25" x14ac:dyDescent="0.75">
      <c r="A2000">
        <v>2920</v>
      </c>
      <c r="B2000" s="2" t="s">
        <v>2920</v>
      </c>
      <c r="C2000" s="2" t="s">
        <v>7030</v>
      </c>
      <c r="D2000">
        <v>2500</v>
      </c>
      <c r="E2000">
        <f t="shared" si="248"/>
        <v>1825</v>
      </c>
      <c r="F2000">
        <v>671</v>
      </c>
      <c r="G2000">
        <f t="shared" si="249"/>
        <v>489.83</v>
      </c>
      <c r="H2000" t="s">
        <v>8221</v>
      </c>
      <c r="I2000" t="s">
        <v>8229</v>
      </c>
      <c r="J2000" t="s">
        <v>8251</v>
      </c>
      <c r="K2000">
        <v>1427306470</v>
      </c>
      <c r="L2000">
        <v>1424718070</v>
      </c>
      <c r="M2000" t="b">
        <v>0</v>
      </c>
      <c r="N2000">
        <v>13</v>
      </c>
      <c r="O2000" t="b">
        <v>0</v>
      </c>
      <c r="P2000" t="s">
        <v>8271</v>
      </c>
      <c r="Q2000">
        <f t="shared" si="250"/>
        <v>27</v>
      </c>
      <c r="R2000">
        <f t="shared" si="255"/>
        <v>37.68</v>
      </c>
      <c r="S2000" t="str">
        <f t="shared" si="251"/>
        <v>theater</v>
      </c>
      <c r="T2000" t="str">
        <f t="shared" si="252"/>
        <v>plays</v>
      </c>
      <c r="U2000" s="7">
        <f t="shared" si="253"/>
        <v>42058.792476851857</v>
      </c>
      <c r="V2000" s="7">
        <f t="shared" si="254"/>
        <v>42088.750810185185</v>
      </c>
    </row>
    <row r="2001" spans="1:22" ht="44.25" x14ac:dyDescent="0.75">
      <c r="A2001">
        <v>2509</v>
      </c>
      <c r="B2001" s="2" t="s">
        <v>2509</v>
      </c>
      <c r="C2001" s="2" t="s">
        <v>6619</v>
      </c>
      <c r="D2001">
        <v>95000</v>
      </c>
      <c r="E2001">
        <f t="shared" si="248"/>
        <v>124450</v>
      </c>
      <c r="F2001">
        <v>1000</v>
      </c>
      <c r="G2001">
        <f t="shared" si="249"/>
        <v>1310</v>
      </c>
      <c r="H2001" t="s">
        <v>8221</v>
      </c>
      <c r="I2001" t="s">
        <v>8225</v>
      </c>
      <c r="J2001" t="s">
        <v>8247</v>
      </c>
      <c r="K2001">
        <v>1429554349</v>
      </c>
      <c r="L2001">
        <v>1424719549</v>
      </c>
      <c r="M2001" t="b">
        <v>0</v>
      </c>
      <c r="N2001">
        <v>28</v>
      </c>
      <c r="O2001" t="b">
        <v>0</v>
      </c>
      <c r="P2001" t="s">
        <v>8299</v>
      </c>
      <c r="Q2001">
        <f t="shared" si="250"/>
        <v>1</v>
      </c>
      <c r="R2001">
        <f t="shared" si="255"/>
        <v>46.79</v>
      </c>
      <c r="S2001" t="str">
        <f t="shared" si="251"/>
        <v>food</v>
      </c>
      <c r="T2001" t="str">
        <f t="shared" si="252"/>
        <v>restaurants</v>
      </c>
      <c r="U2001" s="7">
        <f t="shared" si="253"/>
        <v>42058.809594907405</v>
      </c>
      <c r="V2001" s="7">
        <f t="shared" si="254"/>
        <v>42114.767928240741</v>
      </c>
    </row>
    <row r="2002" spans="1:22" ht="44.25" x14ac:dyDescent="0.75">
      <c r="A2002">
        <v>3814</v>
      </c>
      <c r="B2002" s="2" t="s">
        <v>3811</v>
      </c>
      <c r="C2002" s="2" t="s">
        <v>7924</v>
      </c>
      <c r="D2002">
        <v>1500</v>
      </c>
      <c r="E2002">
        <f t="shared" si="248"/>
        <v>1500</v>
      </c>
      <c r="F2002">
        <v>2102</v>
      </c>
      <c r="G2002">
        <f t="shared" si="249"/>
        <v>2102</v>
      </c>
      <c r="H2002" t="s">
        <v>8219</v>
      </c>
      <c r="I2002" t="s">
        <v>8224</v>
      </c>
      <c r="J2002" t="s">
        <v>8246</v>
      </c>
      <c r="K2002">
        <v>1427860740</v>
      </c>
      <c r="L2002">
        <v>1424727712</v>
      </c>
      <c r="M2002" t="b">
        <v>0</v>
      </c>
      <c r="N2002">
        <v>34</v>
      </c>
      <c r="O2002" t="b">
        <v>1</v>
      </c>
      <c r="P2002" t="s">
        <v>8271</v>
      </c>
      <c r="Q2002">
        <f t="shared" si="250"/>
        <v>140</v>
      </c>
      <c r="R2002">
        <f t="shared" si="255"/>
        <v>61.82</v>
      </c>
      <c r="S2002" t="str">
        <f t="shared" si="251"/>
        <v>theater</v>
      </c>
      <c r="T2002" t="str">
        <f t="shared" si="252"/>
        <v>plays</v>
      </c>
      <c r="U2002" s="7">
        <f t="shared" si="253"/>
        <v>42058.904074074075</v>
      </c>
      <c r="V2002" s="7">
        <f t="shared" si="254"/>
        <v>42095.165972222225</v>
      </c>
    </row>
    <row r="2003" spans="1:22" ht="44.25" x14ac:dyDescent="0.75">
      <c r="A2003">
        <v>1899</v>
      </c>
      <c r="B2003" s="2" t="s">
        <v>1900</v>
      </c>
      <c r="C2003" s="2" t="s">
        <v>6009</v>
      </c>
      <c r="D2003">
        <v>900</v>
      </c>
      <c r="E2003">
        <f t="shared" si="248"/>
        <v>900</v>
      </c>
      <c r="F2003">
        <v>1200</v>
      </c>
      <c r="G2003">
        <f t="shared" si="249"/>
        <v>1200</v>
      </c>
      <c r="H2003" t="s">
        <v>8219</v>
      </c>
      <c r="I2003" t="s">
        <v>8224</v>
      </c>
      <c r="J2003" t="s">
        <v>8246</v>
      </c>
      <c r="K2003">
        <v>1427319366</v>
      </c>
      <c r="L2003">
        <v>1424730966</v>
      </c>
      <c r="M2003" t="b">
        <v>0</v>
      </c>
      <c r="N2003">
        <v>42</v>
      </c>
      <c r="O2003" t="b">
        <v>1</v>
      </c>
      <c r="P2003" t="s">
        <v>8279</v>
      </c>
      <c r="Q2003">
        <f t="shared" si="250"/>
        <v>133</v>
      </c>
      <c r="R2003">
        <f t="shared" si="255"/>
        <v>28.57</v>
      </c>
      <c r="S2003" t="str">
        <f t="shared" si="251"/>
        <v>music</v>
      </c>
      <c r="T2003" t="str">
        <f t="shared" si="252"/>
        <v>indie rock</v>
      </c>
      <c r="U2003" s="7">
        <f t="shared" si="253"/>
        <v>42058.941736111112</v>
      </c>
      <c r="V2003" s="7">
        <f t="shared" si="254"/>
        <v>42088.90006944444</v>
      </c>
    </row>
    <row r="2004" spans="1:22" ht="44.25" x14ac:dyDescent="0.75">
      <c r="A2004">
        <v>3254</v>
      </c>
      <c r="B2004" s="2" t="s">
        <v>3254</v>
      </c>
      <c r="C2004" s="2" t="s">
        <v>7364</v>
      </c>
      <c r="D2004">
        <v>13000</v>
      </c>
      <c r="E2004">
        <f t="shared" si="248"/>
        <v>17030</v>
      </c>
      <c r="F2004">
        <v>13163.5</v>
      </c>
      <c r="G2004">
        <f t="shared" si="249"/>
        <v>17244.185000000001</v>
      </c>
      <c r="H2004" t="s">
        <v>8219</v>
      </c>
      <c r="I2004" t="s">
        <v>8225</v>
      </c>
      <c r="J2004" t="s">
        <v>8247</v>
      </c>
      <c r="K2004">
        <v>1427331809</v>
      </c>
      <c r="L2004">
        <v>1424743409</v>
      </c>
      <c r="M2004" t="b">
        <v>1</v>
      </c>
      <c r="N2004">
        <v>186</v>
      </c>
      <c r="O2004" t="b">
        <v>1</v>
      </c>
      <c r="P2004" t="s">
        <v>8271</v>
      </c>
      <c r="Q2004">
        <f t="shared" si="250"/>
        <v>101</v>
      </c>
      <c r="R2004">
        <f t="shared" si="255"/>
        <v>92.71</v>
      </c>
      <c r="S2004" t="str">
        <f t="shared" si="251"/>
        <v>theater</v>
      </c>
      <c r="T2004" t="str">
        <f t="shared" si="252"/>
        <v>plays</v>
      </c>
      <c r="U2004" s="7">
        <f t="shared" si="253"/>
        <v>42059.085752314815</v>
      </c>
      <c r="V2004" s="7">
        <f t="shared" si="254"/>
        <v>42089.044085648144</v>
      </c>
    </row>
    <row r="2005" spans="1:22" ht="44.25" x14ac:dyDescent="0.75">
      <c r="A2005">
        <v>3912</v>
      </c>
      <c r="B2005" s="2" t="s">
        <v>3909</v>
      </c>
      <c r="C2005" s="2" t="s">
        <v>8020</v>
      </c>
      <c r="D2005">
        <v>15000</v>
      </c>
      <c r="E2005">
        <f t="shared" si="248"/>
        <v>15000</v>
      </c>
      <c r="F2005">
        <v>1</v>
      </c>
      <c r="G2005">
        <f t="shared" si="249"/>
        <v>1</v>
      </c>
      <c r="H2005" t="s">
        <v>8221</v>
      </c>
      <c r="I2005" t="s">
        <v>8224</v>
      </c>
      <c r="J2005" t="s">
        <v>8246</v>
      </c>
      <c r="K2005">
        <v>1429936500</v>
      </c>
      <c r="L2005">
        <v>1424759330</v>
      </c>
      <c r="M2005" t="b">
        <v>0</v>
      </c>
      <c r="N2005">
        <v>1</v>
      </c>
      <c r="O2005" t="b">
        <v>0</v>
      </c>
      <c r="P2005" t="s">
        <v>8271</v>
      </c>
      <c r="Q2005">
        <f t="shared" si="250"/>
        <v>0</v>
      </c>
      <c r="R2005">
        <f t="shared" si="255"/>
        <v>1</v>
      </c>
      <c r="S2005" t="str">
        <f t="shared" si="251"/>
        <v>theater</v>
      </c>
      <c r="T2005" t="str">
        <f t="shared" si="252"/>
        <v>plays</v>
      </c>
      <c r="U2005" s="7">
        <f t="shared" si="253"/>
        <v>42059.270023148143</v>
      </c>
      <c r="V2005" s="7">
        <f t="shared" si="254"/>
        <v>42119.190972222219</v>
      </c>
    </row>
    <row r="2006" spans="1:22" ht="44.25" x14ac:dyDescent="0.75">
      <c r="A2006">
        <v>3808</v>
      </c>
      <c r="B2006" s="2" t="s">
        <v>3805</v>
      </c>
      <c r="C2006" s="2" t="s">
        <v>7918</v>
      </c>
      <c r="D2006">
        <v>1000</v>
      </c>
      <c r="E2006">
        <f t="shared" si="248"/>
        <v>1310</v>
      </c>
      <c r="F2006">
        <v>1000</v>
      </c>
      <c r="G2006">
        <f t="shared" si="249"/>
        <v>1310</v>
      </c>
      <c r="H2006" t="s">
        <v>8219</v>
      </c>
      <c r="I2006" t="s">
        <v>8225</v>
      </c>
      <c r="J2006" t="s">
        <v>8247</v>
      </c>
      <c r="K2006">
        <v>1429955619</v>
      </c>
      <c r="L2006">
        <v>1424775219</v>
      </c>
      <c r="M2006" t="b">
        <v>0</v>
      </c>
      <c r="N2006">
        <v>24</v>
      </c>
      <c r="O2006" t="b">
        <v>1</v>
      </c>
      <c r="P2006" t="s">
        <v>8271</v>
      </c>
      <c r="Q2006">
        <f t="shared" si="250"/>
        <v>100</v>
      </c>
      <c r="R2006">
        <f t="shared" si="255"/>
        <v>54.58</v>
      </c>
      <c r="S2006" t="str">
        <f t="shared" si="251"/>
        <v>theater</v>
      </c>
      <c r="T2006" t="str">
        <f t="shared" si="252"/>
        <v>plays</v>
      </c>
      <c r="U2006" s="7">
        <f t="shared" si="253"/>
        <v>42059.453923611116</v>
      </c>
      <c r="V2006" s="7">
        <f t="shared" si="254"/>
        <v>42119.412256944444</v>
      </c>
    </row>
    <row r="2007" spans="1:22" ht="44.25" x14ac:dyDescent="0.75">
      <c r="A2007">
        <v>3376</v>
      </c>
      <c r="B2007" s="2" t="s">
        <v>3375</v>
      </c>
      <c r="C2007" s="2" t="s">
        <v>7486</v>
      </c>
      <c r="D2007">
        <v>8000</v>
      </c>
      <c r="E2007">
        <f t="shared" si="248"/>
        <v>8000</v>
      </c>
      <c r="F2007">
        <v>8001</v>
      </c>
      <c r="G2007">
        <f t="shared" si="249"/>
        <v>8001</v>
      </c>
      <c r="H2007" t="s">
        <v>8219</v>
      </c>
      <c r="I2007" t="s">
        <v>8224</v>
      </c>
      <c r="J2007" t="s">
        <v>8246</v>
      </c>
      <c r="K2007">
        <v>1429976994</v>
      </c>
      <c r="L2007">
        <v>1424796594</v>
      </c>
      <c r="M2007" t="b">
        <v>0</v>
      </c>
      <c r="N2007">
        <v>19</v>
      </c>
      <c r="O2007" t="b">
        <v>1</v>
      </c>
      <c r="P2007" t="s">
        <v>8271</v>
      </c>
      <c r="Q2007">
        <f t="shared" si="250"/>
        <v>100</v>
      </c>
      <c r="R2007">
        <f t="shared" si="255"/>
        <v>421.11</v>
      </c>
      <c r="S2007" t="str">
        <f t="shared" si="251"/>
        <v>theater</v>
      </c>
      <c r="T2007" t="str">
        <f t="shared" si="252"/>
        <v>plays</v>
      </c>
      <c r="U2007" s="7">
        <f t="shared" si="253"/>
        <v>42059.701319444444</v>
      </c>
      <c r="V2007" s="7">
        <f t="shared" si="254"/>
        <v>42119.659652777773</v>
      </c>
    </row>
    <row r="2008" spans="1:22" ht="59" x14ac:dyDescent="0.75">
      <c r="A2008">
        <v>3855</v>
      </c>
      <c r="B2008" s="2" t="s">
        <v>3852</v>
      </c>
      <c r="C2008" s="2" t="s">
        <v>7964</v>
      </c>
      <c r="D2008">
        <v>1000</v>
      </c>
      <c r="E2008">
        <f t="shared" si="248"/>
        <v>1000</v>
      </c>
      <c r="F2008">
        <v>25</v>
      </c>
      <c r="G2008">
        <f t="shared" si="249"/>
        <v>25</v>
      </c>
      <c r="H2008" t="s">
        <v>8221</v>
      </c>
      <c r="I2008" t="s">
        <v>8224</v>
      </c>
      <c r="J2008" t="s">
        <v>8246</v>
      </c>
      <c r="K2008">
        <v>1427408271</v>
      </c>
      <c r="L2008">
        <v>1424819871</v>
      </c>
      <c r="M2008" t="b">
        <v>0</v>
      </c>
      <c r="N2008">
        <v>1</v>
      </c>
      <c r="O2008" t="b">
        <v>0</v>
      </c>
      <c r="P2008" t="s">
        <v>8271</v>
      </c>
      <c r="Q2008">
        <f t="shared" si="250"/>
        <v>3</v>
      </c>
      <c r="R2008">
        <f t="shared" si="255"/>
        <v>25</v>
      </c>
      <c r="S2008" t="str">
        <f t="shared" si="251"/>
        <v>theater</v>
      </c>
      <c r="T2008" t="str">
        <f t="shared" si="252"/>
        <v>plays</v>
      </c>
      <c r="U2008" s="7">
        <f t="shared" si="253"/>
        <v>42059.970729166671</v>
      </c>
      <c r="V2008" s="7">
        <f t="shared" si="254"/>
        <v>42089.929062499999</v>
      </c>
    </row>
    <row r="2009" spans="1:22" ht="44.25" x14ac:dyDescent="0.75">
      <c r="A2009">
        <v>2345</v>
      </c>
      <c r="B2009" s="2" t="s">
        <v>2346</v>
      </c>
      <c r="C2009" s="2" t="s">
        <v>6455</v>
      </c>
      <c r="D2009">
        <v>3000</v>
      </c>
      <c r="E2009">
        <f t="shared" si="248"/>
        <v>3000</v>
      </c>
      <c r="F2009">
        <v>0</v>
      </c>
      <c r="G2009">
        <f t="shared" si="249"/>
        <v>0</v>
      </c>
      <c r="H2009" t="s">
        <v>8220</v>
      </c>
      <c r="I2009" t="s">
        <v>8224</v>
      </c>
      <c r="J2009" t="s">
        <v>8246</v>
      </c>
      <c r="K2009">
        <v>1427845140</v>
      </c>
      <c r="L2009">
        <v>1424822556</v>
      </c>
      <c r="M2009" t="b">
        <v>0</v>
      </c>
      <c r="N2009">
        <v>0</v>
      </c>
      <c r="O2009" t="b">
        <v>0</v>
      </c>
      <c r="P2009" t="s">
        <v>8272</v>
      </c>
      <c r="Q2009">
        <f t="shared" si="250"/>
        <v>0</v>
      </c>
      <c r="R2009" t="e">
        <f t="shared" si="255"/>
        <v>#DIV/0!</v>
      </c>
      <c r="S2009" t="str">
        <f t="shared" si="251"/>
        <v>technology</v>
      </c>
      <c r="T2009" t="str">
        <f t="shared" si="252"/>
        <v>web</v>
      </c>
      <c r="U2009" s="7">
        <f t="shared" si="253"/>
        <v>42060.001805555556</v>
      </c>
      <c r="V2009" s="7">
        <f t="shared" si="254"/>
        <v>42094.985416666663</v>
      </c>
    </row>
    <row r="2010" spans="1:22" ht="29.5" x14ac:dyDescent="0.75">
      <c r="A2010">
        <v>2576</v>
      </c>
      <c r="B2010" s="2" t="s">
        <v>2576</v>
      </c>
      <c r="C2010" s="2" t="s">
        <v>6686</v>
      </c>
      <c r="D2010">
        <v>10000</v>
      </c>
      <c r="E2010">
        <f t="shared" si="248"/>
        <v>10000</v>
      </c>
      <c r="F2010">
        <v>0</v>
      </c>
      <c r="G2010">
        <f t="shared" si="249"/>
        <v>0</v>
      </c>
      <c r="H2010" t="s">
        <v>8220</v>
      </c>
      <c r="I2010" t="s">
        <v>8224</v>
      </c>
      <c r="J2010" t="s">
        <v>8246</v>
      </c>
      <c r="K2010">
        <v>1428707647</v>
      </c>
      <c r="L2010">
        <v>1424823247</v>
      </c>
      <c r="M2010" t="b">
        <v>0</v>
      </c>
      <c r="N2010">
        <v>0</v>
      </c>
      <c r="O2010" t="b">
        <v>0</v>
      </c>
      <c r="P2010" t="s">
        <v>8284</v>
      </c>
      <c r="Q2010">
        <f t="shared" si="250"/>
        <v>0</v>
      </c>
      <c r="R2010" t="e">
        <f t="shared" si="255"/>
        <v>#DIV/0!</v>
      </c>
      <c r="S2010" t="str">
        <f t="shared" si="251"/>
        <v>food</v>
      </c>
      <c r="T2010" t="str">
        <f t="shared" si="252"/>
        <v>food trucks</v>
      </c>
      <c r="U2010" s="7">
        <f t="shared" si="253"/>
        <v>42060.00980324074</v>
      </c>
      <c r="V2010" s="7">
        <f t="shared" si="254"/>
        <v>42104.968136574069</v>
      </c>
    </row>
    <row r="2011" spans="1:22" ht="59" x14ac:dyDescent="0.75">
      <c r="A2011">
        <v>2840</v>
      </c>
      <c r="B2011" s="2" t="s">
        <v>2840</v>
      </c>
      <c r="C2011" s="2" t="s">
        <v>6950</v>
      </c>
      <c r="D2011">
        <v>2500</v>
      </c>
      <c r="E2011">
        <f t="shared" si="248"/>
        <v>3275</v>
      </c>
      <c r="F2011">
        <v>2600</v>
      </c>
      <c r="G2011">
        <f t="shared" si="249"/>
        <v>3406</v>
      </c>
      <c r="H2011" t="s">
        <v>8219</v>
      </c>
      <c r="I2011" t="s">
        <v>8225</v>
      </c>
      <c r="J2011" t="s">
        <v>8247</v>
      </c>
      <c r="K2011">
        <v>1426698000</v>
      </c>
      <c r="L2011">
        <v>1424825479</v>
      </c>
      <c r="M2011" t="b">
        <v>0</v>
      </c>
      <c r="N2011">
        <v>132</v>
      </c>
      <c r="O2011" t="b">
        <v>1</v>
      </c>
      <c r="P2011" t="s">
        <v>8271</v>
      </c>
      <c r="Q2011">
        <f t="shared" si="250"/>
        <v>104</v>
      </c>
      <c r="R2011">
        <f t="shared" si="255"/>
        <v>25.8</v>
      </c>
      <c r="S2011" t="str">
        <f t="shared" si="251"/>
        <v>theater</v>
      </c>
      <c r="T2011" t="str">
        <f t="shared" si="252"/>
        <v>plays</v>
      </c>
      <c r="U2011" s="7">
        <f t="shared" si="253"/>
        <v>42060.035636574074</v>
      </c>
      <c r="V2011" s="7">
        <f t="shared" si="254"/>
        <v>42081.708333333328</v>
      </c>
    </row>
    <row r="2012" spans="1:22" ht="59" x14ac:dyDescent="0.75">
      <c r="A2012">
        <v>3119</v>
      </c>
      <c r="B2012" s="2" t="s">
        <v>3119</v>
      </c>
      <c r="C2012" s="2" t="s">
        <v>7229</v>
      </c>
      <c r="D2012">
        <v>10000</v>
      </c>
      <c r="E2012">
        <f t="shared" si="248"/>
        <v>10000</v>
      </c>
      <c r="F2012">
        <v>5</v>
      </c>
      <c r="G2012">
        <f t="shared" si="249"/>
        <v>5</v>
      </c>
      <c r="H2012" t="s">
        <v>8221</v>
      </c>
      <c r="I2012" t="s">
        <v>8224</v>
      </c>
      <c r="J2012" t="s">
        <v>8246</v>
      </c>
      <c r="K2012">
        <v>1427414732</v>
      </c>
      <c r="L2012">
        <v>1424826332</v>
      </c>
      <c r="M2012" t="b">
        <v>0</v>
      </c>
      <c r="N2012">
        <v>1</v>
      </c>
      <c r="O2012" t="b">
        <v>0</v>
      </c>
      <c r="P2012" t="s">
        <v>8303</v>
      </c>
      <c r="Q2012">
        <f t="shared" si="250"/>
        <v>0</v>
      </c>
      <c r="R2012">
        <f t="shared" si="255"/>
        <v>5</v>
      </c>
      <c r="S2012" t="str">
        <f t="shared" si="251"/>
        <v>theater</v>
      </c>
      <c r="T2012" t="str">
        <f t="shared" si="252"/>
        <v>spaces</v>
      </c>
      <c r="U2012" s="7">
        <f t="shared" si="253"/>
        <v>42060.04550925926</v>
      </c>
      <c r="V2012" s="7">
        <f t="shared" si="254"/>
        <v>42090.003842592589</v>
      </c>
    </row>
    <row r="2013" spans="1:22" ht="59" x14ac:dyDescent="0.75">
      <c r="A2013">
        <v>2822</v>
      </c>
      <c r="B2013" s="2" t="s">
        <v>2822</v>
      </c>
      <c r="C2013" s="2" t="s">
        <v>6932</v>
      </c>
      <c r="D2013">
        <v>6000</v>
      </c>
      <c r="E2013">
        <f t="shared" si="248"/>
        <v>6000</v>
      </c>
      <c r="F2013">
        <v>6000</v>
      </c>
      <c r="G2013">
        <f t="shared" si="249"/>
        <v>6000</v>
      </c>
      <c r="H2013" t="s">
        <v>8219</v>
      </c>
      <c r="I2013" t="s">
        <v>8224</v>
      </c>
      <c r="J2013" t="s">
        <v>8246</v>
      </c>
      <c r="K2013">
        <v>1427469892</v>
      </c>
      <c r="L2013">
        <v>1424881492</v>
      </c>
      <c r="M2013" t="b">
        <v>0</v>
      </c>
      <c r="N2013">
        <v>94</v>
      </c>
      <c r="O2013" t="b">
        <v>1</v>
      </c>
      <c r="P2013" t="s">
        <v>8271</v>
      </c>
      <c r="Q2013">
        <f t="shared" si="250"/>
        <v>100</v>
      </c>
      <c r="R2013">
        <f t="shared" si="255"/>
        <v>63.83</v>
      </c>
      <c r="S2013" t="str">
        <f t="shared" si="251"/>
        <v>theater</v>
      </c>
      <c r="T2013" t="str">
        <f t="shared" si="252"/>
        <v>plays</v>
      </c>
      <c r="U2013" s="7">
        <f t="shared" si="253"/>
        <v>42060.683935185181</v>
      </c>
      <c r="V2013" s="7">
        <f t="shared" si="254"/>
        <v>42090.642268518524</v>
      </c>
    </row>
    <row r="2014" spans="1:22" ht="59" x14ac:dyDescent="0.75">
      <c r="A2014">
        <v>956</v>
      </c>
      <c r="B2014" s="2" t="s">
        <v>957</v>
      </c>
      <c r="C2014" s="2" t="s">
        <v>5066</v>
      </c>
      <c r="D2014">
        <v>50000</v>
      </c>
      <c r="E2014">
        <f t="shared" si="248"/>
        <v>50000</v>
      </c>
      <c r="F2014">
        <v>861</v>
      </c>
      <c r="G2014">
        <f t="shared" si="249"/>
        <v>861</v>
      </c>
      <c r="H2014" t="s">
        <v>8221</v>
      </c>
      <c r="I2014" t="s">
        <v>8224</v>
      </c>
      <c r="J2014" t="s">
        <v>8246</v>
      </c>
      <c r="K2014">
        <v>1430081759</v>
      </c>
      <c r="L2014">
        <v>1424901359</v>
      </c>
      <c r="M2014" t="b">
        <v>0</v>
      </c>
      <c r="N2014">
        <v>17</v>
      </c>
      <c r="O2014" t="b">
        <v>0</v>
      </c>
      <c r="P2014" t="s">
        <v>8273</v>
      </c>
      <c r="Q2014">
        <f t="shared" si="250"/>
        <v>2</v>
      </c>
      <c r="R2014">
        <f t="shared" si="255"/>
        <v>50.65</v>
      </c>
      <c r="S2014" t="str">
        <f t="shared" si="251"/>
        <v>technology</v>
      </c>
      <c r="T2014" t="str">
        <f t="shared" si="252"/>
        <v>wearables</v>
      </c>
      <c r="U2014" s="7">
        <f t="shared" si="253"/>
        <v>42060.913877314815</v>
      </c>
      <c r="V2014" s="7">
        <f t="shared" si="254"/>
        <v>42120.872210648144</v>
      </c>
    </row>
    <row r="2015" spans="1:22" ht="73.75" x14ac:dyDescent="0.75">
      <c r="A2015">
        <v>984</v>
      </c>
      <c r="B2015" s="2" t="s">
        <v>985</v>
      </c>
      <c r="C2015" s="2" t="s">
        <v>5094</v>
      </c>
      <c r="D2015">
        <v>10000</v>
      </c>
      <c r="E2015">
        <f t="shared" si="248"/>
        <v>10000</v>
      </c>
      <c r="F2015">
        <v>106</v>
      </c>
      <c r="G2015">
        <f t="shared" si="249"/>
        <v>106</v>
      </c>
      <c r="H2015" t="s">
        <v>8221</v>
      </c>
      <c r="I2015" t="s">
        <v>8224</v>
      </c>
      <c r="J2015" t="s">
        <v>8246</v>
      </c>
      <c r="K2015">
        <v>1427507208</v>
      </c>
      <c r="L2015">
        <v>1424918808</v>
      </c>
      <c r="M2015" t="b">
        <v>0</v>
      </c>
      <c r="N2015">
        <v>3</v>
      </c>
      <c r="O2015" t="b">
        <v>0</v>
      </c>
      <c r="P2015" t="s">
        <v>8273</v>
      </c>
      <c r="Q2015">
        <f t="shared" si="250"/>
        <v>1</v>
      </c>
      <c r="R2015">
        <f t="shared" si="255"/>
        <v>35.33</v>
      </c>
      <c r="S2015" t="str">
        <f t="shared" si="251"/>
        <v>technology</v>
      </c>
      <c r="T2015" t="str">
        <f t="shared" si="252"/>
        <v>wearables</v>
      </c>
      <c r="U2015" s="7">
        <f t="shared" si="253"/>
        <v>42061.11583333333</v>
      </c>
      <c r="V2015" s="7">
        <f t="shared" si="254"/>
        <v>42091.074166666673</v>
      </c>
    </row>
    <row r="2016" spans="1:22" ht="44.25" x14ac:dyDescent="0.75">
      <c r="A2016">
        <v>1160</v>
      </c>
      <c r="B2016" s="2" t="s">
        <v>1161</v>
      </c>
      <c r="C2016" s="2" t="s">
        <v>5270</v>
      </c>
      <c r="D2016">
        <v>30000</v>
      </c>
      <c r="E2016">
        <f t="shared" si="248"/>
        <v>30000</v>
      </c>
      <c r="F2016">
        <v>1155</v>
      </c>
      <c r="G2016">
        <f t="shared" si="249"/>
        <v>1155</v>
      </c>
      <c r="H2016" t="s">
        <v>8221</v>
      </c>
      <c r="I2016" t="s">
        <v>8224</v>
      </c>
      <c r="J2016" t="s">
        <v>8246</v>
      </c>
      <c r="K2016">
        <v>1427510586</v>
      </c>
      <c r="L2016">
        <v>1424922186</v>
      </c>
      <c r="M2016" t="b">
        <v>0</v>
      </c>
      <c r="N2016">
        <v>19</v>
      </c>
      <c r="O2016" t="b">
        <v>0</v>
      </c>
      <c r="P2016" t="s">
        <v>8284</v>
      </c>
      <c r="Q2016">
        <f t="shared" si="250"/>
        <v>4</v>
      </c>
      <c r="R2016">
        <f t="shared" si="255"/>
        <v>60.79</v>
      </c>
      <c r="S2016" t="str">
        <f t="shared" si="251"/>
        <v>food</v>
      </c>
      <c r="T2016" t="str">
        <f t="shared" si="252"/>
        <v>food trucks</v>
      </c>
      <c r="U2016" s="7">
        <f t="shared" si="253"/>
        <v>42061.154930555553</v>
      </c>
      <c r="V2016" s="7">
        <f t="shared" si="254"/>
        <v>42091.113263888896</v>
      </c>
    </row>
    <row r="2017" spans="1:22" ht="44.25" x14ac:dyDescent="0.75">
      <c r="A2017">
        <v>2961</v>
      </c>
      <c r="B2017" s="2" t="s">
        <v>2961</v>
      </c>
      <c r="C2017" s="2" t="s">
        <v>7071</v>
      </c>
      <c r="D2017">
        <v>5000</v>
      </c>
      <c r="E2017">
        <f t="shared" si="248"/>
        <v>5000</v>
      </c>
      <c r="F2017">
        <v>5481</v>
      </c>
      <c r="G2017">
        <f t="shared" si="249"/>
        <v>5481</v>
      </c>
      <c r="H2017" t="s">
        <v>8219</v>
      </c>
      <c r="I2017" t="s">
        <v>8224</v>
      </c>
      <c r="J2017" t="s">
        <v>8246</v>
      </c>
      <c r="K2017">
        <v>1427342400</v>
      </c>
      <c r="L2017">
        <v>1424927159</v>
      </c>
      <c r="M2017" t="b">
        <v>0</v>
      </c>
      <c r="N2017">
        <v>108</v>
      </c>
      <c r="O2017" t="b">
        <v>1</v>
      </c>
      <c r="P2017" t="s">
        <v>8271</v>
      </c>
      <c r="Q2017">
        <f t="shared" si="250"/>
        <v>110</v>
      </c>
      <c r="R2017">
        <f t="shared" si="255"/>
        <v>50.75</v>
      </c>
      <c r="S2017" t="str">
        <f t="shared" si="251"/>
        <v>theater</v>
      </c>
      <c r="T2017" t="str">
        <f t="shared" si="252"/>
        <v>plays</v>
      </c>
      <c r="U2017" s="7">
        <f t="shared" si="253"/>
        <v>42061.212488425925</v>
      </c>
      <c r="V2017" s="7">
        <f t="shared" si="254"/>
        <v>42089.166666666672</v>
      </c>
    </row>
    <row r="2018" spans="1:22" ht="44.25" x14ac:dyDescent="0.75">
      <c r="A2018">
        <v>2685</v>
      </c>
      <c r="B2018" s="2" t="s">
        <v>2685</v>
      </c>
      <c r="C2018" s="2" t="s">
        <v>6795</v>
      </c>
      <c r="D2018">
        <v>50000</v>
      </c>
      <c r="E2018">
        <f t="shared" si="248"/>
        <v>50000</v>
      </c>
      <c r="F2018">
        <v>10</v>
      </c>
      <c r="G2018">
        <f t="shared" si="249"/>
        <v>10</v>
      </c>
      <c r="H2018" t="s">
        <v>8221</v>
      </c>
      <c r="I2018" t="s">
        <v>8224</v>
      </c>
      <c r="J2018" t="s">
        <v>8246</v>
      </c>
      <c r="K2018">
        <v>1430149330</v>
      </c>
      <c r="L2018">
        <v>1424968930</v>
      </c>
      <c r="M2018" t="b">
        <v>0</v>
      </c>
      <c r="N2018">
        <v>1</v>
      </c>
      <c r="O2018" t="b">
        <v>0</v>
      </c>
      <c r="P2018" t="s">
        <v>8284</v>
      </c>
      <c r="Q2018">
        <f t="shared" si="250"/>
        <v>0</v>
      </c>
      <c r="R2018">
        <f t="shared" si="255"/>
        <v>10</v>
      </c>
      <c r="S2018" t="str">
        <f t="shared" si="251"/>
        <v>food</v>
      </c>
      <c r="T2018" t="str">
        <f t="shared" si="252"/>
        <v>food trucks</v>
      </c>
      <c r="U2018" s="7">
        <f t="shared" si="253"/>
        <v>42061.69594907407</v>
      </c>
      <c r="V2018" s="7">
        <f t="shared" si="254"/>
        <v>42121.654282407413</v>
      </c>
    </row>
    <row r="2019" spans="1:22" ht="44.25" x14ac:dyDescent="0.75">
      <c r="A2019">
        <v>3998</v>
      </c>
      <c r="B2019" s="2" t="s">
        <v>3994</v>
      </c>
      <c r="C2019" s="2" t="s">
        <v>8104</v>
      </c>
      <c r="D2019">
        <v>1250</v>
      </c>
      <c r="E2019">
        <f t="shared" si="248"/>
        <v>1250</v>
      </c>
      <c r="F2019">
        <v>715</v>
      </c>
      <c r="G2019">
        <f t="shared" si="249"/>
        <v>715</v>
      </c>
      <c r="H2019" t="s">
        <v>8221</v>
      </c>
      <c r="I2019" t="s">
        <v>8224</v>
      </c>
      <c r="J2019" t="s">
        <v>8246</v>
      </c>
      <c r="K2019">
        <v>1427580426</v>
      </c>
      <c r="L2019">
        <v>1424992026</v>
      </c>
      <c r="M2019" t="b">
        <v>0</v>
      </c>
      <c r="N2019">
        <v>12</v>
      </c>
      <c r="O2019" t="b">
        <v>0</v>
      </c>
      <c r="P2019" t="s">
        <v>8271</v>
      </c>
      <c r="Q2019">
        <f t="shared" si="250"/>
        <v>57</v>
      </c>
      <c r="R2019">
        <f t="shared" si="255"/>
        <v>59.58</v>
      </c>
      <c r="S2019" t="str">
        <f t="shared" si="251"/>
        <v>theater</v>
      </c>
      <c r="T2019" t="str">
        <f t="shared" si="252"/>
        <v>plays</v>
      </c>
      <c r="U2019" s="7">
        <f t="shared" si="253"/>
        <v>42061.963263888887</v>
      </c>
      <c r="V2019" s="7">
        <f t="shared" si="254"/>
        <v>42091.921597222223</v>
      </c>
    </row>
    <row r="2020" spans="1:22" ht="29.5" x14ac:dyDescent="0.75">
      <c r="A2020">
        <v>2235</v>
      </c>
      <c r="B2020" s="2" t="s">
        <v>2236</v>
      </c>
      <c r="C2020" s="2" t="s">
        <v>6345</v>
      </c>
      <c r="D2020">
        <v>13000</v>
      </c>
      <c r="E2020">
        <f t="shared" si="248"/>
        <v>9490</v>
      </c>
      <c r="F2020">
        <v>19931</v>
      </c>
      <c r="G2020">
        <f t="shared" si="249"/>
        <v>14549.63</v>
      </c>
      <c r="H2020" t="s">
        <v>8219</v>
      </c>
      <c r="I2020" t="s">
        <v>8229</v>
      </c>
      <c r="J2020" t="s">
        <v>8251</v>
      </c>
      <c r="K2020">
        <v>1427585511</v>
      </c>
      <c r="L2020">
        <v>1424997111</v>
      </c>
      <c r="M2020" t="b">
        <v>0</v>
      </c>
      <c r="N2020">
        <v>147</v>
      </c>
      <c r="O2020" t="b">
        <v>1</v>
      </c>
      <c r="P2020" t="s">
        <v>8297</v>
      </c>
      <c r="Q2020">
        <f t="shared" si="250"/>
        <v>153</v>
      </c>
      <c r="R2020">
        <f t="shared" si="255"/>
        <v>98.98</v>
      </c>
      <c r="S2020" t="str">
        <f t="shared" si="251"/>
        <v>games</v>
      </c>
      <c r="T2020" t="str">
        <f t="shared" si="252"/>
        <v>tabletop games</v>
      </c>
      <c r="U2020" s="7">
        <f t="shared" si="253"/>
        <v>42062.022118055553</v>
      </c>
      <c r="V2020" s="7">
        <f t="shared" si="254"/>
        <v>42091.980451388896</v>
      </c>
    </row>
    <row r="2021" spans="1:22" ht="44.25" x14ac:dyDescent="0.75">
      <c r="A2021">
        <v>3342</v>
      </c>
      <c r="B2021" s="2" t="s">
        <v>3342</v>
      </c>
      <c r="C2021" s="2" t="s">
        <v>7452</v>
      </c>
      <c r="D2021">
        <v>6000</v>
      </c>
      <c r="E2021">
        <f t="shared" si="248"/>
        <v>6000</v>
      </c>
      <c r="F2021">
        <v>6100</v>
      </c>
      <c r="G2021">
        <f t="shared" si="249"/>
        <v>6100</v>
      </c>
      <c r="H2021" t="s">
        <v>8219</v>
      </c>
      <c r="I2021" t="s">
        <v>8224</v>
      </c>
      <c r="J2021" t="s">
        <v>8246</v>
      </c>
      <c r="K2021">
        <v>1427864340</v>
      </c>
      <c r="L2021">
        <v>1425020810</v>
      </c>
      <c r="M2021" t="b">
        <v>0</v>
      </c>
      <c r="N2021">
        <v>78</v>
      </c>
      <c r="O2021" t="b">
        <v>1</v>
      </c>
      <c r="P2021" t="s">
        <v>8271</v>
      </c>
      <c r="Q2021">
        <f t="shared" si="250"/>
        <v>102</v>
      </c>
      <c r="R2021">
        <f t="shared" si="255"/>
        <v>78.209999999999994</v>
      </c>
      <c r="S2021" t="str">
        <f t="shared" si="251"/>
        <v>theater</v>
      </c>
      <c r="T2021" t="str">
        <f t="shared" si="252"/>
        <v>plays</v>
      </c>
      <c r="U2021" s="7">
        <f t="shared" si="253"/>
        <v>42062.296412037031</v>
      </c>
      <c r="V2021" s="7">
        <f t="shared" si="254"/>
        <v>42095.207638888889</v>
      </c>
    </row>
    <row r="2022" spans="1:22" x14ac:dyDescent="0.75">
      <c r="A2022">
        <v>3108</v>
      </c>
      <c r="B2022" s="2" t="s">
        <v>3108</v>
      </c>
      <c r="C2022" s="2" t="s">
        <v>7218</v>
      </c>
      <c r="D2022">
        <v>50000</v>
      </c>
      <c r="E2022">
        <f t="shared" si="248"/>
        <v>50000</v>
      </c>
      <c r="F2022">
        <v>26</v>
      </c>
      <c r="G2022">
        <f t="shared" si="249"/>
        <v>26</v>
      </c>
      <c r="H2022" t="s">
        <v>8221</v>
      </c>
      <c r="I2022" t="s">
        <v>8224</v>
      </c>
      <c r="J2022" t="s">
        <v>8246</v>
      </c>
      <c r="K2022">
        <v>1430234394</v>
      </c>
      <c r="L2022">
        <v>1425053994</v>
      </c>
      <c r="M2022" t="b">
        <v>0</v>
      </c>
      <c r="N2022">
        <v>2</v>
      </c>
      <c r="O2022" t="b">
        <v>0</v>
      </c>
      <c r="P2022" t="s">
        <v>8303</v>
      </c>
      <c r="Q2022">
        <f t="shared" si="250"/>
        <v>0</v>
      </c>
      <c r="R2022">
        <f t="shared" si="255"/>
        <v>13</v>
      </c>
      <c r="S2022" t="str">
        <f t="shared" si="251"/>
        <v>theater</v>
      </c>
      <c r="T2022" t="str">
        <f t="shared" si="252"/>
        <v>spaces</v>
      </c>
      <c r="U2022" s="7">
        <f t="shared" si="253"/>
        <v>42062.680486111116</v>
      </c>
      <c r="V2022" s="7">
        <f t="shared" si="254"/>
        <v>42122.638819444444</v>
      </c>
    </row>
    <row r="2023" spans="1:22" ht="44.25" x14ac:dyDescent="0.75">
      <c r="A2023">
        <v>3473</v>
      </c>
      <c r="B2023" s="2" t="s">
        <v>3472</v>
      </c>
      <c r="C2023" s="2" t="s">
        <v>7583</v>
      </c>
      <c r="D2023">
        <v>4900</v>
      </c>
      <c r="E2023">
        <f t="shared" si="248"/>
        <v>4900</v>
      </c>
      <c r="F2023">
        <v>4900</v>
      </c>
      <c r="G2023">
        <f t="shared" si="249"/>
        <v>4900</v>
      </c>
      <c r="H2023" t="s">
        <v>8219</v>
      </c>
      <c r="I2023" t="s">
        <v>8224</v>
      </c>
      <c r="J2023" t="s">
        <v>8246</v>
      </c>
      <c r="K2023">
        <v>1426883220</v>
      </c>
      <c r="L2023">
        <v>1425067296</v>
      </c>
      <c r="M2023" t="b">
        <v>0</v>
      </c>
      <c r="N2023">
        <v>33</v>
      </c>
      <c r="O2023" t="b">
        <v>1</v>
      </c>
      <c r="P2023" t="s">
        <v>8271</v>
      </c>
      <c r="Q2023">
        <f t="shared" si="250"/>
        <v>100</v>
      </c>
      <c r="R2023">
        <f t="shared" si="255"/>
        <v>148.47999999999999</v>
      </c>
      <c r="S2023" t="str">
        <f t="shared" si="251"/>
        <v>theater</v>
      </c>
      <c r="T2023" t="str">
        <f t="shared" si="252"/>
        <v>plays</v>
      </c>
      <c r="U2023" s="7">
        <f t="shared" si="253"/>
        <v>42062.834444444445</v>
      </c>
      <c r="V2023" s="7">
        <f t="shared" si="254"/>
        <v>42083.852083333331</v>
      </c>
    </row>
    <row r="2024" spans="1:22" ht="44.25" x14ac:dyDescent="0.75">
      <c r="A2024">
        <v>2368</v>
      </c>
      <c r="B2024" s="2" t="s">
        <v>2369</v>
      </c>
      <c r="C2024" s="2" t="s">
        <v>6478</v>
      </c>
      <c r="D2024">
        <v>40000</v>
      </c>
      <c r="E2024">
        <f t="shared" si="248"/>
        <v>40000</v>
      </c>
      <c r="F2024">
        <v>100</v>
      </c>
      <c r="G2024">
        <f t="shared" si="249"/>
        <v>100</v>
      </c>
      <c r="H2024" t="s">
        <v>8220</v>
      </c>
      <c r="I2024" t="s">
        <v>8224</v>
      </c>
      <c r="J2024" t="s">
        <v>8246</v>
      </c>
      <c r="K2024">
        <v>1429028365</v>
      </c>
      <c r="L2024">
        <v>1425143965</v>
      </c>
      <c r="M2024" t="b">
        <v>0</v>
      </c>
      <c r="N2024">
        <v>2</v>
      </c>
      <c r="O2024" t="b">
        <v>0</v>
      </c>
      <c r="P2024" t="s">
        <v>8272</v>
      </c>
      <c r="Q2024">
        <f t="shared" si="250"/>
        <v>0</v>
      </c>
      <c r="R2024">
        <f t="shared" si="255"/>
        <v>50</v>
      </c>
      <c r="S2024" t="str">
        <f t="shared" si="251"/>
        <v>technology</v>
      </c>
      <c r="T2024" t="str">
        <f t="shared" si="252"/>
        <v>web</v>
      </c>
      <c r="U2024" s="7">
        <f t="shared" si="253"/>
        <v>42063.721817129626</v>
      </c>
      <c r="V2024" s="7">
        <f t="shared" si="254"/>
        <v>42108.680150462969</v>
      </c>
    </row>
    <row r="2025" spans="1:22" ht="29.5" x14ac:dyDescent="0.75">
      <c r="A2025">
        <v>1702</v>
      </c>
      <c r="B2025" s="2" t="s">
        <v>1703</v>
      </c>
      <c r="C2025" s="2" t="s">
        <v>5812</v>
      </c>
      <c r="D2025">
        <v>16500</v>
      </c>
      <c r="E2025">
        <f t="shared" si="248"/>
        <v>16500</v>
      </c>
      <c r="F2025">
        <v>1</v>
      </c>
      <c r="G2025">
        <f t="shared" si="249"/>
        <v>1</v>
      </c>
      <c r="H2025" t="s">
        <v>8221</v>
      </c>
      <c r="I2025" t="s">
        <v>8224</v>
      </c>
      <c r="J2025" t="s">
        <v>8246</v>
      </c>
      <c r="K2025">
        <v>1427745150</v>
      </c>
      <c r="L2025">
        <v>1425156750</v>
      </c>
      <c r="M2025" t="b">
        <v>0</v>
      </c>
      <c r="N2025">
        <v>1</v>
      </c>
      <c r="O2025" t="b">
        <v>0</v>
      </c>
      <c r="P2025" t="s">
        <v>8293</v>
      </c>
      <c r="Q2025">
        <f t="shared" si="250"/>
        <v>0</v>
      </c>
      <c r="R2025">
        <f t="shared" si="255"/>
        <v>1</v>
      </c>
      <c r="S2025" t="str">
        <f t="shared" si="251"/>
        <v>music</v>
      </c>
      <c r="T2025" t="str">
        <f t="shared" si="252"/>
        <v>faith</v>
      </c>
      <c r="U2025" s="7">
        <f t="shared" si="253"/>
        <v>42063.869791666672</v>
      </c>
      <c r="V2025" s="7">
        <f t="shared" si="254"/>
        <v>42093.828125</v>
      </c>
    </row>
    <row r="2026" spans="1:22" ht="44.25" x14ac:dyDescent="0.75">
      <c r="A2026">
        <v>1715</v>
      </c>
      <c r="B2026" s="2" t="s">
        <v>1716</v>
      </c>
      <c r="C2026" s="2" t="s">
        <v>5825</v>
      </c>
      <c r="D2026">
        <v>5000</v>
      </c>
      <c r="E2026">
        <f t="shared" si="248"/>
        <v>5000</v>
      </c>
      <c r="F2026">
        <v>11</v>
      </c>
      <c r="G2026">
        <f t="shared" si="249"/>
        <v>11</v>
      </c>
      <c r="H2026" t="s">
        <v>8221</v>
      </c>
      <c r="I2026" t="s">
        <v>8224</v>
      </c>
      <c r="J2026" t="s">
        <v>8246</v>
      </c>
      <c r="K2026">
        <v>1427772120</v>
      </c>
      <c r="L2026">
        <v>1425186785</v>
      </c>
      <c r="M2026" t="b">
        <v>0</v>
      </c>
      <c r="N2026">
        <v>2</v>
      </c>
      <c r="O2026" t="b">
        <v>0</v>
      </c>
      <c r="P2026" t="s">
        <v>8293</v>
      </c>
      <c r="Q2026">
        <f t="shared" si="250"/>
        <v>0</v>
      </c>
      <c r="R2026">
        <f t="shared" si="255"/>
        <v>5.5</v>
      </c>
      <c r="S2026" t="str">
        <f t="shared" si="251"/>
        <v>music</v>
      </c>
      <c r="T2026" t="str">
        <f t="shared" si="252"/>
        <v>faith</v>
      </c>
      <c r="U2026" s="7">
        <f t="shared" si="253"/>
        <v>42064.217418981483</v>
      </c>
      <c r="V2026" s="7">
        <f t="shared" si="254"/>
        <v>42094.140277777777</v>
      </c>
    </row>
    <row r="2027" spans="1:22" ht="59" x14ac:dyDescent="0.75">
      <c r="A2027">
        <v>3662</v>
      </c>
      <c r="B2027" s="2" t="s">
        <v>3659</v>
      </c>
      <c r="C2027" s="2" t="s">
        <v>7772</v>
      </c>
      <c r="D2027">
        <v>8000</v>
      </c>
      <c r="E2027">
        <f t="shared" si="248"/>
        <v>5840</v>
      </c>
      <c r="F2027">
        <v>8114</v>
      </c>
      <c r="G2027">
        <f t="shared" si="249"/>
        <v>5923.22</v>
      </c>
      <c r="H2027" t="s">
        <v>8219</v>
      </c>
      <c r="I2027" t="s">
        <v>8229</v>
      </c>
      <c r="J2027" t="s">
        <v>8251</v>
      </c>
      <c r="K2027">
        <v>1427775414</v>
      </c>
      <c r="L2027">
        <v>1425187014</v>
      </c>
      <c r="M2027" t="b">
        <v>0</v>
      </c>
      <c r="N2027">
        <v>40</v>
      </c>
      <c r="O2027" t="b">
        <v>1</v>
      </c>
      <c r="P2027" t="s">
        <v>8271</v>
      </c>
      <c r="Q2027">
        <f t="shared" si="250"/>
        <v>101</v>
      </c>
      <c r="R2027">
        <f t="shared" si="255"/>
        <v>148.08000000000001</v>
      </c>
      <c r="S2027" t="str">
        <f t="shared" si="251"/>
        <v>theater</v>
      </c>
      <c r="T2027" t="str">
        <f t="shared" si="252"/>
        <v>plays</v>
      </c>
      <c r="U2027" s="7">
        <f t="shared" si="253"/>
        <v>42064.220069444447</v>
      </c>
      <c r="V2027" s="7">
        <f t="shared" si="254"/>
        <v>42094.178402777776</v>
      </c>
    </row>
    <row r="2028" spans="1:22" ht="44.25" x14ac:dyDescent="0.75">
      <c r="A2028">
        <v>1291</v>
      </c>
      <c r="B2028" s="2" t="s">
        <v>1292</v>
      </c>
      <c r="C2028" s="2" t="s">
        <v>5401</v>
      </c>
      <c r="D2028">
        <v>3000</v>
      </c>
      <c r="E2028">
        <f t="shared" si="248"/>
        <v>3000</v>
      </c>
      <c r="F2028">
        <v>4371</v>
      </c>
      <c r="G2028">
        <f t="shared" si="249"/>
        <v>4371</v>
      </c>
      <c r="H2028" t="s">
        <v>8219</v>
      </c>
      <c r="I2028" t="s">
        <v>8224</v>
      </c>
      <c r="J2028" t="s">
        <v>8246</v>
      </c>
      <c r="K2028">
        <v>1428390000</v>
      </c>
      <c r="L2028">
        <v>1425224391</v>
      </c>
      <c r="M2028" t="b">
        <v>0</v>
      </c>
      <c r="N2028">
        <v>42</v>
      </c>
      <c r="O2028" t="b">
        <v>1</v>
      </c>
      <c r="P2028" t="s">
        <v>8271</v>
      </c>
      <c r="Q2028">
        <f t="shared" si="250"/>
        <v>146</v>
      </c>
      <c r="R2028">
        <f t="shared" si="255"/>
        <v>104.07</v>
      </c>
      <c r="S2028" t="str">
        <f t="shared" si="251"/>
        <v>theater</v>
      </c>
      <c r="T2028" t="str">
        <f t="shared" si="252"/>
        <v>plays</v>
      </c>
      <c r="U2028" s="7">
        <f t="shared" si="253"/>
        <v>42064.652673611112</v>
      </c>
      <c r="V2028" s="7">
        <f t="shared" si="254"/>
        <v>42101.291666666672</v>
      </c>
    </row>
    <row r="2029" spans="1:22" ht="44.25" x14ac:dyDescent="0.75">
      <c r="A2029">
        <v>3325</v>
      </c>
      <c r="B2029" s="2" t="s">
        <v>3325</v>
      </c>
      <c r="C2029" s="2" t="s">
        <v>7435</v>
      </c>
      <c r="D2029">
        <v>400</v>
      </c>
      <c r="E2029">
        <f t="shared" si="248"/>
        <v>524</v>
      </c>
      <c r="F2029">
        <v>450</v>
      </c>
      <c r="G2029">
        <f t="shared" si="249"/>
        <v>589.5</v>
      </c>
      <c r="H2029" t="s">
        <v>8219</v>
      </c>
      <c r="I2029" t="s">
        <v>8225</v>
      </c>
      <c r="J2029" t="s">
        <v>8247</v>
      </c>
      <c r="K2029">
        <v>1428256277</v>
      </c>
      <c r="L2029">
        <v>1425235877</v>
      </c>
      <c r="M2029" t="b">
        <v>0</v>
      </c>
      <c r="N2029">
        <v>15</v>
      </c>
      <c r="O2029" t="b">
        <v>1</v>
      </c>
      <c r="P2029" t="s">
        <v>8271</v>
      </c>
      <c r="Q2029">
        <f t="shared" si="250"/>
        <v>113</v>
      </c>
      <c r="R2029">
        <f t="shared" si="255"/>
        <v>39.299999999999997</v>
      </c>
      <c r="S2029" t="str">
        <f t="shared" si="251"/>
        <v>theater</v>
      </c>
      <c r="T2029" t="str">
        <f t="shared" si="252"/>
        <v>plays</v>
      </c>
      <c r="U2029" s="7">
        <f t="shared" si="253"/>
        <v>42064.785613425927</v>
      </c>
      <c r="V2029" s="7">
        <f t="shared" si="254"/>
        <v>42099.743946759263</v>
      </c>
    </row>
    <row r="2030" spans="1:22" ht="29.5" x14ac:dyDescent="0.75">
      <c r="A2030">
        <v>2391</v>
      </c>
      <c r="B2030" s="2" t="s">
        <v>2392</v>
      </c>
      <c r="C2030" s="2" t="s">
        <v>6501</v>
      </c>
      <c r="D2030">
        <v>20000</v>
      </c>
      <c r="E2030">
        <f t="shared" si="248"/>
        <v>20000</v>
      </c>
      <c r="F2030">
        <v>25</v>
      </c>
      <c r="G2030">
        <f t="shared" si="249"/>
        <v>25</v>
      </c>
      <c r="H2030" t="s">
        <v>8220</v>
      </c>
      <c r="I2030" t="s">
        <v>8224</v>
      </c>
      <c r="J2030" t="s">
        <v>8246</v>
      </c>
      <c r="K2030">
        <v>1427825044</v>
      </c>
      <c r="L2030">
        <v>1425236644</v>
      </c>
      <c r="M2030" t="b">
        <v>0</v>
      </c>
      <c r="N2030">
        <v>1</v>
      </c>
      <c r="O2030" t="b">
        <v>0</v>
      </c>
      <c r="P2030" t="s">
        <v>8272</v>
      </c>
      <c r="Q2030">
        <f t="shared" si="250"/>
        <v>0</v>
      </c>
      <c r="R2030">
        <f t="shared" si="255"/>
        <v>25</v>
      </c>
      <c r="S2030" t="str">
        <f t="shared" si="251"/>
        <v>technology</v>
      </c>
      <c r="T2030" t="str">
        <f t="shared" si="252"/>
        <v>web</v>
      </c>
      <c r="U2030" s="7">
        <f t="shared" si="253"/>
        <v>42064.794490740736</v>
      </c>
      <c r="V2030" s="7">
        <f t="shared" si="254"/>
        <v>42094.752824074079</v>
      </c>
    </row>
    <row r="2031" spans="1:22" ht="44.25" x14ac:dyDescent="0.75">
      <c r="A2031">
        <v>1402</v>
      </c>
      <c r="B2031" s="2" t="s">
        <v>1403</v>
      </c>
      <c r="C2031" s="2" t="s">
        <v>5512</v>
      </c>
      <c r="D2031">
        <v>2500</v>
      </c>
      <c r="E2031">
        <f t="shared" si="248"/>
        <v>3275</v>
      </c>
      <c r="F2031">
        <v>2729</v>
      </c>
      <c r="G2031">
        <f t="shared" si="249"/>
        <v>3574.9900000000002</v>
      </c>
      <c r="H2031" t="s">
        <v>8219</v>
      </c>
      <c r="I2031" t="s">
        <v>8225</v>
      </c>
      <c r="J2031" t="s">
        <v>8247</v>
      </c>
      <c r="K2031">
        <v>1430439411</v>
      </c>
      <c r="L2031">
        <v>1425259011</v>
      </c>
      <c r="M2031" t="b">
        <v>0</v>
      </c>
      <c r="N2031">
        <v>113</v>
      </c>
      <c r="O2031" t="b">
        <v>1</v>
      </c>
      <c r="P2031" t="s">
        <v>8276</v>
      </c>
      <c r="Q2031">
        <f t="shared" si="250"/>
        <v>109</v>
      </c>
      <c r="R2031">
        <f t="shared" si="255"/>
        <v>31.64</v>
      </c>
      <c r="S2031" t="str">
        <f t="shared" si="251"/>
        <v>music</v>
      </c>
      <c r="T2031" t="str">
        <f t="shared" si="252"/>
        <v>rock</v>
      </c>
      <c r="U2031" s="7">
        <f t="shared" si="253"/>
        <v>42065.053368055553</v>
      </c>
      <c r="V2031" s="7">
        <f t="shared" si="254"/>
        <v>42125.011701388896</v>
      </c>
    </row>
    <row r="2032" spans="1:22" ht="59" x14ac:dyDescent="0.75">
      <c r="A2032">
        <v>1820</v>
      </c>
      <c r="B2032" s="2" t="s">
        <v>1821</v>
      </c>
      <c r="C2032" s="2" t="s">
        <v>5930</v>
      </c>
      <c r="D2032">
        <v>26000</v>
      </c>
      <c r="E2032">
        <f t="shared" si="248"/>
        <v>26000</v>
      </c>
      <c r="F2032">
        <v>1707</v>
      </c>
      <c r="G2032">
        <f t="shared" si="249"/>
        <v>1707</v>
      </c>
      <c r="H2032" t="s">
        <v>8221</v>
      </c>
      <c r="I2032" t="s">
        <v>8224</v>
      </c>
      <c r="J2032" t="s">
        <v>8246</v>
      </c>
      <c r="K2032">
        <v>1427850090</v>
      </c>
      <c r="L2032">
        <v>1425261690</v>
      </c>
      <c r="M2032" t="b">
        <v>0</v>
      </c>
      <c r="N2032">
        <v>8</v>
      </c>
      <c r="O2032" t="b">
        <v>0</v>
      </c>
      <c r="P2032" t="s">
        <v>8285</v>
      </c>
      <c r="Q2032">
        <f t="shared" si="250"/>
        <v>7</v>
      </c>
      <c r="R2032">
        <f t="shared" si="255"/>
        <v>213.38</v>
      </c>
      <c r="S2032" t="str">
        <f t="shared" si="251"/>
        <v>photography</v>
      </c>
      <c r="T2032" t="str">
        <f t="shared" si="252"/>
        <v>photobooks</v>
      </c>
      <c r="U2032" s="7">
        <f t="shared" si="253"/>
        <v>42065.084375000006</v>
      </c>
      <c r="V2032" s="7">
        <f t="shared" si="254"/>
        <v>42095.042708333334</v>
      </c>
    </row>
    <row r="2033" spans="1:22" ht="44.25" x14ac:dyDescent="0.75">
      <c r="A2033">
        <v>3852</v>
      </c>
      <c r="B2033" s="2" t="s">
        <v>3849</v>
      </c>
      <c r="C2033" s="2" t="s">
        <v>7961</v>
      </c>
      <c r="D2033">
        <v>10000</v>
      </c>
      <c r="E2033">
        <f t="shared" si="248"/>
        <v>10000</v>
      </c>
      <c r="F2033">
        <v>20</v>
      </c>
      <c r="G2033">
        <f t="shared" si="249"/>
        <v>20</v>
      </c>
      <c r="H2033" t="s">
        <v>8221</v>
      </c>
      <c r="I2033" t="s">
        <v>8224</v>
      </c>
      <c r="J2033" t="s">
        <v>8246</v>
      </c>
      <c r="K2033">
        <v>1427427276</v>
      </c>
      <c r="L2033">
        <v>1425270876</v>
      </c>
      <c r="M2033" t="b">
        <v>0</v>
      </c>
      <c r="N2033">
        <v>2</v>
      </c>
      <c r="O2033" t="b">
        <v>0</v>
      </c>
      <c r="P2033" t="s">
        <v>8271</v>
      </c>
      <c r="Q2033">
        <f t="shared" si="250"/>
        <v>0</v>
      </c>
      <c r="R2033">
        <f t="shared" si="255"/>
        <v>10</v>
      </c>
      <c r="S2033" t="str">
        <f t="shared" si="251"/>
        <v>theater</v>
      </c>
      <c r="T2033" t="str">
        <f t="shared" si="252"/>
        <v>plays</v>
      </c>
      <c r="U2033" s="7">
        <f t="shared" si="253"/>
        <v>42065.190694444449</v>
      </c>
      <c r="V2033" s="7">
        <f t="shared" si="254"/>
        <v>42090.149027777778</v>
      </c>
    </row>
    <row r="2034" spans="1:22" ht="29.5" x14ac:dyDescent="0.75">
      <c r="A2034">
        <v>3763</v>
      </c>
      <c r="B2034" s="2" t="s">
        <v>3760</v>
      </c>
      <c r="C2034" s="2" t="s">
        <v>7873</v>
      </c>
      <c r="D2034">
        <v>5000</v>
      </c>
      <c r="E2034">
        <f t="shared" si="248"/>
        <v>5000</v>
      </c>
      <c r="F2034">
        <v>5000</v>
      </c>
      <c r="G2034">
        <f t="shared" si="249"/>
        <v>5000</v>
      </c>
      <c r="H2034" t="s">
        <v>8219</v>
      </c>
      <c r="I2034" t="s">
        <v>8224</v>
      </c>
      <c r="J2034" t="s">
        <v>8246</v>
      </c>
      <c r="K2034">
        <v>1427907626</v>
      </c>
      <c r="L2034">
        <v>1425319226</v>
      </c>
      <c r="M2034" t="b">
        <v>0</v>
      </c>
      <c r="N2034">
        <v>77</v>
      </c>
      <c r="O2034" t="b">
        <v>1</v>
      </c>
      <c r="P2034" t="s">
        <v>8305</v>
      </c>
      <c r="Q2034">
        <f t="shared" si="250"/>
        <v>100</v>
      </c>
      <c r="R2034">
        <f t="shared" si="255"/>
        <v>64.94</v>
      </c>
      <c r="S2034" t="str">
        <f t="shared" si="251"/>
        <v>theater</v>
      </c>
      <c r="T2034" t="str">
        <f t="shared" si="252"/>
        <v>musical</v>
      </c>
      <c r="U2034" s="7">
        <f t="shared" si="253"/>
        <v>42065.750300925924</v>
      </c>
      <c r="V2034" s="7">
        <f t="shared" si="254"/>
        <v>42095.708634259259</v>
      </c>
    </row>
    <row r="2035" spans="1:22" ht="44.25" x14ac:dyDescent="0.75">
      <c r="A2035">
        <v>3884</v>
      </c>
      <c r="B2035" s="2" t="s">
        <v>3881</v>
      </c>
      <c r="C2035" s="2" t="s">
        <v>7993</v>
      </c>
      <c r="D2035">
        <v>10000</v>
      </c>
      <c r="E2035">
        <f t="shared" si="248"/>
        <v>10000</v>
      </c>
      <c r="F2035">
        <v>0</v>
      </c>
      <c r="G2035">
        <f t="shared" si="249"/>
        <v>0</v>
      </c>
      <c r="H2035" t="s">
        <v>8220</v>
      </c>
      <c r="I2035" t="s">
        <v>8224</v>
      </c>
      <c r="J2035" t="s">
        <v>8246</v>
      </c>
      <c r="K2035">
        <v>1427479192</v>
      </c>
      <c r="L2035">
        <v>1425322792</v>
      </c>
      <c r="M2035" t="b">
        <v>0</v>
      </c>
      <c r="N2035">
        <v>0</v>
      </c>
      <c r="O2035" t="b">
        <v>0</v>
      </c>
      <c r="P2035" t="s">
        <v>8305</v>
      </c>
      <c r="Q2035">
        <f t="shared" si="250"/>
        <v>0</v>
      </c>
      <c r="R2035" t="e">
        <f t="shared" si="255"/>
        <v>#DIV/0!</v>
      </c>
      <c r="S2035" t="str">
        <f t="shared" si="251"/>
        <v>theater</v>
      </c>
      <c r="T2035" t="str">
        <f t="shared" si="252"/>
        <v>musical</v>
      </c>
      <c r="U2035" s="7">
        <f t="shared" si="253"/>
        <v>42065.791574074072</v>
      </c>
      <c r="V2035" s="7">
        <f t="shared" si="254"/>
        <v>42090.749907407408</v>
      </c>
    </row>
    <row r="2036" spans="1:22" ht="44.25" x14ac:dyDescent="0.75">
      <c r="A2036">
        <v>3090</v>
      </c>
      <c r="B2036" s="2" t="s">
        <v>3090</v>
      </c>
      <c r="C2036" s="2" t="s">
        <v>7200</v>
      </c>
      <c r="D2036">
        <v>225000</v>
      </c>
      <c r="E2036">
        <f t="shared" si="248"/>
        <v>225000</v>
      </c>
      <c r="F2036">
        <v>11432</v>
      </c>
      <c r="G2036">
        <f t="shared" si="249"/>
        <v>11432</v>
      </c>
      <c r="H2036" t="s">
        <v>8221</v>
      </c>
      <c r="I2036" t="s">
        <v>8224</v>
      </c>
      <c r="J2036" t="s">
        <v>8246</v>
      </c>
      <c r="K2036">
        <v>1430505545</v>
      </c>
      <c r="L2036">
        <v>1425325145</v>
      </c>
      <c r="M2036" t="b">
        <v>0</v>
      </c>
      <c r="N2036">
        <v>9</v>
      </c>
      <c r="O2036" t="b">
        <v>0</v>
      </c>
      <c r="P2036" t="s">
        <v>8303</v>
      </c>
      <c r="Q2036">
        <f t="shared" si="250"/>
        <v>5</v>
      </c>
      <c r="R2036">
        <f t="shared" si="255"/>
        <v>1270.22</v>
      </c>
      <c r="S2036" t="str">
        <f t="shared" si="251"/>
        <v>theater</v>
      </c>
      <c r="T2036" t="str">
        <f t="shared" si="252"/>
        <v>spaces</v>
      </c>
      <c r="U2036" s="7">
        <f t="shared" si="253"/>
        <v>42065.818807870368</v>
      </c>
      <c r="V2036" s="7">
        <f t="shared" si="254"/>
        <v>42125.777141203704</v>
      </c>
    </row>
    <row r="2037" spans="1:22" ht="44.25" x14ac:dyDescent="0.75">
      <c r="A2037">
        <v>3330</v>
      </c>
      <c r="B2037" s="2" t="s">
        <v>3330</v>
      </c>
      <c r="C2037" s="2" t="s">
        <v>7440</v>
      </c>
      <c r="D2037">
        <v>1500</v>
      </c>
      <c r="E2037">
        <f t="shared" si="248"/>
        <v>1965</v>
      </c>
      <c r="F2037">
        <v>1594</v>
      </c>
      <c r="G2037">
        <f t="shared" si="249"/>
        <v>2088.14</v>
      </c>
      <c r="H2037" t="s">
        <v>8219</v>
      </c>
      <c r="I2037" t="s">
        <v>8225</v>
      </c>
      <c r="J2037" t="s">
        <v>8247</v>
      </c>
      <c r="K2037">
        <v>1427919468</v>
      </c>
      <c r="L2037">
        <v>1425331068</v>
      </c>
      <c r="M2037" t="b">
        <v>0</v>
      </c>
      <c r="N2037">
        <v>69</v>
      </c>
      <c r="O2037" t="b">
        <v>1</v>
      </c>
      <c r="P2037" t="s">
        <v>8271</v>
      </c>
      <c r="Q2037">
        <f t="shared" si="250"/>
        <v>106</v>
      </c>
      <c r="R2037">
        <f t="shared" si="255"/>
        <v>30.26</v>
      </c>
      <c r="S2037" t="str">
        <f t="shared" si="251"/>
        <v>theater</v>
      </c>
      <c r="T2037" t="str">
        <f t="shared" si="252"/>
        <v>plays</v>
      </c>
      <c r="U2037" s="7">
        <f t="shared" si="253"/>
        <v>42065.887361111112</v>
      </c>
      <c r="V2037" s="7">
        <f t="shared" si="254"/>
        <v>42095.845694444448</v>
      </c>
    </row>
    <row r="2038" spans="1:22" ht="44.25" x14ac:dyDescent="0.75">
      <c r="A2038">
        <v>893</v>
      </c>
      <c r="B2038" s="2" t="s">
        <v>894</v>
      </c>
      <c r="C2038" s="2" t="s">
        <v>5003</v>
      </c>
      <c r="D2038">
        <v>2000</v>
      </c>
      <c r="E2038">
        <f t="shared" si="248"/>
        <v>2000</v>
      </c>
      <c r="F2038">
        <v>200</v>
      </c>
      <c r="G2038">
        <f t="shared" si="249"/>
        <v>200</v>
      </c>
      <c r="H2038" t="s">
        <v>8221</v>
      </c>
      <c r="I2038" t="s">
        <v>8224</v>
      </c>
      <c r="J2038" t="s">
        <v>8246</v>
      </c>
      <c r="K2038">
        <v>1427920363</v>
      </c>
      <c r="L2038">
        <v>1425331963</v>
      </c>
      <c r="M2038" t="b">
        <v>0</v>
      </c>
      <c r="N2038">
        <v>5</v>
      </c>
      <c r="O2038" t="b">
        <v>0</v>
      </c>
      <c r="P2038" t="s">
        <v>8279</v>
      </c>
      <c r="Q2038">
        <f t="shared" si="250"/>
        <v>10</v>
      </c>
      <c r="R2038">
        <f t="shared" si="255"/>
        <v>40</v>
      </c>
      <c r="S2038" t="str">
        <f t="shared" si="251"/>
        <v>music</v>
      </c>
      <c r="T2038" t="str">
        <f t="shared" si="252"/>
        <v>indie rock</v>
      </c>
      <c r="U2038" s="7">
        <f t="shared" si="253"/>
        <v>42065.897719907407</v>
      </c>
      <c r="V2038" s="7">
        <f t="shared" si="254"/>
        <v>42095.856053240743</v>
      </c>
    </row>
    <row r="2039" spans="1:22" ht="44.25" x14ac:dyDescent="0.75">
      <c r="A2039">
        <v>478</v>
      </c>
      <c r="B2039" s="2" t="s">
        <v>479</v>
      </c>
      <c r="C2039" s="2" t="s">
        <v>4588</v>
      </c>
      <c r="D2039">
        <v>10000</v>
      </c>
      <c r="E2039">
        <f t="shared" si="248"/>
        <v>10000</v>
      </c>
      <c r="F2039">
        <v>0</v>
      </c>
      <c r="G2039">
        <f t="shared" si="249"/>
        <v>0</v>
      </c>
      <c r="H2039" t="s">
        <v>8221</v>
      </c>
      <c r="I2039" t="s">
        <v>8224</v>
      </c>
      <c r="J2039" t="s">
        <v>8246</v>
      </c>
      <c r="K2039">
        <v>1427921509</v>
      </c>
      <c r="L2039">
        <v>1425333109</v>
      </c>
      <c r="M2039" t="b">
        <v>0</v>
      </c>
      <c r="N2039">
        <v>0</v>
      </c>
      <c r="O2039" t="b">
        <v>0</v>
      </c>
      <c r="P2039" t="s">
        <v>8270</v>
      </c>
      <c r="Q2039">
        <f t="shared" si="250"/>
        <v>0</v>
      </c>
      <c r="R2039" t="e">
        <f t="shared" si="255"/>
        <v>#DIV/0!</v>
      </c>
      <c r="S2039" t="str">
        <f t="shared" si="251"/>
        <v>film &amp; video</v>
      </c>
      <c r="T2039" t="str">
        <f t="shared" si="252"/>
        <v>animation</v>
      </c>
      <c r="U2039" s="7">
        <f t="shared" si="253"/>
        <v>42065.910983796297</v>
      </c>
      <c r="V2039" s="7">
        <f t="shared" si="254"/>
        <v>42095.869317129633</v>
      </c>
    </row>
    <row r="2040" spans="1:22" ht="44.25" x14ac:dyDescent="0.75">
      <c r="A2040">
        <v>2148</v>
      </c>
      <c r="B2040" s="2" t="s">
        <v>2149</v>
      </c>
      <c r="C2040" s="2" t="s">
        <v>6258</v>
      </c>
      <c r="D2040">
        <v>100</v>
      </c>
      <c r="E2040">
        <f t="shared" si="248"/>
        <v>131</v>
      </c>
      <c r="F2040">
        <v>2</v>
      </c>
      <c r="G2040">
        <f t="shared" si="249"/>
        <v>2.62</v>
      </c>
      <c r="H2040" t="s">
        <v>8221</v>
      </c>
      <c r="I2040" t="s">
        <v>8225</v>
      </c>
      <c r="J2040" t="s">
        <v>8247</v>
      </c>
      <c r="K2040">
        <v>1427992582</v>
      </c>
      <c r="L2040">
        <v>1425404182</v>
      </c>
      <c r="M2040" t="b">
        <v>0</v>
      </c>
      <c r="N2040">
        <v>2</v>
      </c>
      <c r="O2040" t="b">
        <v>0</v>
      </c>
      <c r="P2040" t="s">
        <v>8282</v>
      </c>
      <c r="Q2040">
        <f t="shared" si="250"/>
        <v>2</v>
      </c>
      <c r="R2040">
        <f t="shared" si="255"/>
        <v>1.31</v>
      </c>
      <c r="S2040" t="str">
        <f t="shared" si="251"/>
        <v>games</v>
      </c>
      <c r="T2040" t="str">
        <f t="shared" si="252"/>
        <v>video games</v>
      </c>
      <c r="U2040" s="7">
        <f t="shared" si="253"/>
        <v>42066.733587962968</v>
      </c>
      <c r="V2040" s="7">
        <f t="shared" si="254"/>
        <v>42096.691921296297</v>
      </c>
    </row>
    <row r="2041" spans="1:22" ht="44.25" x14ac:dyDescent="0.75">
      <c r="A2041">
        <v>216</v>
      </c>
      <c r="B2041" s="2" t="s">
        <v>218</v>
      </c>
      <c r="C2041" s="2" t="s">
        <v>4326</v>
      </c>
      <c r="D2041">
        <v>50000</v>
      </c>
      <c r="E2041">
        <f t="shared" si="248"/>
        <v>50000</v>
      </c>
      <c r="F2041">
        <v>27849.22</v>
      </c>
      <c r="G2041">
        <f t="shared" si="249"/>
        <v>27849.22</v>
      </c>
      <c r="H2041" t="s">
        <v>8221</v>
      </c>
      <c r="I2041" t="s">
        <v>8224</v>
      </c>
      <c r="J2041" t="s">
        <v>8246</v>
      </c>
      <c r="K2041">
        <v>1429740037</v>
      </c>
      <c r="L2041">
        <v>1425423637</v>
      </c>
      <c r="M2041" t="b">
        <v>0</v>
      </c>
      <c r="N2041">
        <v>84</v>
      </c>
      <c r="O2041" t="b">
        <v>0</v>
      </c>
      <c r="P2041" t="s">
        <v>8268</v>
      </c>
      <c r="Q2041">
        <f t="shared" si="250"/>
        <v>56</v>
      </c>
      <c r="R2041">
        <f t="shared" si="255"/>
        <v>331.54</v>
      </c>
      <c r="S2041" t="str">
        <f t="shared" si="251"/>
        <v>film &amp; video</v>
      </c>
      <c r="T2041" t="str">
        <f t="shared" si="252"/>
        <v>drama</v>
      </c>
      <c r="U2041" s="7">
        <f t="shared" si="253"/>
        <v>42066.958761574075</v>
      </c>
      <c r="V2041" s="7">
        <f t="shared" si="254"/>
        <v>42116.917094907403</v>
      </c>
    </row>
    <row r="2042" spans="1:22" ht="59" x14ac:dyDescent="0.75">
      <c r="A2042">
        <v>2823</v>
      </c>
      <c r="B2042" s="2" t="s">
        <v>2823</v>
      </c>
      <c r="C2042" s="2" t="s">
        <v>6933</v>
      </c>
      <c r="D2042">
        <v>100</v>
      </c>
      <c r="E2042">
        <f t="shared" si="248"/>
        <v>131</v>
      </c>
      <c r="F2042">
        <v>124</v>
      </c>
      <c r="G2042">
        <f t="shared" si="249"/>
        <v>162.44</v>
      </c>
      <c r="H2042" t="s">
        <v>8219</v>
      </c>
      <c r="I2042" t="s">
        <v>8225</v>
      </c>
      <c r="J2042" t="s">
        <v>8247</v>
      </c>
      <c r="K2042">
        <v>1427842740</v>
      </c>
      <c r="L2042">
        <v>1425428206</v>
      </c>
      <c r="M2042" t="b">
        <v>0</v>
      </c>
      <c r="N2042">
        <v>14</v>
      </c>
      <c r="O2042" t="b">
        <v>1</v>
      </c>
      <c r="P2042" t="s">
        <v>8271</v>
      </c>
      <c r="Q2042">
        <f t="shared" si="250"/>
        <v>124</v>
      </c>
      <c r="R2042">
        <f t="shared" si="255"/>
        <v>11.6</v>
      </c>
      <c r="S2042" t="str">
        <f t="shared" si="251"/>
        <v>theater</v>
      </c>
      <c r="T2042" t="str">
        <f t="shared" si="252"/>
        <v>plays</v>
      </c>
      <c r="U2042" s="7">
        <f t="shared" si="253"/>
        <v>42067.011643518519</v>
      </c>
      <c r="V2042" s="7">
        <f t="shared" si="254"/>
        <v>42094.957638888889</v>
      </c>
    </row>
    <row r="2043" spans="1:22" ht="29.5" x14ac:dyDescent="0.75">
      <c r="A2043">
        <v>1818</v>
      </c>
      <c r="B2043" s="2" t="s">
        <v>1819</v>
      </c>
      <c r="C2043" s="2" t="s">
        <v>5928</v>
      </c>
      <c r="D2043">
        <v>15000</v>
      </c>
      <c r="E2043">
        <f t="shared" si="248"/>
        <v>15000</v>
      </c>
      <c r="F2043">
        <v>0</v>
      </c>
      <c r="G2043">
        <f t="shared" si="249"/>
        <v>0</v>
      </c>
      <c r="H2043" t="s">
        <v>8221</v>
      </c>
      <c r="I2043" t="s">
        <v>8224</v>
      </c>
      <c r="J2043" t="s">
        <v>8246</v>
      </c>
      <c r="K2043">
        <v>1428035850</v>
      </c>
      <c r="L2043">
        <v>1425447450</v>
      </c>
      <c r="M2043" t="b">
        <v>0</v>
      </c>
      <c r="N2043">
        <v>0</v>
      </c>
      <c r="O2043" t="b">
        <v>0</v>
      </c>
      <c r="P2043" t="s">
        <v>8285</v>
      </c>
      <c r="Q2043">
        <f t="shared" si="250"/>
        <v>0</v>
      </c>
      <c r="R2043" t="e">
        <f t="shared" si="255"/>
        <v>#DIV/0!</v>
      </c>
      <c r="S2043" t="str">
        <f t="shared" si="251"/>
        <v>photography</v>
      </c>
      <c r="T2043" t="str">
        <f t="shared" si="252"/>
        <v>photobooks</v>
      </c>
      <c r="U2043" s="7">
        <f t="shared" si="253"/>
        <v>42067.234375</v>
      </c>
      <c r="V2043" s="7">
        <f t="shared" si="254"/>
        <v>42097.192708333328</v>
      </c>
    </row>
    <row r="2044" spans="1:22" ht="44.25" x14ac:dyDescent="0.75">
      <c r="A2044">
        <v>127</v>
      </c>
      <c r="B2044" s="2" t="s">
        <v>129</v>
      </c>
      <c r="C2044" s="2" t="s">
        <v>4238</v>
      </c>
      <c r="D2044">
        <v>8000</v>
      </c>
      <c r="E2044">
        <f t="shared" si="248"/>
        <v>8000</v>
      </c>
      <c r="F2044">
        <v>190</v>
      </c>
      <c r="G2044">
        <f t="shared" si="249"/>
        <v>190</v>
      </c>
      <c r="H2044" t="s">
        <v>8220</v>
      </c>
      <c r="I2044" t="s">
        <v>8224</v>
      </c>
      <c r="J2044" t="s">
        <v>8246</v>
      </c>
      <c r="K2044">
        <v>1428069541</v>
      </c>
      <c r="L2044">
        <v>1425481141</v>
      </c>
      <c r="M2044" t="b">
        <v>0</v>
      </c>
      <c r="N2044">
        <v>4</v>
      </c>
      <c r="O2044" t="b">
        <v>0</v>
      </c>
      <c r="P2044" t="s">
        <v>8267</v>
      </c>
      <c r="Q2044">
        <f t="shared" si="250"/>
        <v>2</v>
      </c>
      <c r="R2044">
        <f t="shared" si="255"/>
        <v>47.5</v>
      </c>
      <c r="S2044" t="str">
        <f t="shared" si="251"/>
        <v>film &amp; video</v>
      </c>
      <c r="T2044" t="str">
        <f t="shared" si="252"/>
        <v>science fiction</v>
      </c>
      <c r="U2044" s="7">
        <f t="shared" si="253"/>
        <v>42067.62431712963</v>
      </c>
      <c r="V2044" s="7">
        <f t="shared" si="254"/>
        <v>42097.582650462966</v>
      </c>
    </row>
    <row r="2045" spans="1:22" ht="59" x14ac:dyDescent="0.75">
      <c r="A2045">
        <v>1494</v>
      </c>
      <c r="B2045" s="2" t="s">
        <v>1495</v>
      </c>
      <c r="C2045" s="2" t="s">
        <v>5604</v>
      </c>
      <c r="D2045">
        <v>5000</v>
      </c>
      <c r="E2045">
        <f t="shared" si="248"/>
        <v>5000</v>
      </c>
      <c r="F2045">
        <v>445</v>
      </c>
      <c r="G2045">
        <f t="shared" si="249"/>
        <v>445</v>
      </c>
      <c r="H2045" t="s">
        <v>8221</v>
      </c>
      <c r="I2045" t="s">
        <v>8224</v>
      </c>
      <c r="J2045" t="s">
        <v>8246</v>
      </c>
      <c r="K2045">
        <v>1428075480</v>
      </c>
      <c r="L2045">
        <v>1425489613</v>
      </c>
      <c r="M2045" t="b">
        <v>0</v>
      </c>
      <c r="N2045">
        <v>11</v>
      </c>
      <c r="O2045" t="b">
        <v>0</v>
      </c>
      <c r="P2045" t="s">
        <v>8275</v>
      </c>
      <c r="Q2045">
        <f t="shared" si="250"/>
        <v>9</v>
      </c>
      <c r="R2045">
        <f t="shared" si="255"/>
        <v>40.450000000000003</v>
      </c>
      <c r="S2045" t="str">
        <f t="shared" si="251"/>
        <v>publishing</v>
      </c>
      <c r="T2045" t="str">
        <f t="shared" si="252"/>
        <v>fiction</v>
      </c>
      <c r="U2045" s="7">
        <f t="shared" si="253"/>
        <v>42067.722372685181</v>
      </c>
      <c r="V2045" s="7">
        <f t="shared" si="254"/>
        <v>42097.651388888888</v>
      </c>
    </row>
    <row r="2046" spans="1:22" ht="44.25" x14ac:dyDescent="0.75">
      <c r="A2046">
        <v>1754</v>
      </c>
      <c r="B2046" s="2" t="s">
        <v>1755</v>
      </c>
      <c r="C2046" s="2" t="s">
        <v>5864</v>
      </c>
      <c r="D2046">
        <v>8500</v>
      </c>
      <c r="E2046">
        <f t="shared" si="248"/>
        <v>6205</v>
      </c>
      <c r="F2046">
        <v>9395</v>
      </c>
      <c r="G2046">
        <f t="shared" si="249"/>
        <v>6858.3499999999995</v>
      </c>
      <c r="H2046" t="s">
        <v>8219</v>
      </c>
      <c r="I2046" t="s">
        <v>8229</v>
      </c>
      <c r="J2046" t="s">
        <v>8251</v>
      </c>
      <c r="K2046">
        <v>1428091353</v>
      </c>
      <c r="L2046">
        <v>1425502953</v>
      </c>
      <c r="M2046" t="b">
        <v>0</v>
      </c>
      <c r="N2046">
        <v>90</v>
      </c>
      <c r="O2046" t="b">
        <v>1</v>
      </c>
      <c r="P2046" t="s">
        <v>8285</v>
      </c>
      <c r="Q2046">
        <f t="shared" si="250"/>
        <v>111</v>
      </c>
      <c r="R2046">
        <f t="shared" si="255"/>
        <v>76.2</v>
      </c>
      <c r="S2046" t="str">
        <f t="shared" si="251"/>
        <v>photography</v>
      </c>
      <c r="T2046" t="str">
        <f t="shared" si="252"/>
        <v>photobooks</v>
      </c>
      <c r="U2046" s="7">
        <f t="shared" si="253"/>
        <v>42067.876770833333</v>
      </c>
      <c r="V2046" s="7">
        <f t="shared" si="254"/>
        <v>42097.835104166668</v>
      </c>
    </row>
    <row r="2047" spans="1:22" ht="44.25" x14ac:dyDescent="0.75">
      <c r="A2047">
        <v>1956</v>
      </c>
      <c r="B2047" s="2" t="s">
        <v>1957</v>
      </c>
      <c r="C2047" s="2" t="s">
        <v>6066</v>
      </c>
      <c r="D2047">
        <v>60000</v>
      </c>
      <c r="E2047">
        <f t="shared" si="248"/>
        <v>60000</v>
      </c>
      <c r="F2047">
        <v>176420</v>
      </c>
      <c r="G2047">
        <f t="shared" si="249"/>
        <v>176420</v>
      </c>
      <c r="H2047" t="s">
        <v>8219</v>
      </c>
      <c r="I2047" t="s">
        <v>8224</v>
      </c>
      <c r="J2047" t="s">
        <v>8246</v>
      </c>
      <c r="K2047">
        <v>1429391405</v>
      </c>
      <c r="L2047">
        <v>1425507005</v>
      </c>
      <c r="M2047" t="b">
        <v>1</v>
      </c>
      <c r="N2047">
        <v>365</v>
      </c>
      <c r="O2047" t="b">
        <v>1</v>
      </c>
      <c r="P2047" t="s">
        <v>8295</v>
      </c>
      <c r="Q2047">
        <f t="shared" si="250"/>
        <v>294</v>
      </c>
      <c r="R2047">
        <f t="shared" si="255"/>
        <v>483.34</v>
      </c>
      <c r="S2047" t="str">
        <f t="shared" si="251"/>
        <v>technology</v>
      </c>
      <c r="T2047" t="str">
        <f t="shared" si="252"/>
        <v>hardware</v>
      </c>
      <c r="U2047" s="7">
        <f t="shared" si="253"/>
        <v>42067.923668981486</v>
      </c>
      <c r="V2047" s="7">
        <f t="shared" si="254"/>
        <v>42112.882002314815</v>
      </c>
    </row>
    <row r="2048" spans="1:22" ht="44.25" x14ac:dyDescent="0.75">
      <c r="A2048">
        <v>4034</v>
      </c>
      <c r="B2048" s="2" t="s">
        <v>4030</v>
      </c>
      <c r="C2048" s="2" t="s">
        <v>8139</v>
      </c>
      <c r="D2048">
        <v>13500</v>
      </c>
      <c r="E2048">
        <f t="shared" si="248"/>
        <v>13500</v>
      </c>
      <c r="F2048">
        <v>200</v>
      </c>
      <c r="G2048">
        <f t="shared" si="249"/>
        <v>200</v>
      </c>
      <c r="H2048" t="s">
        <v>8221</v>
      </c>
      <c r="I2048" t="s">
        <v>8224</v>
      </c>
      <c r="J2048" t="s">
        <v>8246</v>
      </c>
      <c r="K2048">
        <v>1428097450</v>
      </c>
      <c r="L2048">
        <v>1425509050</v>
      </c>
      <c r="M2048" t="b">
        <v>0</v>
      </c>
      <c r="N2048">
        <v>2</v>
      </c>
      <c r="O2048" t="b">
        <v>0</v>
      </c>
      <c r="P2048" t="s">
        <v>8271</v>
      </c>
      <c r="Q2048">
        <f t="shared" si="250"/>
        <v>1</v>
      </c>
      <c r="R2048">
        <f t="shared" si="255"/>
        <v>100</v>
      </c>
      <c r="S2048" t="str">
        <f t="shared" si="251"/>
        <v>theater</v>
      </c>
      <c r="T2048" t="str">
        <f t="shared" si="252"/>
        <v>plays</v>
      </c>
      <c r="U2048" s="7">
        <f t="shared" si="253"/>
        <v>42067.947337962964</v>
      </c>
      <c r="V2048" s="7">
        <f t="shared" si="254"/>
        <v>42097.905671296292</v>
      </c>
    </row>
    <row r="2049" spans="1:22" ht="44.25" x14ac:dyDescent="0.75">
      <c r="A2049">
        <v>180</v>
      </c>
      <c r="B2049" s="2" t="s">
        <v>182</v>
      </c>
      <c r="C2049" s="2" t="s">
        <v>4290</v>
      </c>
      <c r="D2049">
        <v>1200</v>
      </c>
      <c r="E2049">
        <f t="shared" si="248"/>
        <v>1572</v>
      </c>
      <c r="F2049">
        <v>401</v>
      </c>
      <c r="G2049">
        <f t="shared" si="249"/>
        <v>525.31000000000006</v>
      </c>
      <c r="H2049" t="s">
        <v>8221</v>
      </c>
      <c r="I2049" t="s">
        <v>8225</v>
      </c>
      <c r="J2049" t="s">
        <v>8247</v>
      </c>
      <c r="K2049">
        <v>1428951600</v>
      </c>
      <c r="L2049">
        <v>1425512843</v>
      </c>
      <c r="M2049" t="b">
        <v>0</v>
      </c>
      <c r="N2049">
        <v>13</v>
      </c>
      <c r="O2049" t="b">
        <v>0</v>
      </c>
      <c r="P2049" t="s">
        <v>8268</v>
      </c>
      <c r="Q2049">
        <f t="shared" si="250"/>
        <v>33</v>
      </c>
      <c r="R2049">
        <f t="shared" si="255"/>
        <v>40.409999999999997</v>
      </c>
      <c r="S2049" t="str">
        <f t="shared" si="251"/>
        <v>film &amp; video</v>
      </c>
      <c r="T2049" t="str">
        <f t="shared" si="252"/>
        <v>drama</v>
      </c>
      <c r="U2049" s="7">
        <f t="shared" si="253"/>
        <v>42067.991238425922</v>
      </c>
      <c r="V2049" s="7">
        <f t="shared" si="254"/>
        <v>42107.791666666672</v>
      </c>
    </row>
    <row r="2050" spans="1:22" ht="44.25" x14ac:dyDescent="0.75">
      <c r="A2050">
        <v>2187</v>
      </c>
      <c r="B2050" s="2" t="s">
        <v>2188</v>
      </c>
      <c r="C2050" s="2" t="s">
        <v>6297</v>
      </c>
      <c r="D2050">
        <v>20000</v>
      </c>
      <c r="E2050">
        <f t="shared" ref="E2050:E2113" si="256">INDEX(convert,MATCH($J2050,money,0),2)*D2050</f>
        <v>20000</v>
      </c>
      <c r="F2050">
        <v>202928.5</v>
      </c>
      <c r="G2050">
        <f t="shared" ref="G2050:G2113" si="257">INDEX(convert,MATCH($J2050,money,0),2)*F2050</f>
        <v>202928.5</v>
      </c>
      <c r="H2050" t="s">
        <v>8219</v>
      </c>
      <c r="I2050" t="s">
        <v>8224</v>
      </c>
      <c r="J2050" t="s">
        <v>8246</v>
      </c>
      <c r="K2050">
        <v>1428033540</v>
      </c>
      <c r="L2050">
        <v>1425531666</v>
      </c>
      <c r="M2050" t="b">
        <v>1</v>
      </c>
      <c r="N2050">
        <v>3562</v>
      </c>
      <c r="O2050" t="b">
        <v>1</v>
      </c>
      <c r="P2050" t="s">
        <v>8297</v>
      </c>
      <c r="Q2050">
        <f t="shared" ref="Q2050:Q2113" si="258">ROUND(F2050/D2050*100,0)</f>
        <v>1015</v>
      </c>
      <c r="R2050">
        <f t="shared" si="255"/>
        <v>56.97</v>
      </c>
      <c r="S2050" t="str">
        <f t="shared" ref="S2050:S2113" si="259">LEFT($P2050,FIND("/",$P2050)-1)</f>
        <v>games</v>
      </c>
      <c r="T2050" t="str">
        <f t="shared" ref="T2050:T2113" si="260">MID($P2050,FIND("/",$P2050)+1,30)</f>
        <v>tabletop games</v>
      </c>
      <c r="U2050" s="7">
        <f t="shared" ref="U2050:U2113" si="261">DATE(1970,1,1)+(((L2050/60)/60)/24)</f>
        <v>42068.209097222221</v>
      </c>
      <c r="V2050" s="7">
        <f t="shared" ref="V2050:V2113" si="262">DATE(1970,1,1)+(((K2050/60)/60)/24)</f>
        <v>42097.165972222225</v>
      </c>
    </row>
    <row r="2051" spans="1:22" ht="29.5" x14ac:dyDescent="0.75">
      <c r="A2051">
        <v>36</v>
      </c>
      <c r="B2051" s="2" t="s">
        <v>38</v>
      </c>
      <c r="C2051" s="2" t="s">
        <v>4147</v>
      </c>
      <c r="D2051">
        <v>6000</v>
      </c>
      <c r="E2051">
        <f t="shared" si="256"/>
        <v>6000</v>
      </c>
      <c r="F2051">
        <v>8529</v>
      </c>
      <c r="G2051">
        <f t="shared" si="257"/>
        <v>8529</v>
      </c>
      <c r="H2051" t="s">
        <v>8219</v>
      </c>
      <c r="I2051" t="s">
        <v>8224</v>
      </c>
      <c r="J2051" t="s">
        <v>8246</v>
      </c>
      <c r="K2051">
        <v>1428128525</v>
      </c>
      <c r="L2051">
        <v>1425540125</v>
      </c>
      <c r="M2051" t="b">
        <v>0</v>
      </c>
      <c r="N2051">
        <v>44</v>
      </c>
      <c r="O2051" t="b">
        <v>1</v>
      </c>
      <c r="P2051" t="s">
        <v>8265</v>
      </c>
      <c r="Q2051">
        <f t="shared" si="258"/>
        <v>142</v>
      </c>
      <c r="R2051">
        <f t="shared" ref="R2051:R2114" si="263">ROUND(G2051/N2051,2)</f>
        <v>193.84</v>
      </c>
      <c r="S2051" t="str">
        <f t="shared" si="259"/>
        <v>film &amp; video</v>
      </c>
      <c r="T2051" t="str">
        <f t="shared" si="260"/>
        <v>television</v>
      </c>
      <c r="U2051" s="7">
        <f t="shared" si="261"/>
        <v>42068.307002314818</v>
      </c>
      <c r="V2051" s="7">
        <f t="shared" si="262"/>
        <v>42098.265335648146</v>
      </c>
    </row>
    <row r="2052" spans="1:22" ht="44.25" x14ac:dyDescent="0.75">
      <c r="A2052">
        <v>1787</v>
      </c>
      <c r="B2052" s="2" t="s">
        <v>1788</v>
      </c>
      <c r="C2052" s="2" t="s">
        <v>5897</v>
      </c>
      <c r="D2052">
        <v>10000</v>
      </c>
      <c r="E2052">
        <f t="shared" si="256"/>
        <v>10000</v>
      </c>
      <c r="F2052">
        <v>1533</v>
      </c>
      <c r="G2052">
        <f t="shared" si="257"/>
        <v>1533</v>
      </c>
      <c r="H2052" t="s">
        <v>8221</v>
      </c>
      <c r="I2052" t="s">
        <v>8224</v>
      </c>
      <c r="J2052" t="s">
        <v>8246</v>
      </c>
      <c r="K2052">
        <v>1428158637</v>
      </c>
      <c r="L2052">
        <v>1425570237</v>
      </c>
      <c r="M2052" t="b">
        <v>1</v>
      </c>
      <c r="N2052">
        <v>24</v>
      </c>
      <c r="O2052" t="b">
        <v>0</v>
      </c>
      <c r="P2052" t="s">
        <v>8285</v>
      </c>
      <c r="Q2052">
        <f t="shared" si="258"/>
        <v>15</v>
      </c>
      <c r="R2052">
        <f t="shared" si="263"/>
        <v>63.88</v>
      </c>
      <c r="S2052" t="str">
        <f t="shared" si="259"/>
        <v>photography</v>
      </c>
      <c r="T2052" t="str">
        <f t="shared" si="260"/>
        <v>photobooks</v>
      </c>
      <c r="U2052" s="7">
        <f t="shared" si="261"/>
        <v>42068.65552083333</v>
      </c>
      <c r="V2052" s="7">
        <f t="shared" si="262"/>
        <v>42098.613854166666</v>
      </c>
    </row>
    <row r="2053" spans="1:22" ht="29.5" x14ac:dyDescent="0.75">
      <c r="A2053">
        <v>2749</v>
      </c>
      <c r="B2053" s="2" t="s">
        <v>2749</v>
      </c>
      <c r="C2053" s="2" t="s">
        <v>6859</v>
      </c>
      <c r="D2053">
        <v>10000</v>
      </c>
      <c r="E2053">
        <f t="shared" si="256"/>
        <v>10000</v>
      </c>
      <c r="F2053">
        <v>110</v>
      </c>
      <c r="G2053">
        <f t="shared" si="257"/>
        <v>110</v>
      </c>
      <c r="H2053" t="s">
        <v>8221</v>
      </c>
      <c r="I2053" t="s">
        <v>8224</v>
      </c>
      <c r="J2053" t="s">
        <v>8246</v>
      </c>
      <c r="K2053">
        <v>1428171037</v>
      </c>
      <c r="L2053">
        <v>1425582637</v>
      </c>
      <c r="M2053" t="b">
        <v>0</v>
      </c>
      <c r="N2053">
        <v>2</v>
      </c>
      <c r="O2053" t="b">
        <v>0</v>
      </c>
      <c r="P2053" t="s">
        <v>8304</v>
      </c>
      <c r="Q2053">
        <f t="shared" si="258"/>
        <v>1</v>
      </c>
      <c r="R2053">
        <f t="shared" si="263"/>
        <v>55</v>
      </c>
      <c r="S2053" t="str">
        <f t="shared" si="259"/>
        <v>publishing</v>
      </c>
      <c r="T2053" t="str">
        <f t="shared" si="260"/>
        <v>children's books</v>
      </c>
      <c r="U2053" s="7">
        <f t="shared" si="261"/>
        <v>42068.799039351856</v>
      </c>
      <c r="V2053" s="7">
        <f t="shared" si="262"/>
        <v>42098.757372685184</v>
      </c>
    </row>
    <row r="2054" spans="1:22" ht="29.5" x14ac:dyDescent="0.75">
      <c r="A2054">
        <v>1759</v>
      </c>
      <c r="B2054" s="2" t="s">
        <v>1760</v>
      </c>
      <c r="C2054" s="2" t="s">
        <v>5869</v>
      </c>
      <c r="D2054">
        <v>5000</v>
      </c>
      <c r="E2054">
        <f t="shared" si="256"/>
        <v>5000</v>
      </c>
      <c r="F2054">
        <v>5330</v>
      </c>
      <c r="G2054">
        <f t="shared" si="257"/>
        <v>5330</v>
      </c>
      <c r="H2054" t="s">
        <v>8219</v>
      </c>
      <c r="I2054" t="s">
        <v>8224</v>
      </c>
      <c r="J2054" t="s">
        <v>8246</v>
      </c>
      <c r="K2054">
        <v>1427309629</v>
      </c>
      <c r="L2054">
        <v>1425585229</v>
      </c>
      <c r="M2054" t="b">
        <v>0</v>
      </c>
      <c r="N2054">
        <v>49</v>
      </c>
      <c r="O2054" t="b">
        <v>1</v>
      </c>
      <c r="P2054" t="s">
        <v>8285</v>
      </c>
      <c r="Q2054">
        <f t="shared" si="258"/>
        <v>107</v>
      </c>
      <c r="R2054">
        <f t="shared" si="263"/>
        <v>108.78</v>
      </c>
      <c r="S2054" t="str">
        <f t="shared" si="259"/>
        <v>photography</v>
      </c>
      <c r="T2054" t="str">
        <f t="shared" si="260"/>
        <v>photobooks</v>
      </c>
      <c r="U2054" s="7">
        <f t="shared" si="261"/>
        <v>42068.829039351855</v>
      </c>
      <c r="V2054" s="7">
        <f t="shared" si="262"/>
        <v>42088.787372685183</v>
      </c>
    </row>
    <row r="2055" spans="1:22" ht="29.5" x14ac:dyDescent="0.75">
      <c r="A2055">
        <v>3248</v>
      </c>
      <c r="B2055" s="2" t="s">
        <v>3248</v>
      </c>
      <c r="C2055" s="2" t="s">
        <v>7358</v>
      </c>
      <c r="D2055">
        <v>12000</v>
      </c>
      <c r="E2055">
        <f t="shared" si="256"/>
        <v>12000</v>
      </c>
      <c r="F2055">
        <v>12095</v>
      </c>
      <c r="G2055">
        <f t="shared" si="257"/>
        <v>12095</v>
      </c>
      <c r="H2055" t="s">
        <v>8219</v>
      </c>
      <c r="I2055" t="s">
        <v>8224</v>
      </c>
      <c r="J2055" t="s">
        <v>8246</v>
      </c>
      <c r="K2055">
        <v>1428178757</v>
      </c>
      <c r="L2055">
        <v>1425590357</v>
      </c>
      <c r="M2055" t="b">
        <v>1</v>
      </c>
      <c r="N2055">
        <v>200</v>
      </c>
      <c r="O2055" t="b">
        <v>1</v>
      </c>
      <c r="P2055" t="s">
        <v>8271</v>
      </c>
      <c r="Q2055">
        <f t="shared" si="258"/>
        <v>101</v>
      </c>
      <c r="R2055">
        <f t="shared" si="263"/>
        <v>60.48</v>
      </c>
      <c r="S2055" t="str">
        <f t="shared" si="259"/>
        <v>theater</v>
      </c>
      <c r="T2055" t="str">
        <f t="shared" si="260"/>
        <v>plays</v>
      </c>
      <c r="U2055" s="7">
        <f t="shared" si="261"/>
        <v>42068.888391203705</v>
      </c>
      <c r="V2055" s="7">
        <f t="shared" si="262"/>
        <v>42098.846724537041</v>
      </c>
    </row>
    <row r="2056" spans="1:22" ht="29.5" x14ac:dyDescent="0.75">
      <c r="A2056">
        <v>1586</v>
      </c>
      <c r="B2056" s="2" t="s">
        <v>1587</v>
      </c>
      <c r="C2056" s="2" t="s">
        <v>5696</v>
      </c>
      <c r="D2056">
        <v>1500</v>
      </c>
      <c r="E2056">
        <f t="shared" si="256"/>
        <v>1500</v>
      </c>
      <c r="F2056">
        <v>0</v>
      </c>
      <c r="G2056">
        <f t="shared" si="257"/>
        <v>0</v>
      </c>
      <c r="H2056" t="s">
        <v>8221</v>
      </c>
      <c r="I2056" t="s">
        <v>8224</v>
      </c>
      <c r="J2056" t="s">
        <v>8246</v>
      </c>
      <c r="K2056">
        <v>1428197422</v>
      </c>
      <c r="L2056">
        <v>1425609022</v>
      </c>
      <c r="M2056" t="b">
        <v>0</v>
      </c>
      <c r="N2056">
        <v>0</v>
      </c>
      <c r="O2056" t="b">
        <v>0</v>
      </c>
      <c r="P2056" t="s">
        <v>8291</v>
      </c>
      <c r="Q2056">
        <f t="shared" si="258"/>
        <v>0</v>
      </c>
      <c r="R2056" t="e">
        <f t="shared" si="263"/>
        <v>#DIV/0!</v>
      </c>
      <c r="S2056" t="str">
        <f t="shared" si="259"/>
        <v>photography</v>
      </c>
      <c r="T2056" t="str">
        <f t="shared" si="260"/>
        <v>places</v>
      </c>
      <c r="U2056" s="7">
        <f t="shared" si="261"/>
        <v>42069.104421296302</v>
      </c>
      <c r="V2056" s="7">
        <f t="shared" si="262"/>
        <v>42099.062754629631</v>
      </c>
    </row>
    <row r="2057" spans="1:22" ht="44.25" x14ac:dyDescent="0.75">
      <c r="A2057">
        <v>3997</v>
      </c>
      <c r="B2057" s="2" t="s">
        <v>3993</v>
      </c>
      <c r="C2057" s="2" t="s">
        <v>8103</v>
      </c>
      <c r="D2057">
        <v>3000</v>
      </c>
      <c r="E2057">
        <f t="shared" si="256"/>
        <v>3930</v>
      </c>
      <c r="F2057">
        <v>0</v>
      </c>
      <c r="G2057">
        <f t="shared" si="257"/>
        <v>0</v>
      </c>
      <c r="H2057" t="s">
        <v>8221</v>
      </c>
      <c r="I2057" t="s">
        <v>8225</v>
      </c>
      <c r="J2057" t="s">
        <v>8247</v>
      </c>
      <c r="K2057">
        <v>1428222221</v>
      </c>
      <c r="L2057">
        <v>1425633821</v>
      </c>
      <c r="M2057" t="b">
        <v>0</v>
      </c>
      <c r="N2057">
        <v>0</v>
      </c>
      <c r="O2057" t="b">
        <v>0</v>
      </c>
      <c r="P2057" t="s">
        <v>8271</v>
      </c>
      <c r="Q2057">
        <f t="shared" si="258"/>
        <v>0</v>
      </c>
      <c r="R2057" t="e">
        <f t="shared" si="263"/>
        <v>#DIV/0!</v>
      </c>
      <c r="S2057" t="str">
        <f t="shared" si="259"/>
        <v>theater</v>
      </c>
      <c r="T2057" t="str">
        <f t="shared" si="260"/>
        <v>plays</v>
      </c>
      <c r="U2057" s="7">
        <f t="shared" si="261"/>
        <v>42069.391446759255</v>
      </c>
      <c r="V2057" s="7">
        <f t="shared" si="262"/>
        <v>42099.349780092598</v>
      </c>
    </row>
    <row r="2058" spans="1:22" ht="44.25" x14ac:dyDescent="0.75">
      <c r="A2058">
        <v>3979</v>
      </c>
      <c r="B2058" s="2" t="s">
        <v>3976</v>
      </c>
      <c r="C2058" s="2" t="s">
        <v>8086</v>
      </c>
      <c r="D2058">
        <v>6000</v>
      </c>
      <c r="E2058">
        <f t="shared" si="256"/>
        <v>7860</v>
      </c>
      <c r="F2058">
        <v>110</v>
      </c>
      <c r="G2058">
        <f t="shared" si="257"/>
        <v>144.1</v>
      </c>
      <c r="H2058" t="s">
        <v>8221</v>
      </c>
      <c r="I2058" t="s">
        <v>8225</v>
      </c>
      <c r="J2058" t="s">
        <v>8247</v>
      </c>
      <c r="K2058">
        <v>1427659200</v>
      </c>
      <c r="L2058">
        <v>1425678057</v>
      </c>
      <c r="M2058" t="b">
        <v>0</v>
      </c>
      <c r="N2058">
        <v>6</v>
      </c>
      <c r="O2058" t="b">
        <v>0</v>
      </c>
      <c r="P2058" t="s">
        <v>8271</v>
      </c>
      <c r="Q2058">
        <f t="shared" si="258"/>
        <v>2</v>
      </c>
      <c r="R2058">
        <f t="shared" si="263"/>
        <v>24.02</v>
      </c>
      <c r="S2058" t="str">
        <f t="shared" si="259"/>
        <v>theater</v>
      </c>
      <c r="T2058" t="str">
        <f t="shared" si="260"/>
        <v>plays</v>
      </c>
      <c r="U2058" s="7">
        <f t="shared" si="261"/>
        <v>42069.903437500005</v>
      </c>
      <c r="V2058" s="7">
        <f t="shared" si="262"/>
        <v>42092.833333333328</v>
      </c>
    </row>
    <row r="2059" spans="1:22" ht="29.5" x14ac:dyDescent="0.75">
      <c r="A2059">
        <v>177</v>
      </c>
      <c r="B2059" s="2" t="s">
        <v>179</v>
      </c>
      <c r="C2059" s="2" t="s">
        <v>4287</v>
      </c>
      <c r="D2059">
        <v>450</v>
      </c>
      <c r="E2059">
        <f t="shared" si="256"/>
        <v>450</v>
      </c>
      <c r="F2059">
        <v>180</v>
      </c>
      <c r="G2059">
        <f t="shared" si="257"/>
        <v>180</v>
      </c>
      <c r="H2059" t="s">
        <v>8221</v>
      </c>
      <c r="I2059" t="s">
        <v>8224</v>
      </c>
      <c r="J2059" t="s">
        <v>8246</v>
      </c>
      <c r="K2059">
        <v>1427155726</v>
      </c>
      <c r="L2059">
        <v>1425690526</v>
      </c>
      <c r="M2059" t="b">
        <v>0</v>
      </c>
      <c r="N2059">
        <v>7</v>
      </c>
      <c r="O2059" t="b">
        <v>0</v>
      </c>
      <c r="P2059" t="s">
        <v>8268</v>
      </c>
      <c r="Q2059">
        <f t="shared" si="258"/>
        <v>40</v>
      </c>
      <c r="R2059">
        <f t="shared" si="263"/>
        <v>25.71</v>
      </c>
      <c r="S2059" t="str">
        <f t="shared" si="259"/>
        <v>film &amp; video</v>
      </c>
      <c r="T2059" t="str">
        <f t="shared" si="260"/>
        <v>drama</v>
      </c>
      <c r="U2059" s="7">
        <f t="shared" si="261"/>
        <v>42070.047754629632</v>
      </c>
      <c r="V2059" s="7">
        <f t="shared" si="262"/>
        <v>42087.00608796296</v>
      </c>
    </row>
    <row r="2060" spans="1:22" ht="59" x14ac:dyDescent="0.75">
      <c r="A2060">
        <v>593</v>
      </c>
      <c r="B2060" s="2" t="s">
        <v>594</v>
      </c>
      <c r="C2060" s="2" t="s">
        <v>4703</v>
      </c>
      <c r="D2060">
        <v>500</v>
      </c>
      <c r="E2060">
        <f t="shared" si="256"/>
        <v>655</v>
      </c>
      <c r="F2060">
        <v>115</v>
      </c>
      <c r="G2060">
        <f t="shared" si="257"/>
        <v>150.65</v>
      </c>
      <c r="H2060" t="s">
        <v>8221</v>
      </c>
      <c r="I2060" t="s">
        <v>8225</v>
      </c>
      <c r="J2060" t="s">
        <v>8247</v>
      </c>
      <c r="K2060">
        <v>1428333345</v>
      </c>
      <c r="L2060">
        <v>1425744945</v>
      </c>
      <c r="M2060" t="b">
        <v>0</v>
      </c>
      <c r="N2060">
        <v>7</v>
      </c>
      <c r="O2060" t="b">
        <v>0</v>
      </c>
      <c r="P2060" t="s">
        <v>8272</v>
      </c>
      <c r="Q2060">
        <f t="shared" si="258"/>
        <v>23</v>
      </c>
      <c r="R2060">
        <f t="shared" si="263"/>
        <v>21.52</v>
      </c>
      <c r="S2060" t="str">
        <f t="shared" si="259"/>
        <v>technology</v>
      </c>
      <c r="T2060" t="str">
        <f t="shared" si="260"/>
        <v>web</v>
      </c>
      <c r="U2060" s="7">
        <f t="shared" si="261"/>
        <v>42070.677604166667</v>
      </c>
      <c r="V2060" s="7">
        <f t="shared" si="262"/>
        <v>42100.635937500003</v>
      </c>
    </row>
    <row r="2061" spans="1:22" ht="44.25" x14ac:dyDescent="0.75">
      <c r="A2061">
        <v>3611</v>
      </c>
      <c r="B2061" s="2" t="s">
        <v>3610</v>
      </c>
      <c r="C2061" s="2" t="s">
        <v>7721</v>
      </c>
      <c r="D2061">
        <v>2500</v>
      </c>
      <c r="E2061">
        <f t="shared" si="256"/>
        <v>3275</v>
      </c>
      <c r="F2061">
        <v>3400</v>
      </c>
      <c r="G2061">
        <f t="shared" si="257"/>
        <v>4454</v>
      </c>
      <c r="H2061" t="s">
        <v>8219</v>
      </c>
      <c r="I2061" t="s">
        <v>8225</v>
      </c>
      <c r="J2061" t="s">
        <v>8247</v>
      </c>
      <c r="K2061">
        <v>1428483201</v>
      </c>
      <c r="L2061">
        <v>1425891201</v>
      </c>
      <c r="M2061" t="b">
        <v>0</v>
      </c>
      <c r="N2061">
        <v>51</v>
      </c>
      <c r="O2061" t="b">
        <v>1</v>
      </c>
      <c r="P2061" t="s">
        <v>8271</v>
      </c>
      <c r="Q2061">
        <f t="shared" si="258"/>
        <v>136</v>
      </c>
      <c r="R2061">
        <f t="shared" si="263"/>
        <v>87.33</v>
      </c>
      <c r="S2061" t="str">
        <f t="shared" si="259"/>
        <v>theater</v>
      </c>
      <c r="T2061" t="str">
        <f t="shared" si="260"/>
        <v>plays</v>
      </c>
      <c r="U2061" s="7">
        <f t="shared" si="261"/>
        <v>42072.370381944449</v>
      </c>
      <c r="V2061" s="7">
        <f t="shared" si="262"/>
        <v>42102.370381944449</v>
      </c>
    </row>
    <row r="2062" spans="1:22" ht="44.25" x14ac:dyDescent="0.75">
      <c r="A2062">
        <v>1194</v>
      </c>
      <c r="B2062" s="2" t="s">
        <v>1195</v>
      </c>
      <c r="C2062" s="2" t="s">
        <v>5304</v>
      </c>
      <c r="D2062">
        <v>12500</v>
      </c>
      <c r="E2062">
        <f t="shared" si="256"/>
        <v>14249.999999999998</v>
      </c>
      <c r="F2062">
        <v>40280</v>
      </c>
      <c r="G2062">
        <f t="shared" si="257"/>
        <v>45919.199999999997</v>
      </c>
      <c r="H2062" t="s">
        <v>8219</v>
      </c>
      <c r="I2062" t="s">
        <v>8241</v>
      </c>
      <c r="J2062" t="s">
        <v>8249</v>
      </c>
      <c r="K2062">
        <v>1428493379</v>
      </c>
      <c r="L2062">
        <v>1425901379</v>
      </c>
      <c r="M2062" t="b">
        <v>0</v>
      </c>
      <c r="N2062">
        <v>714</v>
      </c>
      <c r="O2062" t="b">
        <v>1</v>
      </c>
      <c r="P2062" t="s">
        <v>8285</v>
      </c>
      <c r="Q2062">
        <f t="shared" si="258"/>
        <v>322</v>
      </c>
      <c r="R2062">
        <f t="shared" si="263"/>
        <v>64.31</v>
      </c>
      <c r="S2062" t="str">
        <f t="shared" si="259"/>
        <v>photography</v>
      </c>
      <c r="T2062" t="str">
        <f t="shared" si="260"/>
        <v>photobooks</v>
      </c>
      <c r="U2062" s="7">
        <f t="shared" si="261"/>
        <v>42072.488182870366</v>
      </c>
      <c r="V2062" s="7">
        <f t="shared" si="262"/>
        <v>42102.488182870366</v>
      </c>
    </row>
    <row r="2063" spans="1:22" ht="29.5" x14ac:dyDescent="0.75">
      <c r="A2063">
        <v>3710</v>
      </c>
      <c r="B2063" s="2" t="s">
        <v>3707</v>
      </c>
      <c r="C2063" s="2" t="s">
        <v>7820</v>
      </c>
      <c r="D2063">
        <v>1300</v>
      </c>
      <c r="E2063">
        <f t="shared" si="256"/>
        <v>1300</v>
      </c>
      <c r="F2063">
        <v>1835</v>
      </c>
      <c r="G2063">
        <f t="shared" si="257"/>
        <v>1835</v>
      </c>
      <c r="H2063" t="s">
        <v>8219</v>
      </c>
      <c r="I2063" t="s">
        <v>8224</v>
      </c>
      <c r="J2063" t="s">
        <v>8246</v>
      </c>
      <c r="K2063">
        <v>1428068988</v>
      </c>
      <c r="L2063">
        <v>1425908988</v>
      </c>
      <c r="M2063" t="b">
        <v>0</v>
      </c>
      <c r="N2063">
        <v>27</v>
      </c>
      <c r="O2063" t="b">
        <v>1</v>
      </c>
      <c r="P2063" t="s">
        <v>8271</v>
      </c>
      <c r="Q2063">
        <f t="shared" si="258"/>
        <v>141</v>
      </c>
      <c r="R2063">
        <f t="shared" si="263"/>
        <v>67.959999999999994</v>
      </c>
      <c r="S2063" t="str">
        <f t="shared" si="259"/>
        <v>theater</v>
      </c>
      <c r="T2063" t="str">
        <f t="shared" si="260"/>
        <v>plays</v>
      </c>
      <c r="U2063" s="7">
        <f t="shared" si="261"/>
        <v>42072.576249999998</v>
      </c>
      <c r="V2063" s="7">
        <f t="shared" si="262"/>
        <v>42097.576249999998</v>
      </c>
    </row>
    <row r="2064" spans="1:22" ht="59" x14ac:dyDescent="0.75">
      <c r="A2064">
        <v>259</v>
      </c>
      <c r="B2064" s="2" t="s">
        <v>260</v>
      </c>
      <c r="C2064" s="2" t="s">
        <v>4369</v>
      </c>
      <c r="D2064">
        <v>75000</v>
      </c>
      <c r="E2064">
        <f t="shared" si="256"/>
        <v>75000</v>
      </c>
      <c r="F2064">
        <v>98953.42</v>
      </c>
      <c r="G2064">
        <f t="shared" si="257"/>
        <v>98953.42</v>
      </c>
      <c r="H2064" t="s">
        <v>8219</v>
      </c>
      <c r="I2064" t="s">
        <v>8224</v>
      </c>
      <c r="J2064" t="s">
        <v>8246</v>
      </c>
      <c r="K2064">
        <v>1428514969</v>
      </c>
      <c r="L2064">
        <v>1425922969</v>
      </c>
      <c r="M2064" t="b">
        <v>1</v>
      </c>
      <c r="N2064">
        <v>942</v>
      </c>
      <c r="O2064" t="b">
        <v>1</v>
      </c>
      <c r="P2064" t="s">
        <v>8269</v>
      </c>
      <c r="Q2064">
        <f t="shared" si="258"/>
        <v>132</v>
      </c>
      <c r="R2064">
        <f t="shared" si="263"/>
        <v>105.05</v>
      </c>
      <c r="S2064" t="str">
        <f t="shared" si="259"/>
        <v>film &amp; video</v>
      </c>
      <c r="T2064" t="str">
        <f t="shared" si="260"/>
        <v>documentary</v>
      </c>
      <c r="U2064" s="7">
        <f t="shared" si="261"/>
        <v>42072.738067129627</v>
      </c>
      <c r="V2064" s="7">
        <f t="shared" si="262"/>
        <v>42102.738067129627</v>
      </c>
    </row>
    <row r="2065" spans="1:22" ht="44.25" x14ac:dyDescent="0.75">
      <c r="A2065">
        <v>174</v>
      </c>
      <c r="B2065" s="2" t="s">
        <v>176</v>
      </c>
      <c r="C2065" s="2" t="s">
        <v>4284</v>
      </c>
      <c r="D2065">
        <v>6000</v>
      </c>
      <c r="E2065">
        <f t="shared" si="256"/>
        <v>6839.9999999999991</v>
      </c>
      <c r="F2065">
        <v>0</v>
      </c>
      <c r="G2065">
        <f t="shared" si="257"/>
        <v>0</v>
      </c>
      <c r="H2065" t="s">
        <v>8221</v>
      </c>
      <c r="I2065" t="s">
        <v>8233</v>
      </c>
      <c r="J2065" t="s">
        <v>8249</v>
      </c>
      <c r="K2065">
        <v>1431108776</v>
      </c>
      <c r="L2065">
        <v>1425924776</v>
      </c>
      <c r="M2065" t="b">
        <v>0</v>
      </c>
      <c r="N2065">
        <v>0</v>
      </c>
      <c r="O2065" t="b">
        <v>0</v>
      </c>
      <c r="P2065" t="s">
        <v>8268</v>
      </c>
      <c r="Q2065">
        <f t="shared" si="258"/>
        <v>0</v>
      </c>
      <c r="R2065" t="e">
        <f t="shared" si="263"/>
        <v>#DIV/0!</v>
      </c>
      <c r="S2065" t="str">
        <f t="shared" si="259"/>
        <v>film &amp; video</v>
      </c>
      <c r="T2065" t="str">
        <f t="shared" si="260"/>
        <v>drama</v>
      </c>
      <c r="U2065" s="7">
        <f t="shared" si="261"/>
        <v>42072.758981481486</v>
      </c>
      <c r="V2065" s="7">
        <f t="shared" si="262"/>
        <v>42132.758981481486</v>
      </c>
    </row>
    <row r="2066" spans="1:22" ht="44.25" x14ac:dyDescent="0.75">
      <c r="A2066">
        <v>2755</v>
      </c>
      <c r="B2066" s="2" t="s">
        <v>2755</v>
      </c>
      <c r="C2066" s="2" t="s">
        <v>6865</v>
      </c>
      <c r="D2066">
        <v>500</v>
      </c>
      <c r="E2066">
        <f t="shared" si="256"/>
        <v>570</v>
      </c>
      <c r="F2066">
        <v>260</v>
      </c>
      <c r="G2066">
        <f t="shared" si="257"/>
        <v>296.39999999999998</v>
      </c>
      <c r="H2066" t="s">
        <v>8221</v>
      </c>
      <c r="I2066" t="s">
        <v>8241</v>
      </c>
      <c r="J2066" t="s">
        <v>8249</v>
      </c>
      <c r="K2066">
        <v>1428519527</v>
      </c>
      <c r="L2066">
        <v>1425927527</v>
      </c>
      <c r="M2066" t="b">
        <v>0</v>
      </c>
      <c r="N2066">
        <v>15</v>
      </c>
      <c r="O2066" t="b">
        <v>0</v>
      </c>
      <c r="P2066" t="s">
        <v>8304</v>
      </c>
      <c r="Q2066">
        <f t="shared" si="258"/>
        <v>52</v>
      </c>
      <c r="R2066">
        <f t="shared" si="263"/>
        <v>19.760000000000002</v>
      </c>
      <c r="S2066" t="str">
        <f t="shared" si="259"/>
        <v>publishing</v>
      </c>
      <c r="T2066" t="str">
        <f t="shared" si="260"/>
        <v>children's books</v>
      </c>
      <c r="U2066" s="7">
        <f t="shared" si="261"/>
        <v>42072.790821759263</v>
      </c>
      <c r="V2066" s="7">
        <f t="shared" si="262"/>
        <v>42102.790821759263</v>
      </c>
    </row>
    <row r="2067" spans="1:22" ht="44.25" x14ac:dyDescent="0.75">
      <c r="A2067">
        <v>3546</v>
      </c>
      <c r="B2067" s="2" t="s">
        <v>3545</v>
      </c>
      <c r="C2067" s="2" t="s">
        <v>7656</v>
      </c>
      <c r="D2067">
        <v>1100</v>
      </c>
      <c r="E2067">
        <f t="shared" si="256"/>
        <v>1100</v>
      </c>
      <c r="F2067">
        <v>1125</v>
      </c>
      <c r="G2067">
        <f t="shared" si="257"/>
        <v>1125</v>
      </c>
      <c r="H2067" t="s">
        <v>8219</v>
      </c>
      <c r="I2067" t="s">
        <v>8224</v>
      </c>
      <c r="J2067" t="s">
        <v>8246</v>
      </c>
      <c r="K2067">
        <v>1427860740</v>
      </c>
      <c r="L2067">
        <v>1426002684</v>
      </c>
      <c r="M2067" t="b">
        <v>0</v>
      </c>
      <c r="N2067">
        <v>19</v>
      </c>
      <c r="O2067" t="b">
        <v>1</v>
      </c>
      <c r="P2067" t="s">
        <v>8271</v>
      </c>
      <c r="Q2067">
        <f t="shared" si="258"/>
        <v>102</v>
      </c>
      <c r="R2067">
        <f t="shared" si="263"/>
        <v>59.21</v>
      </c>
      <c r="S2067" t="str">
        <f t="shared" si="259"/>
        <v>theater</v>
      </c>
      <c r="T2067" t="str">
        <f t="shared" si="260"/>
        <v>plays</v>
      </c>
      <c r="U2067" s="7">
        <f t="shared" si="261"/>
        <v>42073.660694444443</v>
      </c>
      <c r="V2067" s="7">
        <f t="shared" si="262"/>
        <v>42095.165972222225</v>
      </c>
    </row>
    <row r="2068" spans="1:22" ht="29.5" x14ac:dyDescent="0.75">
      <c r="A2068">
        <v>600</v>
      </c>
      <c r="B2068" s="2" t="s">
        <v>601</v>
      </c>
      <c r="C2068" s="2" t="s">
        <v>4710</v>
      </c>
      <c r="D2068">
        <v>5000</v>
      </c>
      <c r="E2068">
        <f t="shared" si="256"/>
        <v>5000</v>
      </c>
      <c r="F2068">
        <v>100</v>
      </c>
      <c r="G2068">
        <f t="shared" si="257"/>
        <v>100</v>
      </c>
      <c r="H2068" t="s">
        <v>8220</v>
      </c>
      <c r="I2068" t="s">
        <v>8224</v>
      </c>
      <c r="J2068" t="s">
        <v>8246</v>
      </c>
      <c r="K2068">
        <v>1431198562</v>
      </c>
      <c r="L2068">
        <v>1426014562</v>
      </c>
      <c r="M2068" t="b">
        <v>0</v>
      </c>
      <c r="N2068">
        <v>1</v>
      </c>
      <c r="O2068" t="b">
        <v>0</v>
      </c>
      <c r="P2068" t="s">
        <v>8272</v>
      </c>
      <c r="Q2068">
        <f t="shared" si="258"/>
        <v>2</v>
      </c>
      <c r="R2068">
        <f t="shared" si="263"/>
        <v>100</v>
      </c>
      <c r="S2068" t="str">
        <f t="shared" si="259"/>
        <v>technology</v>
      </c>
      <c r="T2068" t="str">
        <f t="shared" si="260"/>
        <v>web</v>
      </c>
      <c r="U2068" s="7">
        <f t="shared" si="261"/>
        <v>42073.798171296294</v>
      </c>
      <c r="V2068" s="7">
        <f t="shared" si="262"/>
        <v>42133.798171296294</v>
      </c>
    </row>
    <row r="2069" spans="1:22" ht="44.25" x14ac:dyDescent="0.75">
      <c r="A2069">
        <v>1471</v>
      </c>
      <c r="B2069" s="2" t="s">
        <v>1472</v>
      </c>
      <c r="C2069" s="2" t="s">
        <v>5581</v>
      </c>
      <c r="D2069">
        <v>32000</v>
      </c>
      <c r="E2069">
        <f t="shared" si="256"/>
        <v>32000</v>
      </c>
      <c r="F2069">
        <v>33229</v>
      </c>
      <c r="G2069">
        <f t="shared" si="257"/>
        <v>33229</v>
      </c>
      <c r="H2069" t="s">
        <v>8219</v>
      </c>
      <c r="I2069" t="s">
        <v>8224</v>
      </c>
      <c r="J2069" t="s">
        <v>8246</v>
      </c>
      <c r="K2069">
        <v>1428620334</v>
      </c>
      <c r="L2069">
        <v>1426028334</v>
      </c>
      <c r="M2069" t="b">
        <v>1</v>
      </c>
      <c r="N2069">
        <v>343</v>
      </c>
      <c r="O2069" t="b">
        <v>1</v>
      </c>
      <c r="P2069" t="s">
        <v>8288</v>
      </c>
      <c r="Q2069">
        <f t="shared" si="258"/>
        <v>104</v>
      </c>
      <c r="R2069">
        <f t="shared" si="263"/>
        <v>96.88</v>
      </c>
      <c r="S2069" t="str">
        <f t="shared" si="259"/>
        <v>publishing</v>
      </c>
      <c r="T2069" t="str">
        <f t="shared" si="260"/>
        <v>radio &amp; podcasts</v>
      </c>
      <c r="U2069" s="7">
        <f t="shared" si="261"/>
        <v>42073.957569444443</v>
      </c>
      <c r="V2069" s="7">
        <f t="shared" si="262"/>
        <v>42103.957569444443</v>
      </c>
    </row>
    <row r="2070" spans="1:22" ht="44.25" x14ac:dyDescent="0.75">
      <c r="A2070">
        <v>1429</v>
      </c>
      <c r="B2070" s="2" t="s">
        <v>1430</v>
      </c>
      <c r="C2070" s="2" t="s">
        <v>5539</v>
      </c>
      <c r="D2070">
        <v>10000</v>
      </c>
      <c r="E2070">
        <f t="shared" si="256"/>
        <v>10000</v>
      </c>
      <c r="F2070">
        <v>0</v>
      </c>
      <c r="G2070">
        <f t="shared" si="257"/>
        <v>0</v>
      </c>
      <c r="H2070" t="s">
        <v>8221</v>
      </c>
      <c r="I2070" t="s">
        <v>8224</v>
      </c>
      <c r="J2070" t="s">
        <v>8246</v>
      </c>
      <c r="K2070">
        <v>1428629242</v>
      </c>
      <c r="L2070">
        <v>1426037242</v>
      </c>
      <c r="M2070" t="b">
        <v>0</v>
      </c>
      <c r="N2070">
        <v>0</v>
      </c>
      <c r="O2070" t="b">
        <v>0</v>
      </c>
      <c r="P2070" t="s">
        <v>8287</v>
      </c>
      <c r="Q2070">
        <f t="shared" si="258"/>
        <v>0</v>
      </c>
      <c r="R2070" t="e">
        <f t="shared" si="263"/>
        <v>#DIV/0!</v>
      </c>
      <c r="S2070" t="str">
        <f t="shared" si="259"/>
        <v>publishing</v>
      </c>
      <c r="T2070" t="str">
        <f t="shared" si="260"/>
        <v>translations</v>
      </c>
      <c r="U2070" s="7">
        <f t="shared" si="261"/>
        <v>42074.060671296291</v>
      </c>
      <c r="V2070" s="7">
        <f t="shared" si="262"/>
        <v>42104.060671296291</v>
      </c>
    </row>
    <row r="2071" spans="1:22" ht="44.25" x14ac:dyDescent="0.75">
      <c r="A2071">
        <v>4044</v>
      </c>
      <c r="B2071" s="2" t="s">
        <v>4040</v>
      </c>
      <c r="C2071" s="2" t="s">
        <v>8148</v>
      </c>
      <c r="D2071">
        <v>600</v>
      </c>
      <c r="E2071">
        <f t="shared" si="256"/>
        <v>600</v>
      </c>
      <c r="F2071">
        <v>225</v>
      </c>
      <c r="G2071">
        <f t="shared" si="257"/>
        <v>225</v>
      </c>
      <c r="H2071" t="s">
        <v>8221</v>
      </c>
      <c r="I2071" t="s">
        <v>8224</v>
      </c>
      <c r="J2071" t="s">
        <v>8246</v>
      </c>
      <c r="K2071">
        <v>1428642000</v>
      </c>
      <c r="L2071">
        <v>1426050982</v>
      </c>
      <c r="M2071" t="b">
        <v>0</v>
      </c>
      <c r="N2071">
        <v>4</v>
      </c>
      <c r="O2071" t="b">
        <v>0</v>
      </c>
      <c r="P2071" t="s">
        <v>8271</v>
      </c>
      <c r="Q2071">
        <f t="shared" si="258"/>
        <v>38</v>
      </c>
      <c r="R2071">
        <f t="shared" si="263"/>
        <v>56.25</v>
      </c>
      <c r="S2071" t="str">
        <f t="shared" si="259"/>
        <v>theater</v>
      </c>
      <c r="T2071" t="str">
        <f t="shared" si="260"/>
        <v>plays</v>
      </c>
      <c r="U2071" s="7">
        <f t="shared" si="261"/>
        <v>42074.219699074078</v>
      </c>
      <c r="V2071" s="7">
        <f t="shared" si="262"/>
        <v>42104.208333333328</v>
      </c>
    </row>
    <row r="2072" spans="1:22" ht="44.25" x14ac:dyDescent="0.75">
      <c r="A2072">
        <v>2381</v>
      </c>
      <c r="B2072" s="2" t="s">
        <v>2382</v>
      </c>
      <c r="C2072" s="2" t="s">
        <v>6491</v>
      </c>
      <c r="D2072">
        <v>86350</v>
      </c>
      <c r="E2072">
        <f t="shared" si="256"/>
        <v>86350</v>
      </c>
      <c r="F2072">
        <v>1571</v>
      </c>
      <c r="G2072">
        <f t="shared" si="257"/>
        <v>1571</v>
      </c>
      <c r="H2072" t="s">
        <v>8220</v>
      </c>
      <c r="I2072" t="s">
        <v>8224</v>
      </c>
      <c r="J2072" t="s">
        <v>8246</v>
      </c>
      <c r="K2072">
        <v>1428704848</v>
      </c>
      <c r="L2072">
        <v>1426112848</v>
      </c>
      <c r="M2072" t="b">
        <v>0</v>
      </c>
      <c r="N2072">
        <v>7</v>
      </c>
      <c r="O2072" t="b">
        <v>0</v>
      </c>
      <c r="P2072" t="s">
        <v>8272</v>
      </c>
      <c r="Q2072">
        <f t="shared" si="258"/>
        <v>2</v>
      </c>
      <c r="R2072">
        <f t="shared" si="263"/>
        <v>224.43</v>
      </c>
      <c r="S2072" t="str">
        <f t="shared" si="259"/>
        <v>technology</v>
      </c>
      <c r="T2072" t="str">
        <f t="shared" si="260"/>
        <v>web</v>
      </c>
      <c r="U2072" s="7">
        <f t="shared" si="261"/>
        <v>42074.935740740737</v>
      </c>
      <c r="V2072" s="7">
        <f t="shared" si="262"/>
        <v>42104.935740740737</v>
      </c>
    </row>
    <row r="2073" spans="1:22" ht="44.25" x14ac:dyDescent="0.75">
      <c r="A2073">
        <v>2179</v>
      </c>
      <c r="B2073" s="2" t="s">
        <v>2180</v>
      </c>
      <c r="C2073" s="2" t="s">
        <v>6289</v>
      </c>
      <c r="D2073">
        <v>1000</v>
      </c>
      <c r="E2073">
        <f t="shared" si="256"/>
        <v>1000</v>
      </c>
      <c r="F2073">
        <v>1614</v>
      </c>
      <c r="G2073">
        <f t="shared" si="257"/>
        <v>1614</v>
      </c>
      <c r="H2073" t="s">
        <v>8219</v>
      </c>
      <c r="I2073" t="s">
        <v>8224</v>
      </c>
      <c r="J2073" t="s">
        <v>8246</v>
      </c>
      <c r="K2073">
        <v>1428725192</v>
      </c>
      <c r="L2073">
        <v>1426133192</v>
      </c>
      <c r="M2073" t="b">
        <v>0</v>
      </c>
      <c r="N2073">
        <v>21</v>
      </c>
      <c r="O2073" t="b">
        <v>1</v>
      </c>
      <c r="P2073" t="s">
        <v>8276</v>
      </c>
      <c r="Q2073">
        <f t="shared" si="258"/>
        <v>161</v>
      </c>
      <c r="R2073">
        <f t="shared" si="263"/>
        <v>76.86</v>
      </c>
      <c r="S2073" t="str">
        <f t="shared" si="259"/>
        <v>music</v>
      </c>
      <c r="T2073" t="str">
        <f t="shared" si="260"/>
        <v>rock</v>
      </c>
      <c r="U2073" s="7">
        <f t="shared" si="261"/>
        <v>42075.171203703707</v>
      </c>
      <c r="V2073" s="7">
        <f t="shared" si="262"/>
        <v>42105.171203703707</v>
      </c>
    </row>
    <row r="2074" spans="1:22" ht="44.25" x14ac:dyDescent="0.75">
      <c r="A2074">
        <v>3545</v>
      </c>
      <c r="B2074" s="2" t="s">
        <v>3544</v>
      </c>
      <c r="C2074" s="2" t="s">
        <v>7655</v>
      </c>
      <c r="D2074">
        <v>250</v>
      </c>
      <c r="E2074">
        <f t="shared" si="256"/>
        <v>250</v>
      </c>
      <c r="F2074">
        <v>251</v>
      </c>
      <c r="G2074">
        <f t="shared" si="257"/>
        <v>251</v>
      </c>
      <c r="H2074" t="s">
        <v>8219</v>
      </c>
      <c r="I2074" t="s">
        <v>8224</v>
      </c>
      <c r="J2074" t="s">
        <v>8246</v>
      </c>
      <c r="K2074">
        <v>1428780159</v>
      </c>
      <c r="L2074">
        <v>1426188159</v>
      </c>
      <c r="M2074" t="b">
        <v>0</v>
      </c>
      <c r="N2074">
        <v>8</v>
      </c>
      <c r="O2074" t="b">
        <v>1</v>
      </c>
      <c r="P2074" t="s">
        <v>8271</v>
      </c>
      <c r="Q2074">
        <f t="shared" si="258"/>
        <v>100</v>
      </c>
      <c r="R2074">
        <f t="shared" si="263"/>
        <v>31.38</v>
      </c>
      <c r="S2074" t="str">
        <f t="shared" si="259"/>
        <v>theater</v>
      </c>
      <c r="T2074" t="str">
        <f t="shared" si="260"/>
        <v>plays</v>
      </c>
      <c r="U2074" s="7">
        <f t="shared" si="261"/>
        <v>42075.807395833333</v>
      </c>
      <c r="V2074" s="7">
        <f t="shared" si="262"/>
        <v>42105.807395833333</v>
      </c>
    </row>
    <row r="2075" spans="1:22" ht="44.25" x14ac:dyDescent="0.75">
      <c r="A2075">
        <v>3775</v>
      </c>
      <c r="B2075" s="2" t="s">
        <v>3772</v>
      </c>
      <c r="C2075" s="2" t="s">
        <v>7885</v>
      </c>
      <c r="D2075">
        <v>2000</v>
      </c>
      <c r="E2075">
        <f t="shared" si="256"/>
        <v>2000</v>
      </c>
      <c r="F2075">
        <v>2005</v>
      </c>
      <c r="G2075">
        <f t="shared" si="257"/>
        <v>2005</v>
      </c>
      <c r="H2075" t="s">
        <v>8219</v>
      </c>
      <c r="I2075" t="s">
        <v>8224</v>
      </c>
      <c r="J2075" t="s">
        <v>8246</v>
      </c>
      <c r="K2075">
        <v>1428552000</v>
      </c>
      <c r="L2075">
        <v>1426199843</v>
      </c>
      <c r="M2075" t="b">
        <v>0</v>
      </c>
      <c r="N2075">
        <v>14</v>
      </c>
      <c r="O2075" t="b">
        <v>1</v>
      </c>
      <c r="P2075" t="s">
        <v>8305</v>
      </c>
      <c r="Q2075">
        <f t="shared" si="258"/>
        <v>100</v>
      </c>
      <c r="R2075">
        <f t="shared" si="263"/>
        <v>143.21</v>
      </c>
      <c r="S2075" t="str">
        <f t="shared" si="259"/>
        <v>theater</v>
      </c>
      <c r="T2075" t="str">
        <f t="shared" si="260"/>
        <v>musical</v>
      </c>
      <c r="U2075" s="7">
        <f t="shared" si="261"/>
        <v>42075.942627314813</v>
      </c>
      <c r="V2075" s="7">
        <f t="shared" si="262"/>
        <v>42103.166666666672</v>
      </c>
    </row>
    <row r="2076" spans="1:22" ht="44.25" x14ac:dyDescent="0.75">
      <c r="A2076">
        <v>3923</v>
      </c>
      <c r="B2076" s="2" t="s">
        <v>3920</v>
      </c>
      <c r="C2076" s="2" t="s">
        <v>8031</v>
      </c>
      <c r="D2076">
        <v>11500</v>
      </c>
      <c r="E2076">
        <f t="shared" si="256"/>
        <v>15065</v>
      </c>
      <c r="F2076">
        <v>1384</v>
      </c>
      <c r="G2076">
        <f t="shared" si="257"/>
        <v>1813.04</v>
      </c>
      <c r="H2076" t="s">
        <v>8221</v>
      </c>
      <c r="I2076" t="s">
        <v>8225</v>
      </c>
      <c r="J2076" t="s">
        <v>8247</v>
      </c>
      <c r="K2076">
        <v>1428622271</v>
      </c>
      <c r="L2076">
        <v>1426203071</v>
      </c>
      <c r="M2076" t="b">
        <v>0</v>
      </c>
      <c r="N2076">
        <v>17</v>
      </c>
      <c r="O2076" t="b">
        <v>0</v>
      </c>
      <c r="P2076" t="s">
        <v>8271</v>
      </c>
      <c r="Q2076">
        <f t="shared" si="258"/>
        <v>12</v>
      </c>
      <c r="R2076">
        <f t="shared" si="263"/>
        <v>106.65</v>
      </c>
      <c r="S2076" t="str">
        <f t="shared" si="259"/>
        <v>theater</v>
      </c>
      <c r="T2076" t="str">
        <f t="shared" si="260"/>
        <v>plays</v>
      </c>
      <c r="U2076" s="7">
        <f t="shared" si="261"/>
        <v>42075.979988425926</v>
      </c>
      <c r="V2076" s="7">
        <f t="shared" si="262"/>
        <v>42103.979988425926</v>
      </c>
    </row>
    <row r="2077" spans="1:22" ht="29.5" x14ac:dyDescent="0.75">
      <c r="A2077">
        <v>635</v>
      </c>
      <c r="B2077" s="2" t="s">
        <v>636</v>
      </c>
      <c r="C2077" s="2" t="s">
        <v>4745</v>
      </c>
      <c r="D2077">
        <v>25000</v>
      </c>
      <c r="E2077">
        <f t="shared" si="256"/>
        <v>25000</v>
      </c>
      <c r="F2077">
        <v>2</v>
      </c>
      <c r="G2077">
        <f t="shared" si="257"/>
        <v>2</v>
      </c>
      <c r="H2077" t="s">
        <v>8220</v>
      </c>
      <c r="I2077" t="s">
        <v>8224</v>
      </c>
      <c r="J2077" t="s">
        <v>8246</v>
      </c>
      <c r="K2077">
        <v>1428804762</v>
      </c>
      <c r="L2077">
        <v>1426212762</v>
      </c>
      <c r="M2077" t="b">
        <v>0</v>
      </c>
      <c r="N2077">
        <v>1</v>
      </c>
      <c r="O2077" t="b">
        <v>0</v>
      </c>
      <c r="P2077" t="s">
        <v>8272</v>
      </c>
      <c r="Q2077">
        <f t="shared" si="258"/>
        <v>0</v>
      </c>
      <c r="R2077">
        <f t="shared" si="263"/>
        <v>2</v>
      </c>
      <c r="S2077" t="str">
        <f t="shared" si="259"/>
        <v>technology</v>
      </c>
      <c r="T2077" t="str">
        <f t="shared" si="260"/>
        <v>web</v>
      </c>
      <c r="U2077" s="7">
        <f t="shared" si="261"/>
        <v>42076.092152777783</v>
      </c>
      <c r="V2077" s="7">
        <f t="shared" si="262"/>
        <v>42106.092152777783</v>
      </c>
    </row>
    <row r="2078" spans="1:22" ht="59" x14ac:dyDescent="0.75">
      <c r="A2078">
        <v>2034</v>
      </c>
      <c r="B2078" s="2" t="s">
        <v>2035</v>
      </c>
      <c r="C2078" s="2" t="s">
        <v>6144</v>
      </c>
      <c r="D2078">
        <v>78000</v>
      </c>
      <c r="E2078">
        <f t="shared" si="256"/>
        <v>78000</v>
      </c>
      <c r="F2078">
        <v>301719.59000000003</v>
      </c>
      <c r="G2078">
        <f t="shared" si="257"/>
        <v>301719.59000000003</v>
      </c>
      <c r="H2078" t="s">
        <v>8219</v>
      </c>
      <c r="I2078" t="s">
        <v>8224</v>
      </c>
      <c r="J2078" t="s">
        <v>8246</v>
      </c>
      <c r="K2078">
        <v>1430981880</v>
      </c>
      <c r="L2078">
        <v>1426216033</v>
      </c>
      <c r="M2078" t="b">
        <v>1</v>
      </c>
      <c r="N2078">
        <v>508</v>
      </c>
      <c r="O2078" t="b">
        <v>1</v>
      </c>
      <c r="P2078" t="s">
        <v>8295</v>
      </c>
      <c r="Q2078">
        <f t="shared" si="258"/>
        <v>387</v>
      </c>
      <c r="R2078">
        <f t="shared" si="263"/>
        <v>593.94000000000005</v>
      </c>
      <c r="S2078" t="str">
        <f t="shared" si="259"/>
        <v>technology</v>
      </c>
      <c r="T2078" t="str">
        <f t="shared" si="260"/>
        <v>hardware</v>
      </c>
      <c r="U2078" s="7">
        <f t="shared" si="261"/>
        <v>42076.130011574074</v>
      </c>
      <c r="V2078" s="7">
        <f t="shared" si="262"/>
        <v>42131.290277777778</v>
      </c>
    </row>
    <row r="2079" spans="1:22" ht="44.25" x14ac:dyDescent="0.75">
      <c r="A2079">
        <v>2572</v>
      </c>
      <c r="B2079" s="2" t="s">
        <v>2572</v>
      </c>
      <c r="C2079" s="2" t="s">
        <v>6682</v>
      </c>
      <c r="D2079">
        <v>30000</v>
      </c>
      <c r="E2079">
        <f t="shared" si="256"/>
        <v>30000</v>
      </c>
      <c r="F2079">
        <v>0</v>
      </c>
      <c r="G2079">
        <f t="shared" si="257"/>
        <v>0</v>
      </c>
      <c r="H2079" t="s">
        <v>8220</v>
      </c>
      <c r="I2079" t="s">
        <v>8224</v>
      </c>
      <c r="J2079" t="s">
        <v>8246</v>
      </c>
      <c r="K2079">
        <v>1428893517</v>
      </c>
      <c r="L2079">
        <v>1426301517</v>
      </c>
      <c r="M2079" t="b">
        <v>0</v>
      </c>
      <c r="N2079">
        <v>0</v>
      </c>
      <c r="O2079" t="b">
        <v>0</v>
      </c>
      <c r="P2079" t="s">
        <v>8284</v>
      </c>
      <c r="Q2079">
        <f t="shared" si="258"/>
        <v>0</v>
      </c>
      <c r="R2079" t="e">
        <f t="shared" si="263"/>
        <v>#DIV/0!</v>
      </c>
      <c r="S2079" t="str">
        <f t="shared" si="259"/>
        <v>food</v>
      </c>
      <c r="T2079" t="str">
        <f t="shared" si="260"/>
        <v>food trucks</v>
      </c>
      <c r="U2079" s="7">
        <f t="shared" si="261"/>
        <v>42077.119409722218</v>
      </c>
      <c r="V2079" s="7">
        <f t="shared" si="262"/>
        <v>42107.119409722218</v>
      </c>
    </row>
    <row r="2080" spans="1:22" ht="44.25" x14ac:dyDescent="0.75">
      <c r="A2080">
        <v>2943</v>
      </c>
      <c r="B2080" s="2" t="s">
        <v>2943</v>
      </c>
      <c r="C2080" s="2" t="s">
        <v>7053</v>
      </c>
      <c r="D2080">
        <v>3000</v>
      </c>
      <c r="E2080">
        <f t="shared" si="256"/>
        <v>3000</v>
      </c>
      <c r="F2080">
        <v>0</v>
      </c>
      <c r="G2080">
        <f t="shared" si="257"/>
        <v>0</v>
      </c>
      <c r="H2080" t="s">
        <v>8221</v>
      </c>
      <c r="I2080" t="s">
        <v>8224</v>
      </c>
      <c r="J2080" t="s">
        <v>8246</v>
      </c>
      <c r="K2080">
        <v>1428894380</v>
      </c>
      <c r="L2080">
        <v>1426302380</v>
      </c>
      <c r="M2080" t="b">
        <v>0</v>
      </c>
      <c r="N2080">
        <v>0</v>
      </c>
      <c r="O2080" t="b">
        <v>0</v>
      </c>
      <c r="P2080" t="s">
        <v>8303</v>
      </c>
      <c r="Q2080">
        <f t="shared" si="258"/>
        <v>0</v>
      </c>
      <c r="R2080" t="e">
        <f t="shared" si="263"/>
        <v>#DIV/0!</v>
      </c>
      <c r="S2080" t="str">
        <f t="shared" si="259"/>
        <v>theater</v>
      </c>
      <c r="T2080" t="str">
        <f t="shared" si="260"/>
        <v>spaces</v>
      </c>
      <c r="U2080" s="7">
        <f t="shared" si="261"/>
        <v>42077.129398148143</v>
      </c>
      <c r="V2080" s="7">
        <f t="shared" si="262"/>
        <v>42107.129398148143</v>
      </c>
    </row>
    <row r="2081" spans="1:22" ht="44.25" x14ac:dyDescent="0.75">
      <c r="A2081">
        <v>664</v>
      </c>
      <c r="B2081" s="2" t="s">
        <v>665</v>
      </c>
      <c r="C2081" s="2" t="s">
        <v>4774</v>
      </c>
      <c r="D2081">
        <v>12000</v>
      </c>
      <c r="E2081">
        <f t="shared" si="256"/>
        <v>12000</v>
      </c>
      <c r="F2081">
        <v>904</v>
      </c>
      <c r="G2081">
        <f t="shared" si="257"/>
        <v>904</v>
      </c>
      <c r="H2081" t="s">
        <v>8221</v>
      </c>
      <c r="I2081" t="s">
        <v>8224</v>
      </c>
      <c r="J2081" t="s">
        <v>8246</v>
      </c>
      <c r="K2081">
        <v>1428940775</v>
      </c>
      <c r="L2081">
        <v>1426348775</v>
      </c>
      <c r="M2081" t="b">
        <v>0</v>
      </c>
      <c r="N2081">
        <v>29</v>
      </c>
      <c r="O2081" t="b">
        <v>0</v>
      </c>
      <c r="P2081" t="s">
        <v>8273</v>
      </c>
      <c r="Q2081">
        <f t="shared" si="258"/>
        <v>8</v>
      </c>
      <c r="R2081">
        <f t="shared" si="263"/>
        <v>31.17</v>
      </c>
      <c r="S2081" t="str">
        <f t="shared" si="259"/>
        <v>technology</v>
      </c>
      <c r="T2081" t="str">
        <f t="shared" si="260"/>
        <v>wearables</v>
      </c>
      <c r="U2081" s="7">
        <f t="shared" si="261"/>
        <v>42077.666377314818</v>
      </c>
      <c r="V2081" s="7">
        <f t="shared" si="262"/>
        <v>42107.666377314818</v>
      </c>
    </row>
    <row r="2082" spans="1:22" ht="59" x14ac:dyDescent="0.75">
      <c r="A2082">
        <v>357</v>
      </c>
      <c r="B2082" s="2" t="s">
        <v>358</v>
      </c>
      <c r="C2082" s="2" t="s">
        <v>4467</v>
      </c>
      <c r="D2082">
        <v>15000</v>
      </c>
      <c r="E2082">
        <f t="shared" si="256"/>
        <v>15000</v>
      </c>
      <c r="F2082">
        <v>26100</v>
      </c>
      <c r="G2082">
        <f t="shared" si="257"/>
        <v>26100</v>
      </c>
      <c r="H2082" t="s">
        <v>8219</v>
      </c>
      <c r="I2082" t="s">
        <v>8224</v>
      </c>
      <c r="J2082" t="s">
        <v>8246</v>
      </c>
      <c r="K2082">
        <v>1429852797</v>
      </c>
      <c r="L2082">
        <v>1426396797</v>
      </c>
      <c r="M2082" t="b">
        <v>1</v>
      </c>
      <c r="N2082">
        <v>303</v>
      </c>
      <c r="O2082" t="b">
        <v>1</v>
      </c>
      <c r="P2082" t="s">
        <v>8269</v>
      </c>
      <c r="Q2082">
        <f t="shared" si="258"/>
        <v>174</v>
      </c>
      <c r="R2082">
        <f t="shared" si="263"/>
        <v>86.14</v>
      </c>
      <c r="S2082" t="str">
        <f t="shared" si="259"/>
        <v>film &amp; video</v>
      </c>
      <c r="T2082" t="str">
        <f t="shared" si="260"/>
        <v>documentary</v>
      </c>
      <c r="U2082" s="7">
        <f t="shared" si="261"/>
        <v>42078.222187499996</v>
      </c>
      <c r="V2082" s="7">
        <f t="shared" si="262"/>
        <v>42118.222187499996</v>
      </c>
    </row>
    <row r="2083" spans="1:22" ht="44.25" x14ac:dyDescent="0.75">
      <c r="A2083">
        <v>4073</v>
      </c>
      <c r="B2083" s="2" t="s">
        <v>4069</v>
      </c>
      <c r="C2083" s="2" t="s">
        <v>8176</v>
      </c>
      <c r="D2083">
        <v>3500</v>
      </c>
      <c r="E2083">
        <f t="shared" si="256"/>
        <v>3500</v>
      </c>
      <c r="F2083">
        <v>37</v>
      </c>
      <c r="G2083">
        <f t="shared" si="257"/>
        <v>37</v>
      </c>
      <c r="H2083" t="s">
        <v>8221</v>
      </c>
      <c r="I2083" t="s">
        <v>8224</v>
      </c>
      <c r="J2083" t="s">
        <v>8246</v>
      </c>
      <c r="K2083">
        <v>1431144000</v>
      </c>
      <c r="L2083">
        <v>1426407426</v>
      </c>
      <c r="M2083" t="b">
        <v>0</v>
      </c>
      <c r="N2083">
        <v>2</v>
      </c>
      <c r="O2083" t="b">
        <v>0</v>
      </c>
      <c r="P2083" t="s">
        <v>8271</v>
      </c>
      <c r="Q2083">
        <f t="shared" si="258"/>
        <v>1</v>
      </c>
      <c r="R2083">
        <f t="shared" si="263"/>
        <v>18.5</v>
      </c>
      <c r="S2083" t="str">
        <f t="shared" si="259"/>
        <v>theater</v>
      </c>
      <c r="T2083" t="str">
        <f t="shared" si="260"/>
        <v>plays</v>
      </c>
      <c r="U2083" s="7">
        <f t="shared" si="261"/>
        <v>42078.34520833334</v>
      </c>
      <c r="V2083" s="7">
        <f t="shared" si="262"/>
        <v>42133.166666666672</v>
      </c>
    </row>
    <row r="2084" spans="1:22" ht="44.25" x14ac:dyDescent="0.75">
      <c r="A2084">
        <v>848</v>
      </c>
      <c r="B2084" s="2" t="s">
        <v>849</v>
      </c>
      <c r="C2084" s="2" t="s">
        <v>4958</v>
      </c>
      <c r="D2084">
        <v>300</v>
      </c>
      <c r="E2084">
        <f t="shared" si="256"/>
        <v>300</v>
      </c>
      <c r="F2084">
        <v>300</v>
      </c>
      <c r="G2084">
        <f t="shared" si="257"/>
        <v>300</v>
      </c>
      <c r="H2084" t="s">
        <v>8219</v>
      </c>
      <c r="I2084" t="s">
        <v>8224</v>
      </c>
      <c r="J2084" t="s">
        <v>8246</v>
      </c>
      <c r="K2084">
        <v>1429038033</v>
      </c>
      <c r="L2084">
        <v>1426446033</v>
      </c>
      <c r="M2084" t="b">
        <v>0</v>
      </c>
      <c r="N2084">
        <v>16</v>
      </c>
      <c r="O2084" t="b">
        <v>1</v>
      </c>
      <c r="P2084" t="s">
        <v>8277</v>
      </c>
      <c r="Q2084">
        <f t="shared" si="258"/>
        <v>100</v>
      </c>
      <c r="R2084">
        <f t="shared" si="263"/>
        <v>18.75</v>
      </c>
      <c r="S2084" t="str">
        <f t="shared" si="259"/>
        <v>music</v>
      </c>
      <c r="T2084" t="str">
        <f t="shared" si="260"/>
        <v>metal</v>
      </c>
      <c r="U2084" s="7">
        <f t="shared" si="261"/>
        <v>42078.792048611111</v>
      </c>
      <c r="V2084" s="7">
        <f t="shared" si="262"/>
        <v>42108.792048611111</v>
      </c>
    </row>
    <row r="2085" spans="1:22" ht="44.25" x14ac:dyDescent="0.75">
      <c r="A2085">
        <v>398</v>
      </c>
      <c r="B2085" s="2" t="s">
        <v>399</v>
      </c>
      <c r="C2085" s="2" t="s">
        <v>4508</v>
      </c>
      <c r="D2085">
        <v>7500</v>
      </c>
      <c r="E2085">
        <f t="shared" si="256"/>
        <v>7500</v>
      </c>
      <c r="F2085">
        <v>9387</v>
      </c>
      <c r="G2085">
        <f t="shared" si="257"/>
        <v>9387</v>
      </c>
      <c r="H2085" t="s">
        <v>8219</v>
      </c>
      <c r="I2085" t="s">
        <v>8224</v>
      </c>
      <c r="J2085" t="s">
        <v>8246</v>
      </c>
      <c r="K2085">
        <v>1430334126</v>
      </c>
      <c r="L2085">
        <v>1426446126</v>
      </c>
      <c r="M2085" t="b">
        <v>0</v>
      </c>
      <c r="N2085">
        <v>67</v>
      </c>
      <c r="O2085" t="b">
        <v>1</v>
      </c>
      <c r="P2085" t="s">
        <v>8269</v>
      </c>
      <c r="Q2085">
        <f t="shared" si="258"/>
        <v>125</v>
      </c>
      <c r="R2085">
        <f t="shared" si="263"/>
        <v>140.1</v>
      </c>
      <c r="S2085" t="str">
        <f t="shared" si="259"/>
        <v>film &amp; video</v>
      </c>
      <c r="T2085" t="str">
        <f t="shared" si="260"/>
        <v>documentary</v>
      </c>
      <c r="U2085" s="7">
        <f t="shared" si="261"/>
        <v>42078.793124999997</v>
      </c>
      <c r="V2085" s="7">
        <f t="shared" si="262"/>
        <v>42123.793124999997</v>
      </c>
    </row>
    <row r="2086" spans="1:22" ht="44.25" x14ac:dyDescent="0.75">
      <c r="A2086">
        <v>2510</v>
      </c>
      <c r="B2086" s="2" t="s">
        <v>2510</v>
      </c>
      <c r="C2086" s="2" t="s">
        <v>6620</v>
      </c>
      <c r="D2086">
        <v>50000</v>
      </c>
      <c r="E2086">
        <f t="shared" si="256"/>
        <v>50000</v>
      </c>
      <c r="F2086">
        <v>75</v>
      </c>
      <c r="G2086">
        <f t="shared" si="257"/>
        <v>75</v>
      </c>
      <c r="H2086" t="s">
        <v>8221</v>
      </c>
      <c r="I2086" t="s">
        <v>8224</v>
      </c>
      <c r="J2086" t="s">
        <v>8246</v>
      </c>
      <c r="K2086">
        <v>1431647772</v>
      </c>
      <c r="L2086">
        <v>1426463772</v>
      </c>
      <c r="M2086" t="b">
        <v>0</v>
      </c>
      <c r="N2086">
        <v>2</v>
      </c>
      <c r="O2086" t="b">
        <v>0</v>
      </c>
      <c r="P2086" t="s">
        <v>8299</v>
      </c>
      <c r="Q2086">
        <f t="shared" si="258"/>
        <v>0</v>
      </c>
      <c r="R2086">
        <f t="shared" si="263"/>
        <v>37.5</v>
      </c>
      <c r="S2086" t="str">
        <f t="shared" si="259"/>
        <v>food</v>
      </c>
      <c r="T2086" t="str">
        <f t="shared" si="260"/>
        <v>restaurants</v>
      </c>
      <c r="U2086" s="7">
        <f t="shared" si="261"/>
        <v>42078.997361111105</v>
      </c>
      <c r="V2086" s="7">
        <f t="shared" si="262"/>
        <v>42138.997361111105</v>
      </c>
    </row>
    <row r="2087" spans="1:22" ht="44.25" x14ac:dyDescent="0.75">
      <c r="A2087">
        <v>218</v>
      </c>
      <c r="B2087" s="2" t="s">
        <v>220</v>
      </c>
      <c r="C2087" s="2" t="s">
        <v>4328</v>
      </c>
      <c r="D2087">
        <v>5000</v>
      </c>
      <c r="E2087">
        <f t="shared" si="256"/>
        <v>5000</v>
      </c>
      <c r="F2087">
        <v>100</v>
      </c>
      <c r="G2087">
        <f t="shared" si="257"/>
        <v>100</v>
      </c>
      <c r="H2087" t="s">
        <v>8221</v>
      </c>
      <c r="I2087" t="s">
        <v>8224</v>
      </c>
      <c r="J2087" t="s">
        <v>8246</v>
      </c>
      <c r="K2087">
        <v>1431702289</v>
      </c>
      <c r="L2087">
        <v>1426518289</v>
      </c>
      <c r="M2087" t="b">
        <v>0</v>
      </c>
      <c r="N2087">
        <v>1</v>
      </c>
      <c r="O2087" t="b">
        <v>0</v>
      </c>
      <c r="P2087" t="s">
        <v>8268</v>
      </c>
      <c r="Q2087">
        <f t="shared" si="258"/>
        <v>2</v>
      </c>
      <c r="R2087">
        <f t="shared" si="263"/>
        <v>100</v>
      </c>
      <c r="S2087" t="str">
        <f t="shared" si="259"/>
        <v>film &amp; video</v>
      </c>
      <c r="T2087" t="str">
        <f t="shared" si="260"/>
        <v>drama</v>
      </c>
      <c r="U2087" s="7">
        <f t="shared" si="261"/>
        <v>42079.628344907411</v>
      </c>
      <c r="V2087" s="7">
        <f t="shared" si="262"/>
        <v>42139.628344907411</v>
      </c>
    </row>
    <row r="2088" spans="1:22" ht="44.25" x14ac:dyDescent="0.75">
      <c r="A2088">
        <v>858</v>
      </c>
      <c r="B2088" s="2" t="s">
        <v>859</v>
      </c>
      <c r="C2088" s="2" t="s">
        <v>4968</v>
      </c>
      <c r="D2088">
        <v>1200</v>
      </c>
      <c r="E2088">
        <f t="shared" si="256"/>
        <v>1572</v>
      </c>
      <c r="F2088">
        <v>1728.07</v>
      </c>
      <c r="G2088">
        <f t="shared" si="257"/>
        <v>2263.7716999999998</v>
      </c>
      <c r="H2088" t="s">
        <v>8219</v>
      </c>
      <c r="I2088" t="s">
        <v>8225</v>
      </c>
      <c r="J2088" t="s">
        <v>8247</v>
      </c>
      <c r="K2088">
        <v>1429138740</v>
      </c>
      <c r="L2088">
        <v>1426528418</v>
      </c>
      <c r="M2088" t="b">
        <v>0</v>
      </c>
      <c r="N2088">
        <v>76</v>
      </c>
      <c r="O2088" t="b">
        <v>1</v>
      </c>
      <c r="P2088" t="s">
        <v>8277</v>
      </c>
      <c r="Q2088">
        <f t="shared" si="258"/>
        <v>144</v>
      </c>
      <c r="R2088">
        <f t="shared" si="263"/>
        <v>29.79</v>
      </c>
      <c r="S2088" t="str">
        <f t="shared" si="259"/>
        <v>music</v>
      </c>
      <c r="T2088" t="str">
        <f t="shared" si="260"/>
        <v>metal</v>
      </c>
      <c r="U2088" s="7">
        <f t="shared" si="261"/>
        <v>42079.745578703703</v>
      </c>
      <c r="V2088" s="7">
        <f t="shared" si="262"/>
        <v>42109.957638888889</v>
      </c>
    </row>
    <row r="2089" spans="1:22" ht="44.25" x14ac:dyDescent="0.75">
      <c r="A2089">
        <v>3887</v>
      </c>
      <c r="B2089" s="2" t="s">
        <v>3884</v>
      </c>
      <c r="C2089" s="2" t="s">
        <v>7995</v>
      </c>
      <c r="D2089">
        <v>2000</v>
      </c>
      <c r="E2089">
        <f t="shared" si="256"/>
        <v>2000</v>
      </c>
      <c r="F2089">
        <v>35</v>
      </c>
      <c r="G2089">
        <f t="shared" si="257"/>
        <v>35</v>
      </c>
      <c r="H2089" t="s">
        <v>8220</v>
      </c>
      <c r="I2089" t="s">
        <v>8224</v>
      </c>
      <c r="J2089" t="s">
        <v>8246</v>
      </c>
      <c r="K2089">
        <v>1430517600</v>
      </c>
      <c r="L2089">
        <v>1426538129</v>
      </c>
      <c r="M2089" t="b">
        <v>0</v>
      </c>
      <c r="N2089">
        <v>2</v>
      </c>
      <c r="O2089" t="b">
        <v>0</v>
      </c>
      <c r="P2089" t="s">
        <v>8305</v>
      </c>
      <c r="Q2089">
        <f t="shared" si="258"/>
        <v>2</v>
      </c>
      <c r="R2089">
        <f t="shared" si="263"/>
        <v>17.5</v>
      </c>
      <c r="S2089" t="str">
        <f t="shared" si="259"/>
        <v>theater</v>
      </c>
      <c r="T2089" t="str">
        <f t="shared" si="260"/>
        <v>musical</v>
      </c>
      <c r="U2089" s="7">
        <f t="shared" si="261"/>
        <v>42079.857974537037</v>
      </c>
      <c r="V2089" s="7">
        <f t="shared" si="262"/>
        <v>42125.916666666672</v>
      </c>
    </row>
    <row r="2090" spans="1:22" ht="44.25" x14ac:dyDescent="0.75">
      <c r="A2090">
        <v>1060</v>
      </c>
      <c r="B2090" s="2" t="s">
        <v>1061</v>
      </c>
      <c r="C2090" s="2" t="s">
        <v>5170</v>
      </c>
      <c r="D2090">
        <v>5000</v>
      </c>
      <c r="E2090">
        <f t="shared" si="256"/>
        <v>5000</v>
      </c>
      <c r="F2090">
        <v>50</v>
      </c>
      <c r="G2090">
        <f t="shared" si="257"/>
        <v>50</v>
      </c>
      <c r="H2090" t="s">
        <v>8220</v>
      </c>
      <c r="I2090" t="s">
        <v>8224</v>
      </c>
      <c r="J2090" t="s">
        <v>8246</v>
      </c>
      <c r="K2090">
        <v>1429134893</v>
      </c>
      <c r="L2090">
        <v>1426542893</v>
      </c>
      <c r="M2090" t="b">
        <v>0</v>
      </c>
      <c r="N2090">
        <v>1</v>
      </c>
      <c r="O2090" t="b">
        <v>0</v>
      </c>
      <c r="P2090" t="s">
        <v>8281</v>
      </c>
      <c r="Q2090">
        <f t="shared" si="258"/>
        <v>1</v>
      </c>
      <c r="R2090">
        <f t="shared" si="263"/>
        <v>50</v>
      </c>
      <c r="S2090" t="str">
        <f t="shared" si="259"/>
        <v>journalism</v>
      </c>
      <c r="T2090" t="str">
        <f t="shared" si="260"/>
        <v>audio</v>
      </c>
      <c r="U2090" s="7">
        <f t="shared" si="261"/>
        <v>42079.913113425922</v>
      </c>
      <c r="V2090" s="7">
        <f t="shared" si="262"/>
        <v>42109.913113425922</v>
      </c>
    </row>
    <row r="2091" spans="1:22" ht="73.75" x14ac:dyDescent="0.75">
      <c r="A2091">
        <v>587</v>
      </c>
      <c r="B2091" s="2" t="s">
        <v>588</v>
      </c>
      <c r="C2091" s="2" t="s">
        <v>4697</v>
      </c>
      <c r="D2091">
        <v>30000</v>
      </c>
      <c r="E2091">
        <f t="shared" si="256"/>
        <v>21900</v>
      </c>
      <c r="F2091">
        <v>2725</v>
      </c>
      <c r="G2091">
        <f t="shared" si="257"/>
        <v>1989.25</v>
      </c>
      <c r="H2091" t="s">
        <v>8221</v>
      </c>
      <c r="I2091" t="s">
        <v>8229</v>
      </c>
      <c r="J2091" t="s">
        <v>8251</v>
      </c>
      <c r="K2091">
        <v>1429207833</v>
      </c>
      <c r="L2091">
        <v>1426615833</v>
      </c>
      <c r="M2091" t="b">
        <v>0</v>
      </c>
      <c r="N2091">
        <v>7</v>
      </c>
      <c r="O2091" t="b">
        <v>0</v>
      </c>
      <c r="P2091" t="s">
        <v>8272</v>
      </c>
      <c r="Q2091">
        <f t="shared" si="258"/>
        <v>9</v>
      </c>
      <c r="R2091">
        <f t="shared" si="263"/>
        <v>284.18</v>
      </c>
      <c r="S2091" t="str">
        <f t="shared" si="259"/>
        <v>technology</v>
      </c>
      <c r="T2091" t="str">
        <f t="shared" si="260"/>
        <v>web</v>
      </c>
      <c r="U2091" s="7">
        <f t="shared" si="261"/>
        <v>42080.757326388892</v>
      </c>
      <c r="V2091" s="7">
        <f t="shared" si="262"/>
        <v>42110.757326388892</v>
      </c>
    </row>
    <row r="2092" spans="1:22" ht="44.25" x14ac:dyDescent="0.75">
      <c r="A2092">
        <v>3116</v>
      </c>
      <c r="B2092" s="2" t="s">
        <v>3116</v>
      </c>
      <c r="C2092" s="2" t="s">
        <v>7226</v>
      </c>
      <c r="D2092">
        <v>750</v>
      </c>
      <c r="E2092">
        <f t="shared" si="256"/>
        <v>750</v>
      </c>
      <c r="F2092">
        <v>430</v>
      </c>
      <c r="G2092">
        <f t="shared" si="257"/>
        <v>430</v>
      </c>
      <c r="H2092" t="s">
        <v>8221</v>
      </c>
      <c r="I2092" t="s">
        <v>8224</v>
      </c>
      <c r="J2092" t="s">
        <v>8246</v>
      </c>
      <c r="K2092">
        <v>1427890925</v>
      </c>
      <c r="L2092">
        <v>1426681325</v>
      </c>
      <c r="M2092" t="b">
        <v>0</v>
      </c>
      <c r="N2092">
        <v>10</v>
      </c>
      <c r="O2092" t="b">
        <v>0</v>
      </c>
      <c r="P2092" t="s">
        <v>8303</v>
      </c>
      <c r="Q2092">
        <f t="shared" si="258"/>
        <v>57</v>
      </c>
      <c r="R2092">
        <f t="shared" si="263"/>
        <v>43</v>
      </c>
      <c r="S2092" t="str">
        <f t="shared" si="259"/>
        <v>theater</v>
      </c>
      <c r="T2092" t="str">
        <f t="shared" si="260"/>
        <v>spaces</v>
      </c>
      <c r="U2092" s="7">
        <f t="shared" si="261"/>
        <v>42081.515335648146</v>
      </c>
      <c r="V2092" s="7">
        <f t="shared" si="262"/>
        <v>42095.515335648146</v>
      </c>
    </row>
    <row r="2093" spans="1:22" ht="44.25" x14ac:dyDescent="0.75">
      <c r="A2093">
        <v>3113</v>
      </c>
      <c r="B2093" s="2" t="s">
        <v>3113</v>
      </c>
      <c r="C2093" s="2" t="s">
        <v>7223</v>
      </c>
      <c r="D2093">
        <v>109225</v>
      </c>
      <c r="E2093">
        <f t="shared" si="256"/>
        <v>109225</v>
      </c>
      <c r="F2093">
        <v>4635</v>
      </c>
      <c r="G2093">
        <f t="shared" si="257"/>
        <v>4635</v>
      </c>
      <c r="H2093" t="s">
        <v>8221</v>
      </c>
      <c r="I2093" t="s">
        <v>8224</v>
      </c>
      <c r="J2093" t="s">
        <v>8246</v>
      </c>
      <c r="K2093">
        <v>1429291982</v>
      </c>
      <c r="L2093">
        <v>1426699982</v>
      </c>
      <c r="M2093" t="b">
        <v>0</v>
      </c>
      <c r="N2093">
        <v>37</v>
      </c>
      <c r="O2093" t="b">
        <v>0</v>
      </c>
      <c r="P2093" t="s">
        <v>8303</v>
      </c>
      <c r="Q2093">
        <f t="shared" si="258"/>
        <v>4</v>
      </c>
      <c r="R2093">
        <f t="shared" si="263"/>
        <v>125.27</v>
      </c>
      <c r="S2093" t="str">
        <f t="shared" si="259"/>
        <v>theater</v>
      </c>
      <c r="T2093" t="str">
        <f t="shared" si="260"/>
        <v>spaces</v>
      </c>
      <c r="U2093" s="7">
        <f t="shared" si="261"/>
        <v>42081.731273148151</v>
      </c>
      <c r="V2093" s="7">
        <f t="shared" si="262"/>
        <v>42111.731273148151</v>
      </c>
    </row>
    <row r="2094" spans="1:22" ht="59" x14ac:dyDescent="0.75">
      <c r="A2094">
        <v>1852</v>
      </c>
      <c r="B2094" s="2" t="s">
        <v>1853</v>
      </c>
      <c r="C2094" s="2" t="s">
        <v>5962</v>
      </c>
      <c r="D2094">
        <v>15000</v>
      </c>
      <c r="E2094">
        <f t="shared" si="256"/>
        <v>15000</v>
      </c>
      <c r="F2094">
        <v>17545</v>
      </c>
      <c r="G2094">
        <f t="shared" si="257"/>
        <v>17545</v>
      </c>
      <c r="H2094" t="s">
        <v>8219</v>
      </c>
      <c r="I2094" t="s">
        <v>8224</v>
      </c>
      <c r="J2094" t="s">
        <v>8246</v>
      </c>
      <c r="K2094">
        <v>1429920000</v>
      </c>
      <c r="L2094">
        <v>1426703452</v>
      </c>
      <c r="M2094" t="b">
        <v>0</v>
      </c>
      <c r="N2094">
        <v>131</v>
      </c>
      <c r="O2094" t="b">
        <v>1</v>
      </c>
      <c r="P2094" t="s">
        <v>8276</v>
      </c>
      <c r="Q2094">
        <f t="shared" si="258"/>
        <v>117</v>
      </c>
      <c r="R2094">
        <f t="shared" si="263"/>
        <v>133.93</v>
      </c>
      <c r="S2094" t="str">
        <f t="shared" si="259"/>
        <v>music</v>
      </c>
      <c r="T2094" t="str">
        <f t="shared" si="260"/>
        <v>rock</v>
      </c>
      <c r="U2094" s="7">
        <f t="shared" si="261"/>
        <v>42081.77143518519</v>
      </c>
      <c r="V2094" s="7">
        <f t="shared" si="262"/>
        <v>42119</v>
      </c>
    </row>
    <row r="2095" spans="1:22" ht="44.25" x14ac:dyDescent="0.75">
      <c r="A2095">
        <v>2530</v>
      </c>
      <c r="B2095" s="2" t="s">
        <v>2530</v>
      </c>
      <c r="C2095" s="2" t="s">
        <v>6640</v>
      </c>
      <c r="D2095">
        <v>6500</v>
      </c>
      <c r="E2095">
        <f t="shared" si="256"/>
        <v>6500</v>
      </c>
      <c r="F2095">
        <v>6500</v>
      </c>
      <c r="G2095">
        <f t="shared" si="257"/>
        <v>6500</v>
      </c>
      <c r="H2095" t="s">
        <v>8219</v>
      </c>
      <c r="I2095" t="s">
        <v>8224</v>
      </c>
      <c r="J2095" t="s">
        <v>8246</v>
      </c>
      <c r="K2095">
        <v>1429505400</v>
      </c>
      <c r="L2095">
        <v>1426711505</v>
      </c>
      <c r="M2095" t="b">
        <v>0</v>
      </c>
      <c r="N2095">
        <v>48</v>
      </c>
      <c r="O2095" t="b">
        <v>1</v>
      </c>
      <c r="P2095" t="s">
        <v>8300</v>
      </c>
      <c r="Q2095">
        <f t="shared" si="258"/>
        <v>100</v>
      </c>
      <c r="R2095">
        <f t="shared" si="263"/>
        <v>135.41999999999999</v>
      </c>
      <c r="S2095" t="str">
        <f t="shared" si="259"/>
        <v>music</v>
      </c>
      <c r="T2095" t="str">
        <f t="shared" si="260"/>
        <v>classical music</v>
      </c>
      <c r="U2095" s="7">
        <f t="shared" si="261"/>
        <v>42081.864641203705</v>
      </c>
      <c r="V2095" s="7">
        <f t="shared" si="262"/>
        <v>42114.201388888891</v>
      </c>
    </row>
    <row r="2096" spans="1:22" ht="44.25" x14ac:dyDescent="0.75">
      <c r="A2096">
        <v>2047</v>
      </c>
      <c r="B2096" s="2" t="s">
        <v>2048</v>
      </c>
      <c r="C2096" s="2" t="s">
        <v>6157</v>
      </c>
      <c r="D2096">
        <v>98000</v>
      </c>
      <c r="E2096">
        <f t="shared" si="256"/>
        <v>64680</v>
      </c>
      <c r="F2096">
        <v>100939</v>
      </c>
      <c r="G2096">
        <f t="shared" si="257"/>
        <v>66619.740000000005</v>
      </c>
      <c r="H2096" t="s">
        <v>8219</v>
      </c>
      <c r="I2096" t="s">
        <v>8226</v>
      </c>
      <c r="J2096" t="s">
        <v>8248</v>
      </c>
      <c r="K2096">
        <v>1429228800</v>
      </c>
      <c r="L2096">
        <v>1426714870</v>
      </c>
      <c r="M2096" t="b">
        <v>0</v>
      </c>
      <c r="N2096">
        <v>443</v>
      </c>
      <c r="O2096" t="b">
        <v>1</v>
      </c>
      <c r="P2096" t="s">
        <v>8295</v>
      </c>
      <c r="Q2096">
        <f t="shared" si="258"/>
        <v>103</v>
      </c>
      <c r="R2096">
        <f t="shared" si="263"/>
        <v>150.38</v>
      </c>
      <c r="S2096" t="str">
        <f t="shared" si="259"/>
        <v>technology</v>
      </c>
      <c r="T2096" t="str">
        <f t="shared" si="260"/>
        <v>hardware</v>
      </c>
      <c r="U2096" s="7">
        <f t="shared" si="261"/>
        <v>42081.903587962966</v>
      </c>
      <c r="V2096" s="7">
        <f t="shared" si="262"/>
        <v>42111</v>
      </c>
    </row>
    <row r="2097" spans="1:22" x14ac:dyDescent="0.75">
      <c r="A2097">
        <v>2659</v>
      </c>
      <c r="B2097" s="2" t="s">
        <v>2659</v>
      </c>
      <c r="C2097" s="2" t="s">
        <v>6769</v>
      </c>
      <c r="D2097">
        <v>49000</v>
      </c>
      <c r="E2097">
        <f t="shared" si="256"/>
        <v>49000</v>
      </c>
      <c r="F2097">
        <v>1333</v>
      </c>
      <c r="G2097">
        <f t="shared" si="257"/>
        <v>1333</v>
      </c>
      <c r="H2097" t="s">
        <v>8220</v>
      </c>
      <c r="I2097" t="s">
        <v>8224</v>
      </c>
      <c r="J2097" t="s">
        <v>8246</v>
      </c>
      <c r="K2097">
        <v>1429321210</v>
      </c>
      <c r="L2097">
        <v>1426729210</v>
      </c>
      <c r="M2097" t="b">
        <v>0</v>
      </c>
      <c r="N2097">
        <v>10</v>
      </c>
      <c r="O2097" t="b">
        <v>0</v>
      </c>
      <c r="P2097" t="s">
        <v>8301</v>
      </c>
      <c r="Q2097">
        <f t="shared" si="258"/>
        <v>3</v>
      </c>
      <c r="R2097">
        <f t="shared" si="263"/>
        <v>133.30000000000001</v>
      </c>
      <c r="S2097" t="str">
        <f t="shared" si="259"/>
        <v>technology</v>
      </c>
      <c r="T2097" t="str">
        <f t="shared" si="260"/>
        <v>space exploration</v>
      </c>
      <c r="U2097" s="7">
        <f t="shared" si="261"/>
        <v>42082.069560185191</v>
      </c>
      <c r="V2097" s="7">
        <f t="shared" si="262"/>
        <v>42112.069560185191</v>
      </c>
    </row>
    <row r="2098" spans="1:22" ht="59" x14ac:dyDescent="0.75">
      <c r="A2098">
        <v>2407</v>
      </c>
      <c r="B2098" s="2" t="s">
        <v>2408</v>
      </c>
      <c r="C2098" s="2" t="s">
        <v>6517</v>
      </c>
      <c r="D2098">
        <v>22000</v>
      </c>
      <c r="E2098">
        <f t="shared" si="256"/>
        <v>22000</v>
      </c>
      <c r="F2098">
        <v>5557</v>
      </c>
      <c r="G2098">
        <f t="shared" si="257"/>
        <v>5557</v>
      </c>
      <c r="H2098" t="s">
        <v>8221</v>
      </c>
      <c r="I2098" t="s">
        <v>8224</v>
      </c>
      <c r="J2098" t="s">
        <v>8246</v>
      </c>
      <c r="K2098">
        <v>1428732000</v>
      </c>
      <c r="L2098">
        <v>1426772928</v>
      </c>
      <c r="M2098" t="b">
        <v>0</v>
      </c>
      <c r="N2098">
        <v>33</v>
      </c>
      <c r="O2098" t="b">
        <v>0</v>
      </c>
      <c r="P2098" t="s">
        <v>8284</v>
      </c>
      <c r="Q2098">
        <f t="shared" si="258"/>
        <v>25</v>
      </c>
      <c r="R2098">
        <f t="shared" si="263"/>
        <v>168.39</v>
      </c>
      <c r="S2098" t="str">
        <f t="shared" si="259"/>
        <v>food</v>
      </c>
      <c r="T2098" t="str">
        <f t="shared" si="260"/>
        <v>food trucks</v>
      </c>
      <c r="U2098" s="7">
        <f t="shared" si="261"/>
        <v>42082.575555555552</v>
      </c>
      <c r="V2098" s="7">
        <f t="shared" si="262"/>
        <v>42105.25</v>
      </c>
    </row>
    <row r="2099" spans="1:22" ht="44.25" x14ac:dyDescent="0.75">
      <c r="A2099">
        <v>2172</v>
      </c>
      <c r="B2099" s="2" t="s">
        <v>2173</v>
      </c>
      <c r="C2099" s="2" t="s">
        <v>6282</v>
      </c>
      <c r="D2099">
        <v>1000</v>
      </c>
      <c r="E2099">
        <f t="shared" si="256"/>
        <v>1000</v>
      </c>
      <c r="F2099">
        <v>1000</v>
      </c>
      <c r="G2099">
        <f t="shared" si="257"/>
        <v>1000</v>
      </c>
      <c r="H2099" t="s">
        <v>8219</v>
      </c>
      <c r="I2099" t="s">
        <v>8224</v>
      </c>
      <c r="J2099" t="s">
        <v>8246</v>
      </c>
      <c r="K2099">
        <v>1429365320</v>
      </c>
      <c r="L2099">
        <v>1426773320</v>
      </c>
      <c r="M2099" t="b">
        <v>0</v>
      </c>
      <c r="N2099">
        <v>13</v>
      </c>
      <c r="O2099" t="b">
        <v>1</v>
      </c>
      <c r="P2099" t="s">
        <v>8276</v>
      </c>
      <c r="Q2099">
        <f t="shared" si="258"/>
        <v>100</v>
      </c>
      <c r="R2099">
        <f t="shared" si="263"/>
        <v>76.92</v>
      </c>
      <c r="S2099" t="str">
        <f t="shared" si="259"/>
        <v>music</v>
      </c>
      <c r="T2099" t="str">
        <f t="shared" si="260"/>
        <v>rock</v>
      </c>
      <c r="U2099" s="7">
        <f t="shared" si="261"/>
        <v>42082.580092592587</v>
      </c>
      <c r="V2099" s="7">
        <f t="shared" si="262"/>
        <v>42112.580092592587</v>
      </c>
    </row>
    <row r="2100" spans="1:22" ht="44.25" x14ac:dyDescent="0.75">
      <c r="A2100">
        <v>1312</v>
      </c>
      <c r="B2100" s="2" t="s">
        <v>1313</v>
      </c>
      <c r="C2100" s="2" t="s">
        <v>5422</v>
      </c>
      <c r="D2100">
        <v>4600</v>
      </c>
      <c r="E2100">
        <f t="shared" si="256"/>
        <v>4600</v>
      </c>
      <c r="F2100">
        <v>28</v>
      </c>
      <c r="G2100">
        <f t="shared" si="257"/>
        <v>28</v>
      </c>
      <c r="H2100" t="s">
        <v>8220</v>
      </c>
      <c r="I2100" t="s">
        <v>8224</v>
      </c>
      <c r="J2100" t="s">
        <v>8246</v>
      </c>
      <c r="K2100">
        <v>1429375922</v>
      </c>
      <c r="L2100">
        <v>1426783922</v>
      </c>
      <c r="M2100" t="b">
        <v>0</v>
      </c>
      <c r="N2100">
        <v>1</v>
      </c>
      <c r="O2100" t="b">
        <v>0</v>
      </c>
      <c r="P2100" t="s">
        <v>8273</v>
      </c>
      <c r="Q2100">
        <f t="shared" si="258"/>
        <v>1</v>
      </c>
      <c r="R2100">
        <f t="shared" si="263"/>
        <v>28</v>
      </c>
      <c r="S2100" t="str">
        <f t="shared" si="259"/>
        <v>technology</v>
      </c>
      <c r="T2100" t="str">
        <f t="shared" si="260"/>
        <v>wearables</v>
      </c>
      <c r="U2100" s="7">
        <f t="shared" si="261"/>
        <v>42082.702800925923</v>
      </c>
      <c r="V2100" s="7">
        <f t="shared" si="262"/>
        <v>42112.702800925923</v>
      </c>
    </row>
    <row r="2101" spans="1:22" ht="59" x14ac:dyDescent="0.75">
      <c r="A2101">
        <v>958</v>
      </c>
      <c r="B2101" s="2" t="s">
        <v>959</v>
      </c>
      <c r="C2101" s="2" t="s">
        <v>5068</v>
      </c>
      <c r="D2101">
        <v>7777</v>
      </c>
      <c r="E2101">
        <f t="shared" si="256"/>
        <v>7777</v>
      </c>
      <c r="F2101">
        <v>881</v>
      </c>
      <c r="G2101">
        <f t="shared" si="257"/>
        <v>881</v>
      </c>
      <c r="H2101" t="s">
        <v>8221</v>
      </c>
      <c r="I2101" t="s">
        <v>8224</v>
      </c>
      <c r="J2101" t="s">
        <v>8246</v>
      </c>
      <c r="K2101">
        <v>1428641940</v>
      </c>
      <c r="L2101">
        <v>1426792563</v>
      </c>
      <c r="M2101" t="b">
        <v>0</v>
      </c>
      <c r="N2101">
        <v>17</v>
      </c>
      <c r="O2101" t="b">
        <v>0</v>
      </c>
      <c r="P2101" t="s">
        <v>8273</v>
      </c>
      <c r="Q2101">
        <f t="shared" si="258"/>
        <v>11</v>
      </c>
      <c r="R2101">
        <f t="shared" si="263"/>
        <v>51.82</v>
      </c>
      <c r="S2101" t="str">
        <f t="shared" si="259"/>
        <v>technology</v>
      </c>
      <c r="T2101" t="str">
        <f t="shared" si="260"/>
        <v>wearables</v>
      </c>
      <c r="U2101" s="7">
        <f t="shared" si="261"/>
        <v>42082.802812499998</v>
      </c>
      <c r="V2101" s="7">
        <f t="shared" si="262"/>
        <v>42104.207638888889</v>
      </c>
    </row>
    <row r="2102" spans="1:22" ht="44.25" x14ac:dyDescent="0.75">
      <c r="A2102">
        <v>595</v>
      </c>
      <c r="B2102" s="2" t="s">
        <v>596</v>
      </c>
      <c r="C2102" s="2" t="s">
        <v>4705</v>
      </c>
      <c r="D2102">
        <v>100000</v>
      </c>
      <c r="E2102">
        <f t="shared" si="256"/>
        <v>100000</v>
      </c>
      <c r="F2102">
        <v>426</v>
      </c>
      <c r="G2102">
        <f t="shared" si="257"/>
        <v>426</v>
      </c>
      <c r="H2102" t="s">
        <v>8221</v>
      </c>
      <c r="I2102" t="s">
        <v>8224</v>
      </c>
      <c r="J2102" t="s">
        <v>8246</v>
      </c>
      <c r="K2102">
        <v>1430703638</v>
      </c>
      <c r="L2102">
        <v>1426815638</v>
      </c>
      <c r="M2102" t="b">
        <v>0</v>
      </c>
      <c r="N2102">
        <v>8</v>
      </c>
      <c r="O2102" t="b">
        <v>0</v>
      </c>
      <c r="P2102" t="s">
        <v>8272</v>
      </c>
      <c r="Q2102">
        <f t="shared" si="258"/>
        <v>0</v>
      </c>
      <c r="R2102">
        <f t="shared" si="263"/>
        <v>53.25</v>
      </c>
      <c r="S2102" t="str">
        <f t="shared" si="259"/>
        <v>technology</v>
      </c>
      <c r="T2102" t="str">
        <f t="shared" si="260"/>
        <v>web</v>
      </c>
      <c r="U2102" s="7">
        <f t="shared" si="261"/>
        <v>42083.069884259254</v>
      </c>
      <c r="V2102" s="7">
        <f t="shared" si="262"/>
        <v>42128.069884259254</v>
      </c>
    </row>
    <row r="2103" spans="1:22" ht="44.25" x14ac:dyDescent="0.75">
      <c r="A2103">
        <v>3043</v>
      </c>
      <c r="B2103" s="2" t="s">
        <v>3043</v>
      </c>
      <c r="C2103" s="2" t="s">
        <v>7153</v>
      </c>
      <c r="D2103">
        <v>15000</v>
      </c>
      <c r="E2103">
        <f t="shared" si="256"/>
        <v>10950</v>
      </c>
      <c r="F2103">
        <v>16501</v>
      </c>
      <c r="G2103">
        <f t="shared" si="257"/>
        <v>12045.73</v>
      </c>
      <c r="H2103" t="s">
        <v>8219</v>
      </c>
      <c r="I2103" t="s">
        <v>8229</v>
      </c>
      <c r="J2103" t="s">
        <v>8251</v>
      </c>
      <c r="K2103">
        <v>1429152600</v>
      </c>
      <c r="L2103">
        <v>1426815699</v>
      </c>
      <c r="M2103" t="b">
        <v>0</v>
      </c>
      <c r="N2103">
        <v>128</v>
      </c>
      <c r="O2103" t="b">
        <v>1</v>
      </c>
      <c r="P2103" t="s">
        <v>8303</v>
      </c>
      <c r="Q2103">
        <f t="shared" si="258"/>
        <v>110</v>
      </c>
      <c r="R2103">
        <f t="shared" si="263"/>
        <v>94.11</v>
      </c>
      <c r="S2103" t="str">
        <f t="shared" si="259"/>
        <v>theater</v>
      </c>
      <c r="T2103" t="str">
        <f t="shared" si="260"/>
        <v>spaces</v>
      </c>
      <c r="U2103" s="7">
        <f t="shared" si="261"/>
        <v>42083.070590277777</v>
      </c>
      <c r="V2103" s="7">
        <f t="shared" si="262"/>
        <v>42110.118055555555</v>
      </c>
    </row>
    <row r="2104" spans="1:22" ht="44.25" x14ac:dyDescent="0.75">
      <c r="A2104">
        <v>2665</v>
      </c>
      <c r="B2104" s="2" t="s">
        <v>2665</v>
      </c>
      <c r="C2104" s="2" t="s">
        <v>6775</v>
      </c>
      <c r="D2104">
        <v>3500</v>
      </c>
      <c r="E2104">
        <f t="shared" si="256"/>
        <v>3500</v>
      </c>
      <c r="F2104">
        <v>4310</v>
      </c>
      <c r="G2104">
        <f t="shared" si="257"/>
        <v>4310</v>
      </c>
      <c r="H2104" t="s">
        <v>8219</v>
      </c>
      <c r="I2104" t="s">
        <v>8224</v>
      </c>
      <c r="J2104" t="s">
        <v>8246</v>
      </c>
      <c r="K2104">
        <v>1430774974</v>
      </c>
      <c r="L2104">
        <v>1426886974</v>
      </c>
      <c r="M2104" t="b">
        <v>0</v>
      </c>
      <c r="N2104">
        <v>46</v>
      </c>
      <c r="O2104" t="b">
        <v>1</v>
      </c>
      <c r="P2104" t="s">
        <v>8302</v>
      </c>
      <c r="Q2104">
        <f t="shared" si="258"/>
        <v>123</v>
      </c>
      <c r="R2104">
        <f t="shared" si="263"/>
        <v>93.7</v>
      </c>
      <c r="S2104" t="str">
        <f t="shared" si="259"/>
        <v>technology</v>
      </c>
      <c r="T2104" t="str">
        <f t="shared" si="260"/>
        <v>makerspaces</v>
      </c>
      <c r="U2104" s="7">
        <f t="shared" si="261"/>
        <v>42083.895532407405</v>
      </c>
      <c r="V2104" s="7">
        <f t="shared" si="262"/>
        <v>42128.895532407405</v>
      </c>
    </row>
    <row r="2105" spans="1:22" ht="59" x14ac:dyDescent="0.75">
      <c r="A2105">
        <v>3797</v>
      </c>
      <c r="B2105" s="2" t="s">
        <v>3794</v>
      </c>
      <c r="C2105" s="2" t="s">
        <v>7907</v>
      </c>
      <c r="D2105">
        <v>6000</v>
      </c>
      <c r="E2105">
        <f t="shared" si="256"/>
        <v>6000</v>
      </c>
      <c r="F2105">
        <v>5380</v>
      </c>
      <c r="G2105">
        <f t="shared" si="257"/>
        <v>5380</v>
      </c>
      <c r="H2105" t="s">
        <v>8221</v>
      </c>
      <c r="I2105" t="s">
        <v>8224</v>
      </c>
      <c r="J2105" t="s">
        <v>8246</v>
      </c>
      <c r="K2105">
        <v>1429564165</v>
      </c>
      <c r="L2105">
        <v>1426972165</v>
      </c>
      <c r="M2105" t="b">
        <v>0</v>
      </c>
      <c r="N2105">
        <v>37</v>
      </c>
      <c r="O2105" t="b">
        <v>0</v>
      </c>
      <c r="P2105" t="s">
        <v>8305</v>
      </c>
      <c r="Q2105">
        <f t="shared" si="258"/>
        <v>90</v>
      </c>
      <c r="R2105">
        <f t="shared" si="263"/>
        <v>145.41</v>
      </c>
      <c r="S2105" t="str">
        <f t="shared" si="259"/>
        <v>theater</v>
      </c>
      <c r="T2105" t="str">
        <f t="shared" si="260"/>
        <v>musical</v>
      </c>
      <c r="U2105" s="7">
        <f t="shared" si="261"/>
        <v>42084.881539351853</v>
      </c>
      <c r="V2105" s="7">
        <f t="shared" si="262"/>
        <v>42114.881539351853</v>
      </c>
    </row>
    <row r="2106" spans="1:22" ht="29.5" x14ac:dyDescent="0.75">
      <c r="A2106">
        <v>1290</v>
      </c>
      <c r="B2106" s="2" t="s">
        <v>1291</v>
      </c>
      <c r="C2106" s="2" t="s">
        <v>5400</v>
      </c>
      <c r="D2106">
        <v>3500</v>
      </c>
      <c r="E2106">
        <f t="shared" si="256"/>
        <v>3500</v>
      </c>
      <c r="F2106">
        <v>3800</v>
      </c>
      <c r="G2106">
        <f t="shared" si="257"/>
        <v>3800</v>
      </c>
      <c r="H2106" t="s">
        <v>8219</v>
      </c>
      <c r="I2106" t="s">
        <v>8224</v>
      </c>
      <c r="J2106" t="s">
        <v>8246</v>
      </c>
      <c r="K2106">
        <v>1429772340</v>
      </c>
      <c r="L2106">
        <v>1427121931</v>
      </c>
      <c r="M2106" t="b">
        <v>0</v>
      </c>
      <c r="N2106">
        <v>86</v>
      </c>
      <c r="O2106" t="b">
        <v>1</v>
      </c>
      <c r="P2106" t="s">
        <v>8271</v>
      </c>
      <c r="Q2106">
        <f t="shared" si="258"/>
        <v>109</v>
      </c>
      <c r="R2106">
        <f t="shared" si="263"/>
        <v>44.19</v>
      </c>
      <c r="S2106" t="str">
        <f t="shared" si="259"/>
        <v>theater</v>
      </c>
      <c r="T2106" t="str">
        <f t="shared" si="260"/>
        <v>plays</v>
      </c>
      <c r="U2106" s="7">
        <f t="shared" si="261"/>
        <v>42086.614942129629</v>
      </c>
      <c r="V2106" s="7">
        <f t="shared" si="262"/>
        <v>42117.290972222225</v>
      </c>
    </row>
    <row r="2107" spans="1:22" ht="44.25" x14ac:dyDescent="0.75">
      <c r="A2107">
        <v>1449</v>
      </c>
      <c r="B2107" s="2" t="s">
        <v>1450</v>
      </c>
      <c r="C2107" s="2" t="s">
        <v>5559</v>
      </c>
      <c r="D2107">
        <v>8888</v>
      </c>
      <c r="E2107">
        <f t="shared" si="256"/>
        <v>8888</v>
      </c>
      <c r="F2107">
        <v>0</v>
      </c>
      <c r="G2107">
        <f t="shared" si="257"/>
        <v>0</v>
      </c>
      <c r="H2107" t="s">
        <v>8221</v>
      </c>
      <c r="I2107" t="s">
        <v>8224</v>
      </c>
      <c r="J2107" t="s">
        <v>8246</v>
      </c>
      <c r="K2107">
        <v>1431286105</v>
      </c>
      <c r="L2107">
        <v>1427138905</v>
      </c>
      <c r="M2107" t="b">
        <v>0</v>
      </c>
      <c r="N2107">
        <v>0</v>
      </c>
      <c r="O2107" t="b">
        <v>0</v>
      </c>
      <c r="P2107" t="s">
        <v>8287</v>
      </c>
      <c r="Q2107">
        <f t="shared" si="258"/>
        <v>0</v>
      </c>
      <c r="R2107" t="e">
        <f t="shared" si="263"/>
        <v>#DIV/0!</v>
      </c>
      <c r="S2107" t="str">
        <f t="shared" si="259"/>
        <v>publishing</v>
      </c>
      <c r="T2107" t="str">
        <f t="shared" si="260"/>
        <v>translations</v>
      </c>
      <c r="U2107" s="7">
        <f t="shared" si="261"/>
        <v>42086.811400462961</v>
      </c>
      <c r="V2107" s="7">
        <f t="shared" si="262"/>
        <v>42134.811400462961</v>
      </c>
    </row>
    <row r="2108" spans="1:22" ht="44.25" x14ac:dyDescent="0.75">
      <c r="A2108">
        <v>610</v>
      </c>
      <c r="B2108" s="2" t="s">
        <v>611</v>
      </c>
      <c r="C2108" s="2" t="s">
        <v>4720</v>
      </c>
      <c r="D2108">
        <v>13803</v>
      </c>
      <c r="E2108">
        <f t="shared" si="256"/>
        <v>13803</v>
      </c>
      <c r="F2108">
        <v>0</v>
      </c>
      <c r="G2108">
        <f t="shared" si="257"/>
        <v>0</v>
      </c>
      <c r="H2108" t="s">
        <v>8220</v>
      </c>
      <c r="I2108" t="s">
        <v>8224</v>
      </c>
      <c r="J2108" t="s">
        <v>8246</v>
      </c>
      <c r="K2108">
        <v>1429732586</v>
      </c>
      <c r="L2108">
        <v>1427140586</v>
      </c>
      <c r="M2108" t="b">
        <v>0</v>
      </c>
      <c r="N2108">
        <v>0</v>
      </c>
      <c r="O2108" t="b">
        <v>0</v>
      </c>
      <c r="P2108" t="s">
        <v>8272</v>
      </c>
      <c r="Q2108">
        <f t="shared" si="258"/>
        <v>0</v>
      </c>
      <c r="R2108" t="e">
        <f t="shared" si="263"/>
        <v>#DIV/0!</v>
      </c>
      <c r="S2108" t="str">
        <f t="shared" si="259"/>
        <v>technology</v>
      </c>
      <c r="T2108" t="str">
        <f t="shared" si="260"/>
        <v>web</v>
      </c>
      <c r="U2108" s="7">
        <f t="shared" si="261"/>
        <v>42086.83085648148</v>
      </c>
      <c r="V2108" s="7">
        <f t="shared" si="262"/>
        <v>42116.83085648148</v>
      </c>
    </row>
    <row r="2109" spans="1:22" ht="59" x14ac:dyDescent="0.75">
      <c r="A2109">
        <v>617</v>
      </c>
      <c r="B2109" s="2" t="s">
        <v>618</v>
      </c>
      <c r="C2109" s="2" t="s">
        <v>4727</v>
      </c>
      <c r="D2109">
        <v>2000</v>
      </c>
      <c r="E2109">
        <f t="shared" si="256"/>
        <v>2620</v>
      </c>
      <c r="F2109">
        <v>60</v>
      </c>
      <c r="G2109">
        <f t="shared" si="257"/>
        <v>78.600000000000009</v>
      </c>
      <c r="H2109" t="s">
        <v>8220</v>
      </c>
      <c r="I2109" t="s">
        <v>8225</v>
      </c>
      <c r="J2109" t="s">
        <v>8247</v>
      </c>
      <c r="K2109">
        <v>1431072843</v>
      </c>
      <c r="L2109">
        <v>1427184843</v>
      </c>
      <c r="M2109" t="b">
        <v>0</v>
      </c>
      <c r="N2109">
        <v>3</v>
      </c>
      <c r="O2109" t="b">
        <v>0</v>
      </c>
      <c r="P2109" t="s">
        <v>8272</v>
      </c>
      <c r="Q2109">
        <f t="shared" si="258"/>
        <v>3</v>
      </c>
      <c r="R2109">
        <f t="shared" si="263"/>
        <v>26.2</v>
      </c>
      <c r="S2109" t="str">
        <f t="shared" si="259"/>
        <v>technology</v>
      </c>
      <c r="T2109" t="str">
        <f t="shared" si="260"/>
        <v>web</v>
      </c>
      <c r="U2109" s="7">
        <f t="shared" si="261"/>
        <v>42087.343090277776</v>
      </c>
      <c r="V2109" s="7">
        <f t="shared" si="262"/>
        <v>42132.343090277776</v>
      </c>
    </row>
    <row r="2110" spans="1:22" ht="44.25" x14ac:dyDescent="0.75">
      <c r="A2110">
        <v>2073</v>
      </c>
      <c r="B2110" s="2" t="s">
        <v>2074</v>
      </c>
      <c r="C2110" s="2" t="s">
        <v>6183</v>
      </c>
      <c r="D2110">
        <v>100000</v>
      </c>
      <c r="E2110">
        <f t="shared" si="256"/>
        <v>100000</v>
      </c>
      <c r="F2110">
        <v>152604.29999999999</v>
      </c>
      <c r="G2110">
        <f t="shared" si="257"/>
        <v>152604.29999999999</v>
      </c>
      <c r="H2110" t="s">
        <v>8219</v>
      </c>
      <c r="I2110" t="s">
        <v>8224</v>
      </c>
      <c r="J2110" t="s">
        <v>8246</v>
      </c>
      <c r="K2110">
        <v>1431100918</v>
      </c>
      <c r="L2110">
        <v>1427212918</v>
      </c>
      <c r="M2110" t="b">
        <v>0</v>
      </c>
      <c r="N2110">
        <v>470</v>
      </c>
      <c r="O2110" t="b">
        <v>1</v>
      </c>
      <c r="P2110" t="s">
        <v>8295</v>
      </c>
      <c r="Q2110">
        <f t="shared" si="258"/>
        <v>153</v>
      </c>
      <c r="R2110">
        <f t="shared" si="263"/>
        <v>324.69</v>
      </c>
      <c r="S2110" t="str">
        <f t="shared" si="259"/>
        <v>technology</v>
      </c>
      <c r="T2110" t="str">
        <f t="shared" si="260"/>
        <v>hardware</v>
      </c>
      <c r="U2110" s="7">
        <f t="shared" si="261"/>
        <v>42087.668032407411</v>
      </c>
      <c r="V2110" s="7">
        <f t="shared" si="262"/>
        <v>42132.668032407411</v>
      </c>
    </row>
    <row r="2111" spans="1:22" ht="59" x14ac:dyDescent="0.75">
      <c r="A2111">
        <v>3488</v>
      </c>
      <c r="B2111" s="2" t="s">
        <v>3487</v>
      </c>
      <c r="C2111" s="2" t="s">
        <v>7598</v>
      </c>
      <c r="D2111">
        <v>3000</v>
      </c>
      <c r="E2111">
        <f t="shared" si="256"/>
        <v>3000</v>
      </c>
      <c r="F2111">
        <v>3636</v>
      </c>
      <c r="G2111">
        <f t="shared" si="257"/>
        <v>3636</v>
      </c>
      <c r="H2111" t="s">
        <v>8219</v>
      </c>
      <c r="I2111" t="s">
        <v>8224</v>
      </c>
      <c r="J2111" t="s">
        <v>8246</v>
      </c>
      <c r="K2111">
        <v>1429286400</v>
      </c>
      <c r="L2111">
        <v>1427221560</v>
      </c>
      <c r="M2111" t="b">
        <v>0</v>
      </c>
      <c r="N2111">
        <v>29</v>
      </c>
      <c r="O2111" t="b">
        <v>1</v>
      </c>
      <c r="P2111" t="s">
        <v>8271</v>
      </c>
      <c r="Q2111">
        <f t="shared" si="258"/>
        <v>121</v>
      </c>
      <c r="R2111">
        <f t="shared" si="263"/>
        <v>125.38</v>
      </c>
      <c r="S2111" t="str">
        <f t="shared" si="259"/>
        <v>theater</v>
      </c>
      <c r="T2111" t="str">
        <f t="shared" si="260"/>
        <v>plays</v>
      </c>
      <c r="U2111" s="7">
        <f t="shared" si="261"/>
        <v>42087.768055555556</v>
      </c>
      <c r="V2111" s="7">
        <f t="shared" si="262"/>
        <v>42111.666666666672</v>
      </c>
    </row>
    <row r="2112" spans="1:22" ht="59" x14ac:dyDescent="0.75">
      <c r="A2112">
        <v>3774</v>
      </c>
      <c r="B2112" s="2" t="s">
        <v>3771</v>
      </c>
      <c r="C2112" s="2" t="s">
        <v>7884</v>
      </c>
      <c r="D2112">
        <v>2500</v>
      </c>
      <c r="E2112">
        <f t="shared" si="256"/>
        <v>1825</v>
      </c>
      <c r="F2112">
        <v>2500</v>
      </c>
      <c r="G2112">
        <f t="shared" si="257"/>
        <v>1825</v>
      </c>
      <c r="H2112" t="s">
        <v>8219</v>
      </c>
      <c r="I2112" t="s">
        <v>8229</v>
      </c>
      <c r="J2112" t="s">
        <v>8251</v>
      </c>
      <c r="K2112">
        <v>1428606055</v>
      </c>
      <c r="L2112">
        <v>1427223655</v>
      </c>
      <c r="M2112" t="b">
        <v>0</v>
      </c>
      <c r="N2112">
        <v>25</v>
      </c>
      <c r="O2112" t="b">
        <v>1</v>
      </c>
      <c r="P2112" t="s">
        <v>8305</v>
      </c>
      <c r="Q2112">
        <f t="shared" si="258"/>
        <v>100</v>
      </c>
      <c r="R2112">
        <f t="shared" si="263"/>
        <v>73</v>
      </c>
      <c r="S2112" t="str">
        <f t="shared" si="259"/>
        <v>theater</v>
      </c>
      <c r="T2112" t="str">
        <f t="shared" si="260"/>
        <v>musical</v>
      </c>
      <c r="U2112" s="7">
        <f t="shared" si="261"/>
        <v>42087.792303240742</v>
      </c>
      <c r="V2112" s="7">
        <f t="shared" si="262"/>
        <v>42103.792303240742</v>
      </c>
    </row>
    <row r="2113" spans="1:22" ht="44.25" x14ac:dyDescent="0.75">
      <c r="A2113">
        <v>1390</v>
      </c>
      <c r="B2113" s="2" t="s">
        <v>1391</v>
      </c>
      <c r="C2113" s="2" t="s">
        <v>5500</v>
      </c>
      <c r="D2113">
        <v>2800</v>
      </c>
      <c r="E2113">
        <f t="shared" si="256"/>
        <v>2800</v>
      </c>
      <c r="F2113">
        <v>3055</v>
      </c>
      <c r="G2113">
        <f t="shared" si="257"/>
        <v>3055</v>
      </c>
      <c r="H2113" t="s">
        <v>8219</v>
      </c>
      <c r="I2113" t="s">
        <v>8224</v>
      </c>
      <c r="J2113" t="s">
        <v>8246</v>
      </c>
      <c r="K2113">
        <v>1430154720</v>
      </c>
      <c r="L2113">
        <v>1427224606</v>
      </c>
      <c r="M2113" t="b">
        <v>0</v>
      </c>
      <c r="N2113">
        <v>19</v>
      </c>
      <c r="O2113" t="b">
        <v>1</v>
      </c>
      <c r="P2113" t="s">
        <v>8276</v>
      </c>
      <c r="Q2113">
        <f t="shared" si="258"/>
        <v>109</v>
      </c>
      <c r="R2113">
        <f t="shared" si="263"/>
        <v>160.79</v>
      </c>
      <c r="S2113" t="str">
        <f t="shared" si="259"/>
        <v>music</v>
      </c>
      <c r="T2113" t="str">
        <f t="shared" si="260"/>
        <v>rock</v>
      </c>
      <c r="U2113" s="7">
        <f t="shared" si="261"/>
        <v>42087.803310185183</v>
      </c>
      <c r="V2113" s="7">
        <f t="shared" si="262"/>
        <v>42121.716666666667</v>
      </c>
    </row>
    <row r="2114" spans="1:22" ht="44.25" x14ac:dyDescent="0.75">
      <c r="A2114">
        <v>2567</v>
      </c>
      <c r="B2114" s="2" t="s">
        <v>2567</v>
      </c>
      <c r="C2114" s="2" t="s">
        <v>6677</v>
      </c>
      <c r="D2114">
        <v>45000</v>
      </c>
      <c r="E2114">
        <f t="shared" ref="E2114:E2177" si="264">INDEX(convert,MATCH($J2114,money,0),2)*D2114</f>
        <v>45000</v>
      </c>
      <c r="F2114">
        <v>120</v>
      </c>
      <c r="G2114">
        <f t="shared" ref="G2114:G2177" si="265">INDEX(convert,MATCH($J2114,money,0),2)*F2114</f>
        <v>120</v>
      </c>
      <c r="H2114" t="s">
        <v>8220</v>
      </c>
      <c r="I2114" t="s">
        <v>8224</v>
      </c>
      <c r="J2114" t="s">
        <v>8246</v>
      </c>
      <c r="K2114">
        <v>1429823138</v>
      </c>
      <c r="L2114">
        <v>1427231138</v>
      </c>
      <c r="M2114" t="b">
        <v>0</v>
      </c>
      <c r="N2114">
        <v>2</v>
      </c>
      <c r="O2114" t="b">
        <v>0</v>
      </c>
      <c r="P2114" t="s">
        <v>8284</v>
      </c>
      <c r="Q2114">
        <f t="shared" ref="Q2114:Q2177" si="266">ROUND(F2114/D2114*100,0)</f>
        <v>0</v>
      </c>
      <c r="R2114">
        <f t="shared" si="263"/>
        <v>60</v>
      </c>
      <c r="S2114" t="str">
        <f t="shared" ref="S2114:S2177" si="267">LEFT($P2114,FIND("/",$P2114)-1)</f>
        <v>food</v>
      </c>
      <c r="T2114" t="str">
        <f t="shared" ref="T2114:T2177" si="268">MID($P2114,FIND("/",$P2114)+1,30)</f>
        <v>food trucks</v>
      </c>
      <c r="U2114" s="7">
        <f t="shared" ref="U2114:U2177" si="269">DATE(1970,1,1)+(((L2114/60)/60)/24)</f>
        <v>42087.878912037035</v>
      </c>
      <c r="V2114" s="7">
        <f t="shared" ref="V2114:V2177" si="270">DATE(1970,1,1)+(((K2114/60)/60)/24)</f>
        <v>42117.878912037035</v>
      </c>
    </row>
    <row r="2115" spans="1:22" ht="44.25" x14ac:dyDescent="0.75">
      <c r="A2115">
        <v>2372</v>
      </c>
      <c r="B2115" s="2" t="s">
        <v>2373</v>
      </c>
      <c r="C2115" s="2" t="s">
        <v>6482</v>
      </c>
      <c r="D2115">
        <v>5500</v>
      </c>
      <c r="E2115">
        <f t="shared" si="264"/>
        <v>3630</v>
      </c>
      <c r="F2115">
        <v>180</v>
      </c>
      <c r="G2115">
        <f t="shared" si="265"/>
        <v>118.80000000000001</v>
      </c>
      <c r="H2115" t="s">
        <v>8220</v>
      </c>
      <c r="I2115" t="s">
        <v>8226</v>
      </c>
      <c r="J2115" t="s">
        <v>8248</v>
      </c>
      <c r="K2115">
        <v>1429839571</v>
      </c>
      <c r="L2115">
        <v>1427247571</v>
      </c>
      <c r="M2115" t="b">
        <v>0</v>
      </c>
      <c r="N2115">
        <v>6</v>
      </c>
      <c r="O2115" t="b">
        <v>0</v>
      </c>
      <c r="P2115" t="s">
        <v>8272</v>
      </c>
      <c r="Q2115">
        <f t="shared" si="266"/>
        <v>3</v>
      </c>
      <c r="R2115">
        <f t="shared" ref="R2115:R2178" si="271">ROUND(G2115/N2115,2)</f>
        <v>19.8</v>
      </c>
      <c r="S2115" t="str">
        <f t="shared" si="267"/>
        <v>technology</v>
      </c>
      <c r="T2115" t="str">
        <f t="shared" si="268"/>
        <v>web</v>
      </c>
      <c r="U2115" s="7">
        <f t="shared" si="269"/>
        <v>42088.069108796291</v>
      </c>
      <c r="V2115" s="7">
        <f t="shared" si="270"/>
        <v>42118.069108796291</v>
      </c>
    </row>
    <row r="2116" spans="1:22" ht="44.25" x14ac:dyDescent="0.75">
      <c r="A2116">
        <v>3451</v>
      </c>
      <c r="B2116" s="2" t="s">
        <v>3450</v>
      </c>
      <c r="C2116" s="2" t="s">
        <v>7561</v>
      </c>
      <c r="D2116">
        <v>650</v>
      </c>
      <c r="E2116">
        <f t="shared" si="264"/>
        <v>650</v>
      </c>
      <c r="F2116">
        <v>658</v>
      </c>
      <c r="G2116">
        <f t="shared" si="265"/>
        <v>658</v>
      </c>
      <c r="H2116" t="s">
        <v>8219</v>
      </c>
      <c r="I2116" t="s">
        <v>8224</v>
      </c>
      <c r="J2116" t="s">
        <v>8246</v>
      </c>
      <c r="K2116">
        <v>1429636927</v>
      </c>
      <c r="L2116">
        <v>1427304127</v>
      </c>
      <c r="M2116" t="b">
        <v>0</v>
      </c>
      <c r="N2116">
        <v>16</v>
      </c>
      <c r="O2116" t="b">
        <v>1</v>
      </c>
      <c r="P2116" t="s">
        <v>8271</v>
      </c>
      <c r="Q2116">
        <f t="shared" si="266"/>
        <v>101</v>
      </c>
      <c r="R2116">
        <f t="shared" si="271"/>
        <v>41.13</v>
      </c>
      <c r="S2116" t="str">
        <f t="shared" si="267"/>
        <v>theater</v>
      </c>
      <c r="T2116" t="str">
        <f t="shared" si="268"/>
        <v>plays</v>
      </c>
      <c r="U2116" s="7">
        <f t="shared" si="269"/>
        <v>42088.723692129628</v>
      </c>
      <c r="V2116" s="7">
        <f t="shared" si="270"/>
        <v>42115.723692129628</v>
      </c>
    </row>
    <row r="2117" spans="1:22" ht="44.25" x14ac:dyDescent="0.75">
      <c r="A2117">
        <v>3423</v>
      </c>
      <c r="B2117" s="2" t="s">
        <v>3422</v>
      </c>
      <c r="C2117" s="2" t="s">
        <v>7533</v>
      </c>
      <c r="D2117">
        <v>250</v>
      </c>
      <c r="E2117">
        <f t="shared" si="264"/>
        <v>250</v>
      </c>
      <c r="F2117">
        <v>350</v>
      </c>
      <c r="G2117">
        <f t="shared" si="265"/>
        <v>350</v>
      </c>
      <c r="H2117" t="s">
        <v>8219</v>
      </c>
      <c r="I2117" t="s">
        <v>8224</v>
      </c>
      <c r="J2117" t="s">
        <v>8246</v>
      </c>
      <c r="K2117">
        <v>1429912341</v>
      </c>
      <c r="L2117">
        <v>1427320341</v>
      </c>
      <c r="M2117" t="b">
        <v>0</v>
      </c>
      <c r="N2117">
        <v>10</v>
      </c>
      <c r="O2117" t="b">
        <v>1</v>
      </c>
      <c r="P2117" t="s">
        <v>8271</v>
      </c>
      <c r="Q2117">
        <f t="shared" si="266"/>
        <v>140</v>
      </c>
      <c r="R2117">
        <f t="shared" si="271"/>
        <v>35</v>
      </c>
      <c r="S2117" t="str">
        <f t="shared" si="267"/>
        <v>theater</v>
      </c>
      <c r="T2117" t="str">
        <f t="shared" si="268"/>
        <v>plays</v>
      </c>
      <c r="U2117" s="7">
        <f t="shared" si="269"/>
        <v>42088.911354166667</v>
      </c>
      <c r="V2117" s="7">
        <f t="shared" si="270"/>
        <v>42118.911354166667</v>
      </c>
    </row>
    <row r="2118" spans="1:22" ht="59" x14ac:dyDescent="0.75">
      <c r="A2118">
        <v>3416</v>
      </c>
      <c r="B2118" s="2" t="s">
        <v>3415</v>
      </c>
      <c r="C2118" s="2" t="s">
        <v>7526</v>
      </c>
      <c r="D2118">
        <v>4000</v>
      </c>
      <c r="E2118">
        <f t="shared" si="264"/>
        <v>5240</v>
      </c>
      <c r="F2118">
        <v>4784</v>
      </c>
      <c r="G2118">
        <f t="shared" si="265"/>
        <v>6267.04</v>
      </c>
      <c r="H2118" t="s">
        <v>8219</v>
      </c>
      <c r="I2118" t="s">
        <v>8225</v>
      </c>
      <c r="J2118" t="s">
        <v>8247</v>
      </c>
      <c r="K2118">
        <v>1429813800</v>
      </c>
      <c r="L2118">
        <v>1427363645</v>
      </c>
      <c r="M2118" t="b">
        <v>0</v>
      </c>
      <c r="N2118">
        <v>30</v>
      </c>
      <c r="O2118" t="b">
        <v>1</v>
      </c>
      <c r="P2118" t="s">
        <v>8271</v>
      </c>
      <c r="Q2118">
        <f t="shared" si="266"/>
        <v>120</v>
      </c>
      <c r="R2118">
        <f t="shared" si="271"/>
        <v>208.9</v>
      </c>
      <c r="S2118" t="str">
        <f t="shared" si="267"/>
        <v>theater</v>
      </c>
      <c r="T2118" t="str">
        <f t="shared" si="268"/>
        <v>plays</v>
      </c>
      <c r="U2118" s="7">
        <f t="shared" si="269"/>
        <v>42089.412557870368</v>
      </c>
      <c r="V2118" s="7">
        <f t="shared" si="270"/>
        <v>42117.770833333328</v>
      </c>
    </row>
    <row r="2119" spans="1:22" ht="44.25" x14ac:dyDescent="0.75">
      <c r="A2119">
        <v>1200</v>
      </c>
      <c r="B2119" s="2" t="s">
        <v>1201</v>
      </c>
      <c r="C2119" s="2" t="s">
        <v>5310</v>
      </c>
      <c r="D2119">
        <v>4800</v>
      </c>
      <c r="E2119">
        <f t="shared" si="264"/>
        <v>4800</v>
      </c>
      <c r="F2119">
        <v>6029</v>
      </c>
      <c r="G2119">
        <f t="shared" si="265"/>
        <v>6029</v>
      </c>
      <c r="H2119" t="s">
        <v>8219</v>
      </c>
      <c r="I2119" t="s">
        <v>8224</v>
      </c>
      <c r="J2119" t="s">
        <v>8246</v>
      </c>
      <c r="K2119">
        <v>1429183656</v>
      </c>
      <c r="L2119">
        <v>1427369256</v>
      </c>
      <c r="M2119" t="b">
        <v>0</v>
      </c>
      <c r="N2119">
        <v>103</v>
      </c>
      <c r="O2119" t="b">
        <v>1</v>
      </c>
      <c r="P2119" t="s">
        <v>8285</v>
      </c>
      <c r="Q2119">
        <f t="shared" si="266"/>
        <v>126</v>
      </c>
      <c r="R2119">
        <f t="shared" si="271"/>
        <v>58.53</v>
      </c>
      <c r="S2119" t="str">
        <f t="shared" si="267"/>
        <v>photography</v>
      </c>
      <c r="T2119" t="str">
        <f t="shared" si="268"/>
        <v>photobooks</v>
      </c>
      <c r="U2119" s="7">
        <f t="shared" si="269"/>
        <v>42089.477500000001</v>
      </c>
      <c r="V2119" s="7">
        <f t="shared" si="270"/>
        <v>42110.477500000001</v>
      </c>
    </row>
    <row r="2120" spans="1:22" ht="29.5" x14ac:dyDescent="0.75">
      <c r="A2120">
        <v>2691</v>
      </c>
      <c r="B2120" s="2" t="s">
        <v>2691</v>
      </c>
      <c r="C2120" s="2" t="s">
        <v>6801</v>
      </c>
      <c r="D2120">
        <v>65000</v>
      </c>
      <c r="E2120">
        <f t="shared" si="264"/>
        <v>47450</v>
      </c>
      <c r="F2120">
        <v>35</v>
      </c>
      <c r="G2120">
        <f t="shared" si="265"/>
        <v>25.55</v>
      </c>
      <c r="H2120" t="s">
        <v>8221</v>
      </c>
      <c r="I2120" t="s">
        <v>8229</v>
      </c>
      <c r="J2120" t="s">
        <v>8251</v>
      </c>
      <c r="K2120">
        <v>1431278557</v>
      </c>
      <c r="L2120">
        <v>1427390557</v>
      </c>
      <c r="M2120" t="b">
        <v>0</v>
      </c>
      <c r="N2120">
        <v>2</v>
      </c>
      <c r="O2120" t="b">
        <v>0</v>
      </c>
      <c r="P2120" t="s">
        <v>8284</v>
      </c>
      <c r="Q2120">
        <f t="shared" si="266"/>
        <v>0</v>
      </c>
      <c r="R2120">
        <f t="shared" si="271"/>
        <v>12.78</v>
      </c>
      <c r="S2120" t="str">
        <f t="shared" si="267"/>
        <v>food</v>
      </c>
      <c r="T2120" t="str">
        <f t="shared" si="268"/>
        <v>food trucks</v>
      </c>
      <c r="U2120" s="7">
        <f t="shared" si="269"/>
        <v>42089.724039351851</v>
      </c>
      <c r="V2120" s="7">
        <f t="shared" si="270"/>
        <v>42134.724039351851</v>
      </c>
    </row>
    <row r="2121" spans="1:22" ht="44.25" x14ac:dyDescent="0.75">
      <c r="A2121">
        <v>297</v>
      </c>
      <c r="B2121" s="2" t="s">
        <v>298</v>
      </c>
      <c r="C2121" s="2" t="s">
        <v>4407</v>
      </c>
      <c r="D2121">
        <v>20000</v>
      </c>
      <c r="E2121">
        <f t="shared" si="264"/>
        <v>20000</v>
      </c>
      <c r="F2121">
        <v>20128</v>
      </c>
      <c r="G2121">
        <f t="shared" si="265"/>
        <v>20128</v>
      </c>
      <c r="H2121" t="s">
        <v>8219</v>
      </c>
      <c r="I2121" t="s">
        <v>8224</v>
      </c>
      <c r="J2121" t="s">
        <v>8246</v>
      </c>
      <c r="K2121">
        <v>1430452740</v>
      </c>
      <c r="L2121">
        <v>1427390901</v>
      </c>
      <c r="M2121" t="b">
        <v>1</v>
      </c>
      <c r="N2121">
        <v>142</v>
      </c>
      <c r="O2121" t="b">
        <v>1</v>
      </c>
      <c r="P2121" t="s">
        <v>8269</v>
      </c>
      <c r="Q2121">
        <f t="shared" si="266"/>
        <v>101</v>
      </c>
      <c r="R2121">
        <f t="shared" si="271"/>
        <v>141.75</v>
      </c>
      <c r="S2121" t="str">
        <f t="shared" si="267"/>
        <v>film &amp; video</v>
      </c>
      <c r="T2121" t="str">
        <f t="shared" si="268"/>
        <v>documentary</v>
      </c>
      <c r="U2121" s="7">
        <f t="shared" si="269"/>
        <v>42089.72802083334</v>
      </c>
      <c r="V2121" s="7">
        <f t="shared" si="270"/>
        <v>42125.165972222225</v>
      </c>
    </row>
    <row r="2122" spans="1:22" ht="44.25" x14ac:dyDescent="0.75">
      <c r="A2122">
        <v>57</v>
      </c>
      <c r="B2122" s="2" t="s">
        <v>59</v>
      </c>
      <c r="C2122" s="2" t="s">
        <v>4168</v>
      </c>
      <c r="D2122">
        <v>15000</v>
      </c>
      <c r="E2122">
        <f t="shared" si="264"/>
        <v>15000</v>
      </c>
      <c r="F2122">
        <v>15285</v>
      </c>
      <c r="G2122">
        <f t="shared" si="265"/>
        <v>15285</v>
      </c>
      <c r="H2122" t="s">
        <v>8219</v>
      </c>
      <c r="I2122" t="s">
        <v>8224</v>
      </c>
      <c r="J2122" t="s">
        <v>8246</v>
      </c>
      <c r="K2122">
        <v>1429991962</v>
      </c>
      <c r="L2122">
        <v>1427399962</v>
      </c>
      <c r="M2122" t="b">
        <v>0</v>
      </c>
      <c r="N2122">
        <v>69</v>
      </c>
      <c r="O2122" t="b">
        <v>1</v>
      </c>
      <c r="P2122" t="s">
        <v>8265</v>
      </c>
      <c r="Q2122">
        <f t="shared" si="266"/>
        <v>102</v>
      </c>
      <c r="R2122">
        <f t="shared" si="271"/>
        <v>221.52</v>
      </c>
      <c r="S2122" t="str">
        <f t="shared" si="267"/>
        <v>film &amp; video</v>
      </c>
      <c r="T2122" t="str">
        <f t="shared" si="268"/>
        <v>television</v>
      </c>
      <c r="U2122" s="7">
        <f t="shared" si="269"/>
        <v>42089.83289351852</v>
      </c>
      <c r="V2122" s="7">
        <f t="shared" si="270"/>
        <v>42119.83289351852</v>
      </c>
    </row>
    <row r="2123" spans="1:22" ht="44.25" x14ac:dyDescent="0.75">
      <c r="A2123">
        <v>2593</v>
      </c>
      <c r="B2123" s="2" t="s">
        <v>2593</v>
      </c>
      <c r="C2123" s="2" t="s">
        <v>6703</v>
      </c>
      <c r="D2123">
        <v>10000</v>
      </c>
      <c r="E2123">
        <f t="shared" si="264"/>
        <v>10000</v>
      </c>
      <c r="F2123">
        <v>0</v>
      </c>
      <c r="G2123">
        <f t="shared" si="265"/>
        <v>0</v>
      </c>
      <c r="H2123" t="s">
        <v>8221</v>
      </c>
      <c r="I2123" t="s">
        <v>8224</v>
      </c>
      <c r="J2123" t="s">
        <v>8246</v>
      </c>
      <c r="K2123">
        <v>1429993026</v>
      </c>
      <c r="L2123">
        <v>1427401026</v>
      </c>
      <c r="M2123" t="b">
        <v>0</v>
      </c>
      <c r="N2123">
        <v>0</v>
      </c>
      <c r="O2123" t="b">
        <v>0</v>
      </c>
      <c r="P2123" t="s">
        <v>8284</v>
      </c>
      <c r="Q2123">
        <f t="shared" si="266"/>
        <v>0</v>
      </c>
      <c r="R2123" t="e">
        <f t="shared" si="271"/>
        <v>#DIV/0!</v>
      </c>
      <c r="S2123" t="str">
        <f t="shared" si="267"/>
        <v>food</v>
      </c>
      <c r="T2123" t="str">
        <f t="shared" si="268"/>
        <v>food trucks</v>
      </c>
      <c r="U2123" s="7">
        <f t="shared" si="269"/>
        <v>42089.84520833334</v>
      </c>
      <c r="V2123" s="7">
        <f t="shared" si="270"/>
        <v>42119.84520833334</v>
      </c>
    </row>
    <row r="2124" spans="1:22" ht="59" x14ac:dyDescent="0.75">
      <c r="A2124">
        <v>3734</v>
      </c>
      <c r="B2124" s="2" t="s">
        <v>3731</v>
      </c>
      <c r="C2124" s="2" t="s">
        <v>7844</v>
      </c>
      <c r="D2124">
        <v>1500</v>
      </c>
      <c r="E2124">
        <f t="shared" si="264"/>
        <v>1500</v>
      </c>
      <c r="F2124">
        <v>427</v>
      </c>
      <c r="G2124">
        <f t="shared" si="265"/>
        <v>427</v>
      </c>
      <c r="H2124" t="s">
        <v>8221</v>
      </c>
      <c r="I2124" t="s">
        <v>8224</v>
      </c>
      <c r="J2124" t="s">
        <v>8246</v>
      </c>
      <c r="K2124">
        <v>1432589896</v>
      </c>
      <c r="L2124">
        <v>1427405896</v>
      </c>
      <c r="M2124" t="b">
        <v>0</v>
      </c>
      <c r="N2124">
        <v>7</v>
      </c>
      <c r="O2124" t="b">
        <v>0</v>
      </c>
      <c r="P2124" t="s">
        <v>8271</v>
      </c>
      <c r="Q2124">
        <f t="shared" si="266"/>
        <v>28</v>
      </c>
      <c r="R2124">
        <f t="shared" si="271"/>
        <v>61</v>
      </c>
      <c r="S2124" t="str">
        <f t="shared" si="267"/>
        <v>theater</v>
      </c>
      <c r="T2124" t="str">
        <f t="shared" si="268"/>
        <v>plays</v>
      </c>
      <c r="U2124" s="7">
        <f t="shared" si="269"/>
        <v>42089.901574074072</v>
      </c>
      <c r="V2124" s="7">
        <f t="shared" si="270"/>
        <v>42149.901574074072</v>
      </c>
    </row>
    <row r="2125" spans="1:22" ht="44.25" x14ac:dyDescent="0.75">
      <c r="A2125">
        <v>150</v>
      </c>
      <c r="B2125" s="2" t="s">
        <v>152</v>
      </c>
      <c r="C2125" s="2" t="s">
        <v>4260</v>
      </c>
      <c r="D2125">
        <v>130000</v>
      </c>
      <c r="E2125">
        <f t="shared" si="264"/>
        <v>130000</v>
      </c>
      <c r="F2125">
        <v>30112</v>
      </c>
      <c r="G2125">
        <f t="shared" si="265"/>
        <v>30112</v>
      </c>
      <c r="H2125" t="s">
        <v>8220</v>
      </c>
      <c r="I2125" t="s">
        <v>8224</v>
      </c>
      <c r="J2125" t="s">
        <v>8246</v>
      </c>
      <c r="K2125">
        <v>1432612382</v>
      </c>
      <c r="L2125">
        <v>1427428382</v>
      </c>
      <c r="M2125" t="b">
        <v>0</v>
      </c>
      <c r="N2125">
        <v>67</v>
      </c>
      <c r="O2125" t="b">
        <v>0</v>
      </c>
      <c r="P2125" t="s">
        <v>8267</v>
      </c>
      <c r="Q2125">
        <f t="shared" si="266"/>
        <v>23</v>
      </c>
      <c r="R2125">
        <f t="shared" si="271"/>
        <v>449.43</v>
      </c>
      <c r="S2125" t="str">
        <f t="shared" si="267"/>
        <v>film &amp; video</v>
      </c>
      <c r="T2125" t="str">
        <f t="shared" si="268"/>
        <v>science fiction</v>
      </c>
      <c r="U2125" s="7">
        <f t="shared" si="269"/>
        <v>42090.161828703705</v>
      </c>
      <c r="V2125" s="7">
        <f t="shared" si="270"/>
        <v>42150.161828703705</v>
      </c>
    </row>
    <row r="2126" spans="1:22" ht="44.25" x14ac:dyDescent="0.75">
      <c r="A2126">
        <v>668</v>
      </c>
      <c r="B2126" s="2" t="s">
        <v>669</v>
      </c>
      <c r="C2126" s="2" t="s">
        <v>4778</v>
      </c>
      <c r="D2126">
        <v>15000</v>
      </c>
      <c r="E2126">
        <f t="shared" si="264"/>
        <v>15000</v>
      </c>
      <c r="F2126">
        <v>684</v>
      </c>
      <c r="G2126">
        <f t="shared" si="265"/>
        <v>684</v>
      </c>
      <c r="H2126" t="s">
        <v>8221</v>
      </c>
      <c r="I2126" t="s">
        <v>8224</v>
      </c>
      <c r="J2126" t="s">
        <v>8246</v>
      </c>
      <c r="K2126">
        <v>1431374222</v>
      </c>
      <c r="L2126">
        <v>1427486222</v>
      </c>
      <c r="M2126" t="b">
        <v>0</v>
      </c>
      <c r="N2126">
        <v>25</v>
      </c>
      <c r="O2126" t="b">
        <v>0</v>
      </c>
      <c r="P2126" t="s">
        <v>8273</v>
      </c>
      <c r="Q2126">
        <f t="shared" si="266"/>
        <v>5</v>
      </c>
      <c r="R2126">
        <f t="shared" si="271"/>
        <v>27.36</v>
      </c>
      <c r="S2126" t="str">
        <f t="shared" si="267"/>
        <v>technology</v>
      </c>
      <c r="T2126" t="str">
        <f t="shared" si="268"/>
        <v>wearables</v>
      </c>
      <c r="U2126" s="7">
        <f t="shared" si="269"/>
        <v>42090.831273148149</v>
      </c>
      <c r="V2126" s="7">
        <f t="shared" si="270"/>
        <v>42135.831273148149</v>
      </c>
    </row>
    <row r="2127" spans="1:22" ht="44.25" x14ac:dyDescent="0.75">
      <c r="A2127">
        <v>3807</v>
      </c>
      <c r="B2127" s="2" t="s">
        <v>3804</v>
      </c>
      <c r="C2127" s="2" t="s">
        <v>7917</v>
      </c>
      <c r="D2127">
        <v>1500</v>
      </c>
      <c r="E2127">
        <f t="shared" si="264"/>
        <v>1500</v>
      </c>
      <c r="F2127">
        <v>455</v>
      </c>
      <c r="G2127">
        <f t="shared" si="265"/>
        <v>455</v>
      </c>
      <c r="H2127" t="s">
        <v>8221</v>
      </c>
      <c r="I2127" t="s">
        <v>8224</v>
      </c>
      <c r="J2127" t="s">
        <v>8246</v>
      </c>
      <c r="K2127">
        <v>1428097739</v>
      </c>
      <c r="L2127">
        <v>1427492939</v>
      </c>
      <c r="M2127" t="b">
        <v>0</v>
      </c>
      <c r="N2127">
        <v>9</v>
      </c>
      <c r="O2127" t="b">
        <v>0</v>
      </c>
      <c r="P2127" t="s">
        <v>8305</v>
      </c>
      <c r="Q2127">
        <f t="shared" si="266"/>
        <v>30</v>
      </c>
      <c r="R2127">
        <f t="shared" si="271"/>
        <v>50.56</v>
      </c>
      <c r="S2127" t="str">
        <f t="shared" si="267"/>
        <v>theater</v>
      </c>
      <c r="T2127" t="str">
        <f t="shared" si="268"/>
        <v>musical</v>
      </c>
      <c r="U2127" s="7">
        <f t="shared" si="269"/>
        <v>42090.909016203703</v>
      </c>
      <c r="V2127" s="7">
        <f t="shared" si="270"/>
        <v>42097.909016203703</v>
      </c>
    </row>
    <row r="2128" spans="1:22" ht="29.5" x14ac:dyDescent="0.75">
      <c r="A2128">
        <v>2996</v>
      </c>
      <c r="B2128" s="2" t="s">
        <v>2996</v>
      </c>
      <c r="C2128" s="2" t="s">
        <v>7106</v>
      </c>
      <c r="D2128">
        <v>35000</v>
      </c>
      <c r="E2128">
        <f t="shared" si="264"/>
        <v>35000</v>
      </c>
      <c r="F2128">
        <v>60180</v>
      </c>
      <c r="G2128">
        <f t="shared" si="265"/>
        <v>60180</v>
      </c>
      <c r="H2128" t="s">
        <v>8219</v>
      </c>
      <c r="I2128" t="s">
        <v>8224</v>
      </c>
      <c r="J2128" t="s">
        <v>8246</v>
      </c>
      <c r="K2128">
        <v>1432677240</v>
      </c>
      <c r="L2128">
        <v>1427493240</v>
      </c>
      <c r="M2128" t="b">
        <v>0</v>
      </c>
      <c r="N2128">
        <v>392</v>
      </c>
      <c r="O2128" t="b">
        <v>1</v>
      </c>
      <c r="P2128" t="s">
        <v>8303</v>
      </c>
      <c r="Q2128">
        <f t="shared" si="266"/>
        <v>172</v>
      </c>
      <c r="R2128">
        <f t="shared" si="271"/>
        <v>153.52000000000001</v>
      </c>
      <c r="S2128" t="str">
        <f t="shared" si="267"/>
        <v>theater</v>
      </c>
      <c r="T2128" t="str">
        <f t="shared" si="268"/>
        <v>spaces</v>
      </c>
      <c r="U2128" s="7">
        <f t="shared" si="269"/>
        <v>42090.912500000006</v>
      </c>
      <c r="V2128" s="7">
        <f t="shared" si="270"/>
        <v>42150.912500000006</v>
      </c>
    </row>
    <row r="2129" spans="1:22" ht="29.5" x14ac:dyDescent="0.75">
      <c r="A2129">
        <v>516</v>
      </c>
      <c r="B2129" s="2" t="s">
        <v>517</v>
      </c>
      <c r="C2129" s="2" t="s">
        <v>4626</v>
      </c>
      <c r="D2129">
        <v>5000</v>
      </c>
      <c r="E2129">
        <f t="shared" si="264"/>
        <v>6550</v>
      </c>
      <c r="F2129">
        <v>0</v>
      </c>
      <c r="G2129">
        <f t="shared" si="265"/>
        <v>0</v>
      </c>
      <c r="H2129" t="s">
        <v>8221</v>
      </c>
      <c r="I2129" t="s">
        <v>8225</v>
      </c>
      <c r="J2129" t="s">
        <v>8247</v>
      </c>
      <c r="K2129">
        <v>1432752080</v>
      </c>
      <c r="L2129">
        <v>1427568080</v>
      </c>
      <c r="M2129" t="b">
        <v>0</v>
      </c>
      <c r="N2129">
        <v>0</v>
      </c>
      <c r="O2129" t="b">
        <v>0</v>
      </c>
      <c r="P2129" t="s">
        <v>8270</v>
      </c>
      <c r="Q2129">
        <f t="shared" si="266"/>
        <v>0</v>
      </c>
      <c r="R2129" t="e">
        <f t="shared" si="271"/>
        <v>#DIV/0!</v>
      </c>
      <c r="S2129" t="str">
        <f t="shared" si="267"/>
        <v>film &amp; video</v>
      </c>
      <c r="T2129" t="str">
        <f t="shared" si="268"/>
        <v>animation</v>
      </c>
      <c r="U2129" s="7">
        <f t="shared" si="269"/>
        <v>42091.778703703705</v>
      </c>
      <c r="V2129" s="7">
        <f t="shared" si="270"/>
        <v>42151.778703703705</v>
      </c>
    </row>
    <row r="2130" spans="1:22" ht="44.25" x14ac:dyDescent="0.75">
      <c r="A2130">
        <v>1425</v>
      </c>
      <c r="B2130" s="2" t="s">
        <v>1426</v>
      </c>
      <c r="C2130" s="2" t="s">
        <v>5535</v>
      </c>
      <c r="D2130">
        <v>13000</v>
      </c>
      <c r="E2130">
        <f t="shared" si="264"/>
        <v>13000</v>
      </c>
      <c r="F2130">
        <v>0</v>
      </c>
      <c r="G2130">
        <f t="shared" si="265"/>
        <v>0</v>
      </c>
      <c r="H2130" t="s">
        <v>8221</v>
      </c>
      <c r="I2130" t="s">
        <v>8224</v>
      </c>
      <c r="J2130" t="s">
        <v>8246</v>
      </c>
      <c r="K2130">
        <v>1430276959</v>
      </c>
      <c r="L2130">
        <v>1427684959</v>
      </c>
      <c r="M2130" t="b">
        <v>0</v>
      </c>
      <c r="N2130">
        <v>0</v>
      </c>
      <c r="O2130" t="b">
        <v>0</v>
      </c>
      <c r="P2130" t="s">
        <v>8287</v>
      </c>
      <c r="Q2130">
        <f t="shared" si="266"/>
        <v>0</v>
      </c>
      <c r="R2130" t="e">
        <f t="shared" si="271"/>
        <v>#DIV/0!</v>
      </c>
      <c r="S2130" t="str">
        <f t="shared" si="267"/>
        <v>publishing</v>
      </c>
      <c r="T2130" t="str">
        <f t="shared" si="268"/>
        <v>translations</v>
      </c>
      <c r="U2130" s="7">
        <f t="shared" si="269"/>
        <v>42093.131469907406</v>
      </c>
      <c r="V2130" s="7">
        <f t="shared" si="270"/>
        <v>42123.131469907406</v>
      </c>
    </row>
    <row r="2131" spans="1:22" ht="44.25" x14ac:dyDescent="0.75">
      <c r="A2131">
        <v>1144</v>
      </c>
      <c r="B2131" s="2" t="s">
        <v>1145</v>
      </c>
      <c r="C2131" s="2" t="s">
        <v>5254</v>
      </c>
      <c r="D2131">
        <v>9300</v>
      </c>
      <c r="E2131">
        <f t="shared" si="264"/>
        <v>9300</v>
      </c>
      <c r="F2131">
        <v>0</v>
      </c>
      <c r="G2131">
        <f t="shared" si="265"/>
        <v>0</v>
      </c>
      <c r="H2131" t="s">
        <v>8221</v>
      </c>
      <c r="I2131" t="s">
        <v>8224</v>
      </c>
      <c r="J2131" t="s">
        <v>8246</v>
      </c>
      <c r="K2131">
        <v>1430281320</v>
      </c>
      <c r="L2131">
        <v>1427689320</v>
      </c>
      <c r="M2131" t="b">
        <v>0</v>
      </c>
      <c r="N2131">
        <v>0</v>
      </c>
      <c r="O2131" t="b">
        <v>0</v>
      </c>
      <c r="P2131" t="s">
        <v>8284</v>
      </c>
      <c r="Q2131">
        <f t="shared" si="266"/>
        <v>0</v>
      </c>
      <c r="R2131" t="e">
        <f t="shared" si="271"/>
        <v>#DIV/0!</v>
      </c>
      <c r="S2131" t="str">
        <f t="shared" si="267"/>
        <v>food</v>
      </c>
      <c r="T2131" t="str">
        <f t="shared" si="268"/>
        <v>food trucks</v>
      </c>
      <c r="U2131" s="7">
        <f t="shared" si="269"/>
        <v>42093.181944444441</v>
      </c>
      <c r="V2131" s="7">
        <f t="shared" si="270"/>
        <v>42123.181944444441</v>
      </c>
    </row>
    <row r="2132" spans="1:22" ht="44.25" x14ac:dyDescent="0.75">
      <c r="A2132">
        <v>4064</v>
      </c>
      <c r="B2132" s="2" t="s">
        <v>4060</v>
      </c>
      <c r="C2132" s="2" t="s">
        <v>8168</v>
      </c>
      <c r="D2132">
        <v>2000</v>
      </c>
      <c r="E2132">
        <f t="shared" si="264"/>
        <v>1320</v>
      </c>
      <c r="F2132">
        <v>385</v>
      </c>
      <c r="G2132">
        <f t="shared" si="265"/>
        <v>254.10000000000002</v>
      </c>
      <c r="H2132" t="s">
        <v>8221</v>
      </c>
      <c r="I2132" t="s">
        <v>8226</v>
      </c>
      <c r="J2132" t="s">
        <v>8248</v>
      </c>
      <c r="K2132">
        <v>1430316426</v>
      </c>
      <c r="L2132">
        <v>1427724426</v>
      </c>
      <c r="M2132" t="b">
        <v>0</v>
      </c>
      <c r="N2132">
        <v>6</v>
      </c>
      <c r="O2132" t="b">
        <v>0</v>
      </c>
      <c r="P2132" t="s">
        <v>8271</v>
      </c>
      <c r="Q2132">
        <f t="shared" si="266"/>
        <v>19</v>
      </c>
      <c r="R2132">
        <f t="shared" si="271"/>
        <v>42.35</v>
      </c>
      <c r="S2132" t="str">
        <f t="shared" si="267"/>
        <v>theater</v>
      </c>
      <c r="T2132" t="str">
        <f t="shared" si="268"/>
        <v>plays</v>
      </c>
      <c r="U2132" s="7">
        <f t="shared" si="269"/>
        <v>42093.588263888887</v>
      </c>
      <c r="V2132" s="7">
        <f t="shared" si="270"/>
        <v>42123.588263888887</v>
      </c>
    </row>
    <row r="2133" spans="1:22" ht="44.25" x14ac:dyDescent="0.75">
      <c r="A2133">
        <v>339</v>
      </c>
      <c r="B2133" s="2" t="s">
        <v>340</v>
      </c>
      <c r="C2133" s="2" t="s">
        <v>4449</v>
      </c>
      <c r="D2133">
        <v>6000</v>
      </c>
      <c r="E2133">
        <f t="shared" si="264"/>
        <v>6000</v>
      </c>
      <c r="F2133">
        <v>6485</v>
      </c>
      <c r="G2133">
        <f t="shared" si="265"/>
        <v>6485</v>
      </c>
      <c r="H2133" t="s">
        <v>8219</v>
      </c>
      <c r="I2133" t="s">
        <v>8224</v>
      </c>
      <c r="J2133" t="s">
        <v>8246</v>
      </c>
      <c r="K2133">
        <v>1430331268</v>
      </c>
      <c r="L2133">
        <v>1427739268</v>
      </c>
      <c r="M2133" t="b">
        <v>1</v>
      </c>
      <c r="N2133">
        <v>89</v>
      </c>
      <c r="O2133" t="b">
        <v>1</v>
      </c>
      <c r="P2133" t="s">
        <v>8269</v>
      </c>
      <c r="Q2133">
        <f t="shared" si="266"/>
        <v>108</v>
      </c>
      <c r="R2133">
        <f t="shared" si="271"/>
        <v>72.87</v>
      </c>
      <c r="S2133" t="str">
        <f t="shared" si="267"/>
        <v>film &amp; video</v>
      </c>
      <c r="T2133" t="str">
        <f t="shared" si="268"/>
        <v>documentary</v>
      </c>
      <c r="U2133" s="7">
        <f t="shared" si="269"/>
        <v>42093.760046296295</v>
      </c>
      <c r="V2133" s="7">
        <f t="shared" si="270"/>
        <v>42123.760046296295</v>
      </c>
    </row>
    <row r="2134" spans="1:22" ht="44.25" x14ac:dyDescent="0.75">
      <c r="A2134">
        <v>3577</v>
      </c>
      <c r="B2134" s="2" t="s">
        <v>3576</v>
      </c>
      <c r="C2134" s="2" t="s">
        <v>7687</v>
      </c>
      <c r="D2134">
        <v>600</v>
      </c>
      <c r="E2134">
        <f t="shared" si="264"/>
        <v>600</v>
      </c>
      <c r="F2134">
        <v>780</v>
      </c>
      <c r="G2134">
        <f t="shared" si="265"/>
        <v>780</v>
      </c>
      <c r="H2134" t="s">
        <v>8219</v>
      </c>
      <c r="I2134" t="s">
        <v>8224</v>
      </c>
      <c r="J2134" t="s">
        <v>8246</v>
      </c>
      <c r="K2134">
        <v>1430029680</v>
      </c>
      <c r="L2134">
        <v>1427741583</v>
      </c>
      <c r="M2134" t="b">
        <v>0</v>
      </c>
      <c r="N2134">
        <v>27</v>
      </c>
      <c r="O2134" t="b">
        <v>1</v>
      </c>
      <c r="P2134" t="s">
        <v>8271</v>
      </c>
      <c r="Q2134">
        <f t="shared" si="266"/>
        <v>130</v>
      </c>
      <c r="R2134">
        <f t="shared" si="271"/>
        <v>28.89</v>
      </c>
      <c r="S2134" t="str">
        <f t="shared" si="267"/>
        <v>theater</v>
      </c>
      <c r="T2134" t="str">
        <f t="shared" si="268"/>
        <v>plays</v>
      </c>
      <c r="U2134" s="7">
        <f t="shared" si="269"/>
        <v>42093.786840277782</v>
      </c>
      <c r="V2134" s="7">
        <f t="shared" si="270"/>
        <v>42120.26944444445</v>
      </c>
    </row>
    <row r="2135" spans="1:22" ht="44.25" x14ac:dyDescent="0.75">
      <c r="A2135">
        <v>2558</v>
      </c>
      <c r="B2135" s="2" t="s">
        <v>2558</v>
      </c>
      <c r="C2135" s="2" t="s">
        <v>6668</v>
      </c>
      <c r="D2135">
        <v>1250</v>
      </c>
      <c r="E2135">
        <f t="shared" si="264"/>
        <v>825</v>
      </c>
      <c r="F2135">
        <v>1361</v>
      </c>
      <c r="G2135">
        <f t="shared" si="265"/>
        <v>898.26</v>
      </c>
      <c r="H2135" t="s">
        <v>8219</v>
      </c>
      <c r="I2135" t="s">
        <v>8226</v>
      </c>
      <c r="J2135" t="s">
        <v>8248</v>
      </c>
      <c r="K2135">
        <v>1430488740</v>
      </c>
      <c r="L2135">
        <v>1427747906</v>
      </c>
      <c r="M2135" t="b">
        <v>0</v>
      </c>
      <c r="N2135">
        <v>18</v>
      </c>
      <c r="O2135" t="b">
        <v>1</v>
      </c>
      <c r="P2135" t="s">
        <v>8300</v>
      </c>
      <c r="Q2135">
        <f t="shared" si="266"/>
        <v>109</v>
      </c>
      <c r="R2135">
        <f t="shared" si="271"/>
        <v>49.9</v>
      </c>
      <c r="S2135" t="str">
        <f t="shared" si="267"/>
        <v>music</v>
      </c>
      <c r="T2135" t="str">
        <f t="shared" si="268"/>
        <v>classical music</v>
      </c>
      <c r="U2135" s="7">
        <f t="shared" si="269"/>
        <v>42093.860023148154</v>
      </c>
      <c r="V2135" s="7">
        <f t="shared" si="270"/>
        <v>42125.582638888889</v>
      </c>
    </row>
    <row r="2136" spans="1:22" ht="44.25" x14ac:dyDescent="0.75">
      <c r="A2136">
        <v>821</v>
      </c>
      <c r="B2136" s="2" t="s">
        <v>822</v>
      </c>
      <c r="C2136" s="2" t="s">
        <v>4931</v>
      </c>
      <c r="D2136">
        <v>17482</v>
      </c>
      <c r="E2136">
        <f t="shared" si="264"/>
        <v>17482</v>
      </c>
      <c r="F2136">
        <v>17482</v>
      </c>
      <c r="G2136">
        <f t="shared" si="265"/>
        <v>17482</v>
      </c>
      <c r="H2136" t="s">
        <v>8219</v>
      </c>
      <c r="I2136" t="s">
        <v>8224</v>
      </c>
      <c r="J2136" t="s">
        <v>8246</v>
      </c>
      <c r="K2136">
        <v>1430712060</v>
      </c>
      <c r="L2136">
        <v>1427753265</v>
      </c>
      <c r="M2136" t="b">
        <v>0</v>
      </c>
      <c r="N2136">
        <v>78</v>
      </c>
      <c r="O2136" t="b">
        <v>1</v>
      </c>
      <c r="P2136" t="s">
        <v>8276</v>
      </c>
      <c r="Q2136">
        <f t="shared" si="266"/>
        <v>100</v>
      </c>
      <c r="R2136">
        <f t="shared" si="271"/>
        <v>224.13</v>
      </c>
      <c r="S2136" t="str">
        <f t="shared" si="267"/>
        <v>music</v>
      </c>
      <c r="T2136" t="str">
        <f t="shared" si="268"/>
        <v>rock</v>
      </c>
      <c r="U2136" s="7">
        <f t="shared" si="269"/>
        <v>42093.922048611115</v>
      </c>
      <c r="V2136" s="7">
        <f t="shared" si="270"/>
        <v>42128.167361111111</v>
      </c>
    </row>
    <row r="2137" spans="1:22" ht="29.5" x14ac:dyDescent="0.75">
      <c r="A2137">
        <v>2351</v>
      </c>
      <c r="B2137" s="2" t="s">
        <v>2352</v>
      </c>
      <c r="C2137" s="2" t="s">
        <v>6461</v>
      </c>
      <c r="D2137">
        <v>18900</v>
      </c>
      <c r="E2137">
        <f t="shared" si="264"/>
        <v>11907</v>
      </c>
      <c r="F2137">
        <v>108</v>
      </c>
      <c r="G2137">
        <f t="shared" si="265"/>
        <v>68.040000000000006</v>
      </c>
      <c r="H2137" t="s">
        <v>8220</v>
      </c>
      <c r="I2137" t="s">
        <v>8228</v>
      </c>
      <c r="J2137" t="s">
        <v>8250</v>
      </c>
      <c r="K2137">
        <v>1430360739</v>
      </c>
      <c r="L2137">
        <v>1427768739</v>
      </c>
      <c r="M2137" t="b">
        <v>0</v>
      </c>
      <c r="N2137">
        <v>7</v>
      </c>
      <c r="O2137" t="b">
        <v>0</v>
      </c>
      <c r="P2137" t="s">
        <v>8272</v>
      </c>
      <c r="Q2137">
        <f t="shared" si="266"/>
        <v>1</v>
      </c>
      <c r="R2137">
        <f t="shared" si="271"/>
        <v>9.7200000000000006</v>
      </c>
      <c r="S2137" t="str">
        <f t="shared" si="267"/>
        <v>technology</v>
      </c>
      <c r="T2137" t="str">
        <f t="shared" si="268"/>
        <v>web</v>
      </c>
      <c r="U2137" s="7">
        <f t="shared" si="269"/>
        <v>42094.101145833338</v>
      </c>
      <c r="V2137" s="7">
        <f t="shared" si="270"/>
        <v>42124.101145833338</v>
      </c>
    </row>
    <row r="2138" spans="1:22" ht="59" x14ac:dyDescent="0.75">
      <c r="A2138">
        <v>1847</v>
      </c>
      <c r="B2138" s="2" t="s">
        <v>1848</v>
      </c>
      <c r="C2138" s="2" t="s">
        <v>5957</v>
      </c>
      <c r="D2138">
        <v>2500</v>
      </c>
      <c r="E2138">
        <f t="shared" si="264"/>
        <v>2500</v>
      </c>
      <c r="F2138">
        <v>3022</v>
      </c>
      <c r="G2138">
        <f t="shared" si="265"/>
        <v>3022</v>
      </c>
      <c r="H2138" t="s">
        <v>8219</v>
      </c>
      <c r="I2138" t="s">
        <v>8224</v>
      </c>
      <c r="J2138" t="s">
        <v>8246</v>
      </c>
      <c r="K2138">
        <v>1429594832</v>
      </c>
      <c r="L2138">
        <v>1427780432</v>
      </c>
      <c r="M2138" t="b">
        <v>0</v>
      </c>
      <c r="N2138">
        <v>38</v>
      </c>
      <c r="O2138" t="b">
        <v>1</v>
      </c>
      <c r="P2138" t="s">
        <v>8276</v>
      </c>
      <c r="Q2138">
        <f t="shared" si="266"/>
        <v>121</v>
      </c>
      <c r="R2138">
        <f t="shared" si="271"/>
        <v>79.53</v>
      </c>
      <c r="S2138" t="str">
        <f t="shared" si="267"/>
        <v>music</v>
      </c>
      <c r="T2138" t="str">
        <f t="shared" si="268"/>
        <v>rock</v>
      </c>
      <c r="U2138" s="7">
        <f t="shared" si="269"/>
        <v>42094.236481481479</v>
      </c>
      <c r="V2138" s="7">
        <f t="shared" si="270"/>
        <v>42115.236481481479</v>
      </c>
    </row>
    <row r="2139" spans="1:22" ht="44.25" x14ac:dyDescent="0.75">
      <c r="A2139">
        <v>1124</v>
      </c>
      <c r="B2139" s="2" t="s">
        <v>1125</v>
      </c>
      <c r="C2139" s="2" t="s">
        <v>5234</v>
      </c>
      <c r="D2139">
        <v>90000</v>
      </c>
      <c r="E2139">
        <f t="shared" si="264"/>
        <v>90000</v>
      </c>
      <c r="F2139">
        <v>425</v>
      </c>
      <c r="G2139">
        <f t="shared" si="265"/>
        <v>425</v>
      </c>
      <c r="H2139" t="s">
        <v>8221</v>
      </c>
      <c r="I2139" t="s">
        <v>8224</v>
      </c>
      <c r="J2139" t="s">
        <v>8246</v>
      </c>
      <c r="K2139">
        <v>1430409651</v>
      </c>
      <c r="L2139">
        <v>1427817651</v>
      </c>
      <c r="M2139" t="b">
        <v>0</v>
      </c>
      <c r="N2139">
        <v>7</v>
      </c>
      <c r="O2139" t="b">
        <v>0</v>
      </c>
      <c r="P2139" t="s">
        <v>8283</v>
      </c>
      <c r="Q2139">
        <f t="shared" si="266"/>
        <v>0</v>
      </c>
      <c r="R2139">
        <f t="shared" si="271"/>
        <v>60.71</v>
      </c>
      <c r="S2139" t="str">
        <f t="shared" si="267"/>
        <v>games</v>
      </c>
      <c r="T2139" t="str">
        <f t="shared" si="268"/>
        <v>mobile games</v>
      </c>
      <c r="U2139" s="7">
        <f t="shared" si="269"/>
        <v>42094.667256944449</v>
      </c>
      <c r="V2139" s="7">
        <f t="shared" si="270"/>
        <v>42124.667256944449</v>
      </c>
    </row>
    <row r="2140" spans="1:22" ht="44.25" x14ac:dyDescent="0.75">
      <c r="A2140">
        <v>693</v>
      </c>
      <c r="B2140" s="2" t="s">
        <v>694</v>
      </c>
      <c r="C2140" s="2" t="s">
        <v>4803</v>
      </c>
      <c r="D2140">
        <v>100000</v>
      </c>
      <c r="E2140">
        <f t="shared" si="264"/>
        <v>100000</v>
      </c>
      <c r="F2140">
        <v>35338</v>
      </c>
      <c r="G2140">
        <f t="shared" si="265"/>
        <v>35338</v>
      </c>
      <c r="H2140" t="s">
        <v>8221</v>
      </c>
      <c r="I2140" t="s">
        <v>8224</v>
      </c>
      <c r="J2140" t="s">
        <v>8246</v>
      </c>
      <c r="K2140">
        <v>1430421827</v>
      </c>
      <c r="L2140">
        <v>1427829827</v>
      </c>
      <c r="M2140" t="b">
        <v>0</v>
      </c>
      <c r="N2140">
        <v>296</v>
      </c>
      <c r="O2140" t="b">
        <v>0</v>
      </c>
      <c r="P2140" t="s">
        <v>8273</v>
      </c>
      <c r="Q2140">
        <f t="shared" si="266"/>
        <v>35</v>
      </c>
      <c r="R2140">
        <f t="shared" si="271"/>
        <v>119.39</v>
      </c>
      <c r="S2140" t="str">
        <f t="shared" si="267"/>
        <v>technology</v>
      </c>
      <c r="T2140" t="str">
        <f t="shared" si="268"/>
        <v>wearables</v>
      </c>
      <c r="U2140" s="7">
        <f t="shared" si="269"/>
        <v>42094.808182870373</v>
      </c>
      <c r="V2140" s="7">
        <f t="shared" si="270"/>
        <v>42124.808182870373</v>
      </c>
    </row>
    <row r="2141" spans="1:22" ht="29.5" x14ac:dyDescent="0.75">
      <c r="A2141">
        <v>3904</v>
      </c>
      <c r="B2141" s="2" t="s">
        <v>3901</v>
      </c>
      <c r="C2141" s="2" t="s">
        <v>8012</v>
      </c>
      <c r="D2141">
        <v>10000</v>
      </c>
      <c r="E2141">
        <f t="shared" si="264"/>
        <v>10000</v>
      </c>
      <c r="F2141">
        <v>3</v>
      </c>
      <c r="G2141">
        <f t="shared" si="265"/>
        <v>3</v>
      </c>
      <c r="H2141" t="s">
        <v>8221</v>
      </c>
      <c r="I2141" t="s">
        <v>8224</v>
      </c>
      <c r="J2141" t="s">
        <v>8246</v>
      </c>
      <c r="K2141">
        <v>1429074240</v>
      </c>
      <c r="L2141">
        <v>1427866200</v>
      </c>
      <c r="M2141" t="b">
        <v>0</v>
      </c>
      <c r="N2141">
        <v>2</v>
      </c>
      <c r="O2141" t="b">
        <v>0</v>
      </c>
      <c r="P2141" t="s">
        <v>8271</v>
      </c>
      <c r="Q2141">
        <f t="shared" si="266"/>
        <v>0</v>
      </c>
      <c r="R2141">
        <f t="shared" si="271"/>
        <v>1.5</v>
      </c>
      <c r="S2141" t="str">
        <f t="shared" si="267"/>
        <v>theater</v>
      </c>
      <c r="T2141" t="str">
        <f t="shared" si="268"/>
        <v>plays</v>
      </c>
      <c r="U2141" s="7">
        <f t="shared" si="269"/>
        <v>42095.229166666672</v>
      </c>
      <c r="V2141" s="7">
        <f t="shared" si="270"/>
        <v>42109.211111111115</v>
      </c>
    </row>
    <row r="2142" spans="1:22" ht="29.5" x14ac:dyDescent="0.75">
      <c r="A2142">
        <v>2729</v>
      </c>
      <c r="B2142" s="2" t="s">
        <v>2729</v>
      </c>
      <c r="C2142" s="2" t="s">
        <v>6839</v>
      </c>
      <c r="D2142">
        <v>7500</v>
      </c>
      <c r="E2142">
        <f t="shared" si="264"/>
        <v>7500</v>
      </c>
      <c r="F2142">
        <v>7833</v>
      </c>
      <c r="G2142">
        <f t="shared" si="265"/>
        <v>7833</v>
      </c>
      <c r="H2142" t="s">
        <v>8219</v>
      </c>
      <c r="I2142" t="s">
        <v>8224</v>
      </c>
      <c r="J2142" t="s">
        <v>8246</v>
      </c>
      <c r="K2142">
        <v>1430459197</v>
      </c>
      <c r="L2142">
        <v>1427867197</v>
      </c>
      <c r="M2142" t="b">
        <v>0</v>
      </c>
      <c r="N2142">
        <v>23</v>
      </c>
      <c r="O2142" t="b">
        <v>1</v>
      </c>
      <c r="P2142" t="s">
        <v>8295</v>
      </c>
      <c r="Q2142">
        <f t="shared" si="266"/>
        <v>104</v>
      </c>
      <c r="R2142">
        <f t="shared" si="271"/>
        <v>340.57</v>
      </c>
      <c r="S2142" t="str">
        <f t="shared" si="267"/>
        <v>technology</v>
      </c>
      <c r="T2142" t="str">
        <f t="shared" si="268"/>
        <v>hardware</v>
      </c>
      <c r="U2142" s="7">
        <f t="shared" si="269"/>
        <v>42095.240706018521</v>
      </c>
      <c r="V2142" s="7">
        <f t="shared" si="270"/>
        <v>42125.240706018521</v>
      </c>
    </row>
    <row r="2143" spans="1:22" ht="44.25" x14ac:dyDescent="0.75">
      <c r="A2143">
        <v>3205</v>
      </c>
      <c r="B2143" s="2" t="s">
        <v>3205</v>
      </c>
      <c r="C2143" s="2" t="s">
        <v>7315</v>
      </c>
      <c r="D2143">
        <v>8000</v>
      </c>
      <c r="E2143">
        <f t="shared" si="264"/>
        <v>10480</v>
      </c>
      <c r="F2143">
        <v>273</v>
      </c>
      <c r="G2143">
        <f t="shared" si="265"/>
        <v>357.63</v>
      </c>
      <c r="H2143" t="s">
        <v>8221</v>
      </c>
      <c r="I2143" t="s">
        <v>8225</v>
      </c>
      <c r="J2143" t="s">
        <v>8247</v>
      </c>
      <c r="K2143">
        <v>1430470772</v>
      </c>
      <c r="L2143">
        <v>1427878772</v>
      </c>
      <c r="M2143" t="b">
        <v>0</v>
      </c>
      <c r="N2143">
        <v>12</v>
      </c>
      <c r="O2143" t="b">
        <v>0</v>
      </c>
      <c r="P2143" t="s">
        <v>8305</v>
      </c>
      <c r="Q2143">
        <f t="shared" si="266"/>
        <v>3</v>
      </c>
      <c r="R2143">
        <f t="shared" si="271"/>
        <v>29.8</v>
      </c>
      <c r="S2143" t="str">
        <f t="shared" si="267"/>
        <v>theater</v>
      </c>
      <c r="T2143" t="str">
        <f t="shared" si="268"/>
        <v>musical</v>
      </c>
      <c r="U2143" s="7">
        <f t="shared" si="269"/>
        <v>42095.374675925923</v>
      </c>
      <c r="V2143" s="7">
        <f t="shared" si="270"/>
        <v>42125.374675925923</v>
      </c>
    </row>
    <row r="2144" spans="1:22" ht="44.25" x14ac:dyDescent="0.75">
      <c r="A2144">
        <v>1714</v>
      </c>
      <c r="B2144" s="2" t="s">
        <v>1715</v>
      </c>
      <c r="C2144" s="2" t="s">
        <v>5824</v>
      </c>
      <c r="D2144">
        <v>25000</v>
      </c>
      <c r="E2144">
        <f t="shared" si="264"/>
        <v>25000</v>
      </c>
      <c r="F2144">
        <v>1967</v>
      </c>
      <c r="G2144">
        <f t="shared" si="265"/>
        <v>1967</v>
      </c>
      <c r="H2144" t="s">
        <v>8221</v>
      </c>
      <c r="I2144" t="s">
        <v>8224</v>
      </c>
      <c r="J2144" t="s">
        <v>8246</v>
      </c>
      <c r="K2144">
        <v>1430517761</v>
      </c>
      <c r="L2144">
        <v>1427925761</v>
      </c>
      <c r="M2144" t="b">
        <v>0</v>
      </c>
      <c r="N2144">
        <v>17</v>
      </c>
      <c r="O2144" t="b">
        <v>0</v>
      </c>
      <c r="P2144" t="s">
        <v>8293</v>
      </c>
      <c r="Q2144">
        <f t="shared" si="266"/>
        <v>8</v>
      </c>
      <c r="R2144">
        <f t="shared" si="271"/>
        <v>115.71</v>
      </c>
      <c r="S2144" t="str">
        <f t="shared" si="267"/>
        <v>music</v>
      </c>
      <c r="T2144" t="str">
        <f t="shared" si="268"/>
        <v>faith</v>
      </c>
      <c r="U2144" s="7">
        <f t="shared" si="269"/>
        <v>42095.918530092589</v>
      </c>
      <c r="V2144" s="7">
        <f t="shared" si="270"/>
        <v>42125.918530092589</v>
      </c>
    </row>
    <row r="2145" spans="1:22" ht="59" x14ac:dyDescent="0.75">
      <c r="A2145">
        <v>136</v>
      </c>
      <c r="B2145" s="2" t="s">
        <v>138</v>
      </c>
      <c r="C2145" s="2" t="s">
        <v>4232</v>
      </c>
      <c r="D2145">
        <v>3000</v>
      </c>
      <c r="E2145">
        <f t="shared" si="264"/>
        <v>3000</v>
      </c>
      <c r="F2145">
        <v>0</v>
      </c>
      <c r="G2145">
        <f t="shared" si="265"/>
        <v>0</v>
      </c>
      <c r="H2145" t="s">
        <v>8220</v>
      </c>
      <c r="I2145" t="s">
        <v>8224</v>
      </c>
      <c r="J2145" t="s">
        <v>8246</v>
      </c>
      <c r="K2145">
        <v>1431771360</v>
      </c>
      <c r="L2145">
        <v>1427968234</v>
      </c>
      <c r="M2145" t="b">
        <v>0</v>
      </c>
      <c r="N2145">
        <v>0</v>
      </c>
      <c r="O2145" t="b">
        <v>0</v>
      </c>
      <c r="P2145" t="s">
        <v>8267</v>
      </c>
      <c r="Q2145">
        <f t="shared" si="266"/>
        <v>0</v>
      </c>
      <c r="R2145" t="e">
        <f t="shared" si="271"/>
        <v>#DIV/0!</v>
      </c>
      <c r="S2145" t="str">
        <f t="shared" si="267"/>
        <v>film &amp; video</v>
      </c>
      <c r="T2145" t="str">
        <f t="shared" si="268"/>
        <v>science fiction</v>
      </c>
      <c r="U2145" s="7">
        <f t="shared" si="269"/>
        <v>42096.410115740742</v>
      </c>
      <c r="V2145" s="7">
        <f t="shared" si="270"/>
        <v>42140.427777777775</v>
      </c>
    </row>
    <row r="2146" spans="1:22" ht="59" x14ac:dyDescent="0.75">
      <c r="A2146">
        <v>4012</v>
      </c>
      <c r="B2146" s="2" t="s">
        <v>4008</v>
      </c>
      <c r="C2146" s="2" t="s">
        <v>8117</v>
      </c>
      <c r="D2146">
        <v>575</v>
      </c>
      <c r="E2146">
        <f t="shared" si="264"/>
        <v>753.25</v>
      </c>
      <c r="F2146">
        <v>0</v>
      </c>
      <c r="G2146">
        <f t="shared" si="265"/>
        <v>0</v>
      </c>
      <c r="H2146" t="s">
        <v>8221</v>
      </c>
      <c r="I2146" t="s">
        <v>8225</v>
      </c>
      <c r="J2146" t="s">
        <v>8247</v>
      </c>
      <c r="K2146">
        <v>1430571849</v>
      </c>
      <c r="L2146">
        <v>1427979849</v>
      </c>
      <c r="M2146" t="b">
        <v>0</v>
      </c>
      <c r="N2146">
        <v>0</v>
      </c>
      <c r="O2146" t="b">
        <v>0</v>
      </c>
      <c r="P2146" t="s">
        <v>8271</v>
      </c>
      <c r="Q2146">
        <f t="shared" si="266"/>
        <v>0</v>
      </c>
      <c r="R2146" t="e">
        <f t="shared" si="271"/>
        <v>#DIV/0!</v>
      </c>
      <c r="S2146" t="str">
        <f t="shared" si="267"/>
        <v>theater</v>
      </c>
      <c r="T2146" t="str">
        <f t="shared" si="268"/>
        <v>plays</v>
      </c>
      <c r="U2146" s="7">
        <f t="shared" si="269"/>
        <v>42096.544548611113</v>
      </c>
      <c r="V2146" s="7">
        <f t="shared" si="270"/>
        <v>42126.544548611113</v>
      </c>
    </row>
    <row r="2147" spans="1:22" ht="44.25" x14ac:dyDescent="0.75">
      <c r="A2147">
        <v>2176</v>
      </c>
      <c r="B2147" s="2" t="s">
        <v>2177</v>
      </c>
      <c r="C2147" s="2" t="s">
        <v>6286</v>
      </c>
      <c r="D2147">
        <v>5000</v>
      </c>
      <c r="E2147">
        <f t="shared" si="264"/>
        <v>5000</v>
      </c>
      <c r="F2147">
        <v>6301</v>
      </c>
      <c r="G2147">
        <f t="shared" si="265"/>
        <v>6301</v>
      </c>
      <c r="H2147" t="s">
        <v>8219</v>
      </c>
      <c r="I2147" t="s">
        <v>8224</v>
      </c>
      <c r="J2147" t="s">
        <v>8246</v>
      </c>
      <c r="K2147">
        <v>1430579509</v>
      </c>
      <c r="L2147">
        <v>1427987509</v>
      </c>
      <c r="M2147" t="b">
        <v>0</v>
      </c>
      <c r="N2147">
        <v>71</v>
      </c>
      <c r="O2147" t="b">
        <v>1</v>
      </c>
      <c r="P2147" t="s">
        <v>8276</v>
      </c>
      <c r="Q2147">
        <f t="shared" si="266"/>
        <v>126</v>
      </c>
      <c r="R2147">
        <f t="shared" si="271"/>
        <v>88.75</v>
      </c>
      <c r="S2147" t="str">
        <f t="shared" si="267"/>
        <v>music</v>
      </c>
      <c r="T2147" t="str">
        <f t="shared" si="268"/>
        <v>rock</v>
      </c>
      <c r="U2147" s="7">
        <f t="shared" si="269"/>
        <v>42096.633206018523</v>
      </c>
      <c r="V2147" s="7">
        <f t="shared" si="270"/>
        <v>42126.633206018523</v>
      </c>
    </row>
    <row r="2148" spans="1:22" ht="29.5" x14ac:dyDescent="0.75">
      <c r="A2148">
        <v>228</v>
      </c>
      <c r="B2148" s="2" t="s">
        <v>230</v>
      </c>
      <c r="C2148" s="2" t="s">
        <v>4338</v>
      </c>
      <c r="D2148">
        <v>8000</v>
      </c>
      <c r="E2148">
        <f t="shared" si="264"/>
        <v>10480</v>
      </c>
      <c r="F2148">
        <v>0</v>
      </c>
      <c r="G2148">
        <f t="shared" si="265"/>
        <v>0</v>
      </c>
      <c r="H2148" t="s">
        <v>8221</v>
      </c>
      <c r="I2148" t="s">
        <v>8225</v>
      </c>
      <c r="J2148" t="s">
        <v>8247</v>
      </c>
      <c r="K2148">
        <v>1433176105</v>
      </c>
      <c r="L2148">
        <v>1427992105</v>
      </c>
      <c r="M2148" t="b">
        <v>0</v>
      </c>
      <c r="N2148">
        <v>0</v>
      </c>
      <c r="O2148" t="b">
        <v>0</v>
      </c>
      <c r="P2148" t="s">
        <v>8268</v>
      </c>
      <c r="Q2148">
        <f t="shared" si="266"/>
        <v>0</v>
      </c>
      <c r="R2148" t="e">
        <f t="shared" si="271"/>
        <v>#DIV/0!</v>
      </c>
      <c r="S2148" t="str">
        <f t="shared" si="267"/>
        <v>film &amp; video</v>
      </c>
      <c r="T2148" t="str">
        <f t="shared" si="268"/>
        <v>drama</v>
      </c>
      <c r="U2148" s="7">
        <f t="shared" si="269"/>
        <v>42096.686400462961</v>
      </c>
      <c r="V2148" s="7">
        <f t="shared" si="270"/>
        <v>42156.686400462961</v>
      </c>
    </row>
    <row r="2149" spans="1:22" ht="59" x14ac:dyDescent="0.75">
      <c r="A2149">
        <v>121</v>
      </c>
      <c r="B2149" s="2" t="s">
        <v>123</v>
      </c>
      <c r="C2149" s="2" t="s">
        <v>4232</v>
      </c>
      <c r="D2149">
        <v>3000</v>
      </c>
      <c r="E2149">
        <f t="shared" si="264"/>
        <v>3000</v>
      </c>
      <c r="F2149">
        <v>1</v>
      </c>
      <c r="G2149">
        <f t="shared" si="265"/>
        <v>1</v>
      </c>
      <c r="H2149" t="s">
        <v>8220</v>
      </c>
      <c r="I2149" t="s">
        <v>8224</v>
      </c>
      <c r="J2149" t="s">
        <v>8246</v>
      </c>
      <c r="K2149">
        <v>1429352160</v>
      </c>
      <c r="L2149">
        <v>1427993710</v>
      </c>
      <c r="M2149" t="b">
        <v>0</v>
      </c>
      <c r="N2149">
        <v>1</v>
      </c>
      <c r="O2149" t="b">
        <v>0</v>
      </c>
      <c r="P2149" t="s">
        <v>8267</v>
      </c>
      <c r="Q2149">
        <f t="shared" si="266"/>
        <v>0</v>
      </c>
      <c r="R2149">
        <f t="shared" si="271"/>
        <v>1</v>
      </c>
      <c r="S2149" t="str">
        <f t="shared" si="267"/>
        <v>film &amp; video</v>
      </c>
      <c r="T2149" t="str">
        <f t="shared" si="268"/>
        <v>science fiction</v>
      </c>
      <c r="U2149" s="7">
        <f t="shared" si="269"/>
        <v>42096.704976851848</v>
      </c>
      <c r="V2149" s="7">
        <f t="shared" si="270"/>
        <v>42112.427777777775</v>
      </c>
    </row>
    <row r="2150" spans="1:22" ht="44.25" x14ac:dyDescent="0.75">
      <c r="A2150">
        <v>2355</v>
      </c>
      <c r="B2150" s="2" t="s">
        <v>2356</v>
      </c>
      <c r="C2150" s="2" t="s">
        <v>6465</v>
      </c>
      <c r="D2150">
        <v>8000</v>
      </c>
      <c r="E2150">
        <f t="shared" si="264"/>
        <v>5280</v>
      </c>
      <c r="F2150">
        <v>55</v>
      </c>
      <c r="G2150">
        <f t="shared" si="265"/>
        <v>36.300000000000004</v>
      </c>
      <c r="H2150" t="s">
        <v>8220</v>
      </c>
      <c r="I2150" t="s">
        <v>8226</v>
      </c>
      <c r="J2150" t="s">
        <v>8248</v>
      </c>
      <c r="K2150">
        <v>1430604136</v>
      </c>
      <c r="L2150">
        <v>1428012136</v>
      </c>
      <c r="M2150" t="b">
        <v>0</v>
      </c>
      <c r="N2150">
        <v>2</v>
      </c>
      <c r="O2150" t="b">
        <v>0</v>
      </c>
      <c r="P2150" t="s">
        <v>8272</v>
      </c>
      <c r="Q2150">
        <f t="shared" si="266"/>
        <v>1</v>
      </c>
      <c r="R2150">
        <f t="shared" si="271"/>
        <v>18.149999999999999</v>
      </c>
      <c r="S2150" t="str">
        <f t="shared" si="267"/>
        <v>technology</v>
      </c>
      <c r="T2150" t="str">
        <f t="shared" si="268"/>
        <v>web</v>
      </c>
      <c r="U2150" s="7">
        <f t="shared" si="269"/>
        <v>42096.918240740735</v>
      </c>
      <c r="V2150" s="7">
        <f t="shared" si="270"/>
        <v>42126.918240740735</v>
      </c>
    </row>
    <row r="2151" spans="1:22" ht="59" x14ac:dyDescent="0.75">
      <c r="A2151">
        <v>2948</v>
      </c>
      <c r="B2151" s="2" t="s">
        <v>2948</v>
      </c>
      <c r="C2151" s="2" t="s">
        <v>7058</v>
      </c>
      <c r="D2151">
        <v>500000</v>
      </c>
      <c r="E2151">
        <f t="shared" si="264"/>
        <v>500000</v>
      </c>
      <c r="F2151">
        <v>24</v>
      </c>
      <c r="G2151">
        <f t="shared" si="265"/>
        <v>24</v>
      </c>
      <c r="H2151" t="s">
        <v>8221</v>
      </c>
      <c r="I2151" t="s">
        <v>8224</v>
      </c>
      <c r="J2151" t="s">
        <v>8246</v>
      </c>
      <c r="K2151">
        <v>1433259293</v>
      </c>
      <c r="L2151">
        <v>1428075293</v>
      </c>
      <c r="M2151" t="b">
        <v>0</v>
      </c>
      <c r="N2151">
        <v>9</v>
      </c>
      <c r="O2151" t="b">
        <v>0</v>
      </c>
      <c r="P2151" t="s">
        <v>8303</v>
      </c>
      <c r="Q2151">
        <f t="shared" si="266"/>
        <v>0</v>
      </c>
      <c r="R2151">
        <f t="shared" si="271"/>
        <v>2.67</v>
      </c>
      <c r="S2151" t="str">
        <f t="shared" si="267"/>
        <v>theater</v>
      </c>
      <c r="T2151" t="str">
        <f t="shared" si="268"/>
        <v>spaces</v>
      </c>
      <c r="U2151" s="7">
        <f t="shared" si="269"/>
        <v>42097.649224537032</v>
      </c>
      <c r="V2151" s="7">
        <f t="shared" si="270"/>
        <v>42157.649224537032</v>
      </c>
    </row>
    <row r="2152" spans="1:22" ht="44.25" x14ac:dyDescent="0.75">
      <c r="A2152">
        <v>3071</v>
      </c>
      <c r="B2152" s="2" t="s">
        <v>3071</v>
      </c>
      <c r="C2152" s="2" t="s">
        <v>7181</v>
      </c>
      <c r="D2152">
        <v>12000</v>
      </c>
      <c r="E2152">
        <f t="shared" si="264"/>
        <v>12000</v>
      </c>
      <c r="F2152">
        <v>7173</v>
      </c>
      <c r="G2152">
        <f t="shared" si="265"/>
        <v>7173</v>
      </c>
      <c r="H2152" t="s">
        <v>8221</v>
      </c>
      <c r="I2152" t="s">
        <v>8224</v>
      </c>
      <c r="J2152" t="s">
        <v>8246</v>
      </c>
      <c r="K2152">
        <v>1429595940</v>
      </c>
      <c r="L2152">
        <v>1428082481</v>
      </c>
      <c r="M2152" t="b">
        <v>0</v>
      </c>
      <c r="N2152">
        <v>117</v>
      </c>
      <c r="O2152" t="b">
        <v>0</v>
      </c>
      <c r="P2152" t="s">
        <v>8303</v>
      </c>
      <c r="Q2152">
        <f t="shared" si="266"/>
        <v>60</v>
      </c>
      <c r="R2152">
        <f t="shared" si="271"/>
        <v>61.31</v>
      </c>
      <c r="S2152" t="str">
        <f t="shared" si="267"/>
        <v>theater</v>
      </c>
      <c r="T2152" t="str">
        <f t="shared" si="268"/>
        <v>spaces</v>
      </c>
      <c r="U2152" s="7">
        <f t="shared" si="269"/>
        <v>42097.732418981483</v>
      </c>
      <c r="V2152" s="7">
        <f t="shared" si="270"/>
        <v>42115.249305555553</v>
      </c>
    </row>
    <row r="2153" spans="1:22" ht="44.25" x14ac:dyDescent="0.75">
      <c r="A2153">
        <v>23</v>
      </c>
      <c r="B2153" s="2" t="s">
        <v>25</v>
      </c>
      <c r="C2153" s="2" t="s">
        <v>4134</v>
      </c>
      <c r="D2153">
        <v>2000</v>
      </c>
      <c r="E2153">
        <f t="shared" si="264"/>
        <v>2000</v>
      </c>
      <c r="F2153">
        <v>2370</v>
      </c>
      <c r="G2153">
        <f t="shared" si="265"/>
        <v>2370</v>
      </c>
      <c r="H2153" t="s">
        <v>8219</v>
      </c>
      <c r="I2153" t="s">
        <v>8224</v>
      </c>
      <c r="J2153" t="s">
        <v>8246</v>
      </c>
      <c r="K2153">
        <v>1430407200</v>
      </c>
      <c r="L2153">
        <v>1428086501</v>
      </c>
      <c r="M2153" t="b">
        <v>0</v>
      </c>
      <c r="N2153">
        <v>23</v>
      </c>
      <c r="O2153" t="b">
        <v>1</v>
      </c>
      <c r="P2153" t="s">
        <v>8265</v>
      </c>
      <c r="Q2153">
        <f t="shared" si="266"/>
        <v>119</v>
      </c>
      <c r="R2153">
        <f t="shared" si="271"/>
        <v>103.04</v>
      </c>
      <c r="S2153" t="str">
        <f t="shared" si="267"/>
        <v>film &amp; video</v>
      </c>
      <c r="T2153" t="str">
        <f t="shared" si="268"/>
        <v>television</v>
      </c>
      <c r="U2153" s="7">
        <f t="shared" si="269"/>
        <v>42097.778946759259</v>
      </c>
      <c r="V2153" s="7">
        <f t="shared" si="270"/>
        <v>42124.638888888891</v>
      </c>
    </row>
    <row r="2154" spans="1:22" ht="44.25" x14ac:dyDescent="0.75">
      <c r="A2154">
        <v>2969</v>
      </c>
      <c r="B2154" s="2" t="s">
        <v>2969</v>
      </c>
      <c r="C2154" s="2" t="s">
        <v>7079</v>
      </c>
      <c r="D2154">
        <v>1000</v>
      </c>
      <c r="E2154">
        <f t="shared" si="264"/>
        <v>730</v>
      </c>
      <c r="F2154">
        <v>1625</v>
      </c>
      <c r="G2154">
        <f t="shared" si="265"/>
        <v>1186.25</v>
      </c>
      <c r="H2154" t="s">
        <v>8219</v>
      </c>
      <c r="I2154" t="s">
        <v>8229</v>
      </c>
      <c r="J2154" t="s">
        <v>8251</v>
      </c>
      <c r="K2154">
        <v>1430693460</v>
      </c>
      <c r="L2154">
        <v>1428087153</v>
      </c>
      <c r="M2154" t="b">
        <v>0</v>
      </c>
      <c r="N2154">
        <v>17</v>
      </c>
      <c r="O2154" t="b">
        <v>1</v>
      </c>
      <c r="P2154" t="s">
        <v>8271</v>
      </c>
      <c r="Q2154">
        <f t="shared" si="266"/>
        <v>163</v>
      </c>
      <c r="R2154">
        <f t="shared" si="271"/>
        <v>69.78</v>
      </c>
      <c r="S2154" t="str">
        <f t="shared" si="267"/>
        <v>theater</v>
      </c>
      <c r="T2154" t="str">
        <f t="shared" si="268"/>
        <v>plays</v>
      </c>
      <c r="U2154" s="7">
        <f t="shared" si="269"/>
        <v>42097.786493055552</v>
      </c>
      <c r="V2154" s="7">
        <f t="shared" si="270"/>
        <v>42127.952083333337</v>
      </c>
    </row>
    <row r="2155" spans="1:22" ht="44.25" x14ac:dyDescent="0.75">
      <c r="A2155">
        <v>2922</v>
      </c>
      <c r="B2155" s="2" t="s">
        <v>2922</v>
      </c>
      <c r="C2155" s="2" t="s">
        <v>7032</v>
      </c>
      <c r="D2155">
        <v>500</v>
      </c>
      <c r="E2155">
        <f t="shared" si="264"/>
        <v>655</v>
      </c>
      <c r="F2155">
        <v>500</v>
      </c>
      <c r="G2155">
        <f t="shared" si="265"/>
        <v>655</v>
      </c>
      <c r="H2155" t="s">
        <v>8219</v>
      </c>
      <c r="I2155" t="s">
        <v>8225</v>
      </c>
      <c r="J2155" t="s">
        <v>8247</v>
      </c>
      <c r="K2155">
        <v>1431982727</v>
      </c>
      <c r="L2155">
        <v>1428094727</v>
      </c>
      <c r="M2155" t="b">
        <v>0</v>
      </c>
      <c r="N2155">
        <v>6</v>
      </c>
      <c r="O2155" t="b">
        <v>1</v>
      </c>
      <c r="P2155" t="s">
        <v>8305</v>
      </c>
      <c r="Q2155">
        <f t="shared" si="266"/>
        <v>100</v>
      </c>
      <c r="R2155">
        <f t="shared" si="271"/>
        <v>109.17</v>
      </c>
      <c r="S2155" t="str">
        <f t="shared" si="267"/>
        <v>theater</v>
      </c>
      <c r="T2155" t="str">
        <f t="shared" si="268"/>
        <v>musical</v>
      </c>
      <c r="U2155" s="7">
        <f t="shared" si="269"/>
        <v>42097.874155092592</v>
      </c>
      <c r="V2155" s="7">
        <f t="shared" si="270"/>
        <v>42142.874155092592</v>
      </c>
    </row>
    <row r="2156" spans="1:22" ht="29.5" x14ac:dyDescent="0.75">
      <c r="A2156">
        <v>3007</v>
      </c>
      <c r="B2156" s="2" t="s">
        <v>3007</v>
      </c>
      <c r="C2156" s="2" t="s">
        <v>7117</v>
      </c>
      <c r="D2156">
        <v>600</v>
      </c>
      <c r="E2156">
        <f t="shared" si="264"/>
        <v>600</v>
      </c>
      <c r="F2156">
        <v>1080</v>
      </c>
      <c r="G2156">
        <f t="shared" si="265"/>
        <v>1080</v>
      </c>
      <c r="H2156" t="s">
        <v>8219</v>
      </c>
      <c r="I2156" t="s">
        <v>8224</v>
      </c>
      <c r="J2156" t="s">
        <v>8246</v>
      </c>
      <c r="K2156">
        <v>1429938683</v>
      </c>
      <c r="L2156">
        <v>1428124283</v>
      </c>
      <c r="M2156" t="b">
        <v>0</v>
      </c>
      <c r="N2156">
        <v>20</v>
      </c>
      <c r="O2156" t="b">
        <v>1</v>
      </c>
      <c r="P2156" t="s">
        <v>8303</v>
      </c>
      <c r="Q2156">
        <f t="shared" si="266"/>
        <v>180</v>
      </c>
      <c r="R2156">
        <f t="shared" si="271"/>
        <v>54</v>
      </c>
      <c r="S2156" t="str">
        <f t="shared" si="267"/>
        <v>theater</v>
      </c>
      <c r="T2156" t="str">
        <f t="shared" si="268"/>
        <v>spaces</v>
      </c>
      <c r="U2156" s="7">
        <f t="shared" si="269"/>
        <v>42098.216238425928</v>
      </c>
      <c r="V2156" s="7">
        <f t="shared" si="270"/>
        <v>42119.216238425928</v>
      </c>
    </row>
    <row r="2157" spans="1:22" ht="44.25" x14ac:dyDescent="0.75">
      <c r="A2157">
        <v>35</v>
      </c>
      <c r="B2157" s="2" t="s">
        <v>37</v>
      </c>
      <c r="C2157" s="2" t="s">
        <v>4146</v>
      </c>
      <c r="D2157">
        <v>1000</v>
      </c>
      <c r="E2157">
        <f t="shared" si="264"/>
        <v>1000</v>
      </c>
      <c r="F2157">
        <v>1665</v>
      </c>
      <c r="G2157">
        <f t="shared" si="265"/>
        <v>1665</v>
      </c>
      <c r="H2157" t="s">
        <v>8219</v>
      </c>
      <c r="I2157" t="s">
        <v>8224</v>
      </c>
      <c r="J2157" t="s">
        <v>8246</v>
      </c>
      <c r="K2157">
        <v>1430179200</v>
      </c>
      <c r="L2157">
        <v>1428130814</v>
      </c>
      <c r="M2157" t="b">
        <v>0</v>
      </c>
      <c r="N2157">
        <v>28</v>
      </c>
      <c r="O2157" t="b">
        <v>1</v>
      </c>
      <c r="P2157" t="s">
        <v>8265</v>
      </c>
      <c r="Q2157">
        <f t="shared" si="266"/>
        <v>167</v>
      </c>
      <c r="R2157">
        <f t="shared" si="271"/>
        <v>59.46</v>
      </c>
      <c r="S2157" t="str">
        <f t="shared" si="267"/>
        <v>film &amp; video</v>
      </c>
      <c r="T2157" t="str">
        <f t="shared" si="268"/>
        <v>television</v>
      </c>
      <c r="U2157" s="7">
        <f t="shared" si="269"/>
        <v>42098.291828703703</v>
      </c>
      <c r="V2157" s="7">
        <f t="shared" si="270"/>
        <v>42122</v>
      </c>
    </row>
    <row r="2158" spans="1:22" ht="59" x14ac:dyDescent="0.75">
      <c r="A2158">
        <v>475</v>
      </c>
      <c r="B2158" s="2" t="s">
        <v>476</v>
      </c>
      <c r="C2158" s="2" t="s">
        <v>4585</v>
      </c>
      <c r="D2158">
        <v>2000</v>
      </c>
      <c r="E2158">
        <f t="shared" si="264"/>
        <v>2000</v>
      </c>
      <c r="F2158">
        <v>0</v>
      </c>
      <c r="G2158">
        <f t="shared" si="265"/>
        <v>0</v>
      </c>
      <c r="H2158" t="s">
        <v>8221</v>
      </c>
      <c r="I2158" t="s">
        <v>8224</v>
      </c>
      <c r="J2158" t="s">
        <v>8246</v>
      </c>
      <c r="K2158">
        <v>1430877843</v>
      </c>
      <c r="L2158">
        <v>1428285843</v>
      </c>
      <c r="M2158" t="b">
        <v>0</v>
      </c>
      <c r="N2158">
        <v>0</v>
      </c>
      <c r="O2158" t="b">
        <v>0</v>
      </c>
      <c r="P2158" t="s">
        <v>8270</v>
      </c>
      <c r="Q2158">
        <f t="shared" si="266"/>
        <v>0</v>
      </c>
      <c r="R2158" t="e">
        <f t="shared" si="271"/>
        <v>#DIV/0!</v>
      </c>
      <c r="S2158" t="str">
        <f t="shared" si="267"/>
        <v>film &amp; video</v>
      </c>
      <c r="T2158" t="str">
        <f t="shared" si="268"/>
        <v>animation</v>
      </c>
      <c r="U2158" s="7">
        <f t="shared" si="269"/>
        <v>42100.086145833338</v>
      </c>
      <c r="V2158" s="7">
        <f t="shared" si="270"/>
        <v>42130.086145833338</v>
      </c>
    </row>
    <row r="2159" spans="1:22" ht="44.25" x14ac:dyDescent="0.75">
      <c r="A2159">
        <v>643</v>
      </c>
      <c r="B2159" s="2" t="s">
        <v>644</v>
      </c>
      <c r="C2159" s="2" t="s">
        <v>4753</v>
      </c>
      <c r="D2159">
        <v>25000</v>
      </c>
      <c r="E2159">
        <f t="shared" si="264"/>
        <v>25000</v>
      </c>
      <c r="F2159">
        <v>26452</v>
      </c>
      <c r="G2159">
        <f t="shared" si="265"/>
        <v>26452</v>
      </c>
      <c r="H2159" t="s">
        <v>8219</v>
      </c>
      <c r="I2159" t="s">
        <v>8224</v>
      </c>
      <c r="J2159" t="s">
        <v>8246</v>
      </c>
      <c r="K2159">
        <v>1433085875</v>
      </c>
      <c r="L2159">
        <v>1428333875</v>
      </c>
      <c r="M2159" t="b">
        <v>0</v>
      </c>
      <c r="N2159">
        <v>152</v>
      </c>
      <c r="O2159" t="b">
        <v>1</v>
      </c>
      <c r="P2159" t="s">
        <v>8273</v>
      </c>
      <c r="Q2159">
        <f t="shared" si="266"/>
        <v>106</v>
      </c>
      <c r="R2159">
        <f t="shared" si="271"/>
        <v>174.03</v>
      </c>
      <c r="S2159" t="str">
        <f t="shared" si="267"/>
        <v>technology</v>
      </c>
      <c r="T2159" t="str">
        <f t="shared" si="268"/>
        <v>wearables</v>
      </c>
      <c r="U2159" s="7">
        <f t="shared" si="269"/>
        <v>42100.642071759255</v>
      </c>
      <c r="V2159" s="7">
        <f t="shared" si="270"/>
        <v>42155.642071759255</v>
      </c>
    </row>
    <row r="2160" spans="1:22" ht="59" x14ac:dyDescent="0.75">
      <c r="A2160">
        <v>3084</v>
      </c>
      <c r="B2160" s="2" t="s">
        <v>3084</v>
      </c>
      <c r="C2160" s="2" t="s">
        <v>7194</v>
      </c>
      <c r="D2160">
        <v>4059</v>
      </c>
      <c r="E2160">
        <f t="shared" si="264"/>
        <v>4059</v>
      </c>
      <c r="F2160">
        <v>470</v>
      </c>
      <c r="G2160">
        <f t="shared" si="265"/>
        <v>470</v>
      </c>
      <c r="H2160" t="s">
        <v>8221</v>
      </c>
      <c r="I2160" t="s">
        <v>8224</v>
      </c>
      <c r="J2160" t="s">
        <v>8246</v>
      </c>
      <c r="K2160">
        <v>1430851680</v>
      </c>
      <c r="L2160">
        <v>1428340931</v>
      </c>
      <c r="M2160" t="b">
        <v>0</v>
      </c>
      <c r="N2160">
        <v>6</v>
      </c>
      <c r="O2160" t="b">
        <v>0</v>
      </c>
      <c r="P2160" t="s">
        <v>8303</v>
      </c>
      <c r="Q2160">
        <f t="shared" si="266"/>
        <v>12</v>
      </c>
      <c r="R2160">
        <f t="shared" si="271"/>
        <v>78.33</v>
      </c>
      <c r="S2160" t="str">
        <f t="shared" si="267"/>
        <v>theater</v>
      </c>
      <c r="T2160" t="str">
        <f t="shared" si="268"/>
        <v>spaces</v>
      </c>
      <c r="U2160" s="7">
        <f t="shared" si="269"/>
        <v>42100.723738425921</v>
      </c>
      <c r="V2160" s="7">
        <f t="shared" si="270"/>
        <v>42129.783333333333</v>
      </c>
    </row>
    <row r="2161" spans="1:22" ht="44.25" x14ac:dyDescent="0.75">
      <c r="A2161">
        <v>773</v>
      </c>
      <c r="B2161" s="2" t="s">
        <v>774</v>
      </c>
      <c r="C2161" s="2" t="s">
        <v>4883</v>
      </c>
      <c r="D2161">
        <v>3759</v>
      </c>
      <c r="E2161">
        <f t="shared" si="264"/>
        <v>4924.29</v>
      </c>
      <c r="F2161">
        <v>32</v>
      </c>
      <c r="G2161">
        <f t="shared" si="265"/>
        <v>41.92</v>
      </c>
      <c r="H2161" t="s">
        <v>8221</v>
      </c>
      <c r="I2161" t="s">
        <v>8225</v>
      </c>
      <c r="J2161" t="s">
        <v>8247</v>
      </c>
      <c r="K2161">
        <v>1431298860</v>
      </c>
      <c r="L2161">
        <v>1428341985</v>
      </c>
      <c r="M2161" t="b">
        <v>0</v>
      </c>
      <c r="N2161">
        <v>2</v>
      </c>
      <c r="O2161" t="b">
        <v>0</v>
      </c>
      <c r="P2161" t="s">
        <v>8275</v>
      </c>
      <c r="Q2161">
        <f t="shared" si="266"/>
        <v>1</v>
      </c>
      <c r="R2161">
        <f t="shared" si="271"/>
        <v>20.96</v>
      </c>
      <c r="S2161" t="str">
        <f t="shared" si="267"/>
        <v>publishing</v>
      </c>
      <c r="T2161" t="str">
        <f t="shared" si="268"/>
        <v>fiction</v>
      </c>
      <c r="U2161" s="7">
        <f t="shared" si="269"/>
        <v>42100.735937499994</v>
      </c>
      <c r="V2161" s="7">
        <f t="shared" si="270"/>
        <v>42134.959027777775</v>
      </c>
    </row>
    <row r="2162" spans="1:22" ht="44.25" x14ac:dyDescent="0.75">
      <c r="A2162">
        <v>3438</v>
      </c>
      <c r="B2162" s="2" t="s">
        <v>3437</v>
      </c>
      <c r="C2162" s="2" t="s">
        <v>7548</v>
      </c>
      <c r="D2162">
        <v>2500</v>
      </c>
      <c r="E2162">
        <f t="shared" si="264"/>
        <v>3275</v>
      </c>
      <c r="F2162">
        <v>2605</v>
      </c>
      <c r="G2162">
        <f t="shared" si="265"/>
        <v>3412.55</v>
      </c>
      <c r="H2162" t="s">
        <v>8219</v>
      </c>
      <c r="I2162" t="s">
        <v>8225</v>
      </c>
      <c r="J2162" t="s">
        <v>8247</v>
      </c>
      <c r="K2162">
        <v>1430600400</v>
      </c>
      <c r="L2162">
        <v>1428358567</v>
      </c>
      <c r="M2162" t="b">
        <v>0</v>
      </c>
      <c r="N2162">
        <v>14</v>
      </c>
      <c r="O2162" t="b">
        <v>1</v>
      </c>
      <c r="P2162" t="s">
        <v>8271</v>
      </c>
      <c r="Q2162">
        <f t="shared" si="266"/>
        <v>104</v>
      </c>
      <c r="R2162">
        <f t="shared" si="271"/>
        <v>243.75</v>
      </c>
      <c r="S2162" t="str">
        <f t="shared" si="267"/>
        <v>theater</v>
      </c>
      <c r="T2162" t="str">
        <f t="shared" si="268"/>
        <v>plays</v>
      </c>
      <c r="U2162" s="7">
        <f t="shared" si="269"/>
        <v>42100.927858796291</v>
      </c>
      <c r="V2162" s="7">
        <f t="shared" si="270"/>
        <v>42126.875</v>
      </c>
    </row>
    <row r="2163" spans="1:22" ht="29.5" x14ac:dyDescent="0.75">
      <c r="A2163">
        <v>3826</v>
      </c>
      <c r="B2163" s="2" t="s">
        <v>3823</v>
      </c>
      <c r="C2163" s="2" t="s">
        <v>7935</v>
      </c>
      <c r="D2163">
        <v>600</v>
      </c>
      <c r="E2163">
        <f t="shared" si="264"/>
        <v>786</v>
      </c>
      <c r="F2163">
        <v>715</v>
      </c>
      <c r="G2163">
        <f t="shared" si="265"/>
        <v>936.65000000000009</v>
      </c>
      <c r="H2163" t="s">
        <v>8219</v>
      </c>
      <c r="I2163" t="s">
        <v>8225</v>
      </c>
      <c r="J2163" t="s">
        <v>8247</v>
      </c>
      <c r="K2163">
        <v>1430993394</v>
      </c>
      <c r="L2163">
        <v>1428401394</v>
      </c>
      <c r="M2163" t="b">
        <v>0</v>
      </c>
      <c r="N2163">
        <v>26</v>
      </c>
      <c r="O2163" t="b">
        <v>1</v>
      </c>
      <c r="P2163" t="s">
        <v>8271</v>
      </c>
      <c r="Q2163">
        <f t="shared" si="266"/>
        <v>119</v>
      </c>
      <c r="R2163">
        <f t="shared" si="271"/>
        <v>36.03</v>
      </c>
      <c r="S2163" t="str">
        <f t="shared" si="267"/>
        <v>theater</v>
      </c>
      <c r="T2163" t="str">
        <f t="shared" si="268"/>
        <v>plays</v>
      </c>
      <c r="U2163" s="7">
        <f t="shared" si="269"/>
        <v>42101.423541666663</v>
      </c>
      <c r="V2163" s="7">
        <f t="shared" si="270"/>
        <v>42131.423541666663</v>
      </c>
    </row>
    <row r="2164" spans="1:22" ht="44.25" x14ac:dyDescent="0.75">
      <c r="A2164">
        <v>2930</v>
      </c>
      <c r="B2164" s="2" t="s">
        <v>2930</v>
      </c>
      <c r="C2164" s="2" t="s">
        <v>7040</v>
      </c>
      <c r="D2164">
        <v>10000</v>
      </c>
      <c r="E2164">
        <f t="shared" si="264"/>
        <v>13100</v>
      </c>
      <c r="F2164">
        <v>10092</v>
      </c>
      <c r="G2164">
        <f t="shared" si="265"/>
        <v>13220.52</v>
      </c>
      <c r="H2164" t="s">
        <v>8219</v>
      </c>
      <c r="I2164" t="s">
        <v>8225</v>
      </c>
      <c r="J2164" t="s">
        <v>8247</v>
      </c>
      <c r="K2164">
        <v>1431007264</v>
      </c>
      <c r="L2164">
        <v>1428415264</v>
      </c>
      <c r="M2164" t="b">
        <v>0</v>
      </c>
      <c r="N2164">
        <v>62</v>
      </c>
      <c r="O2164" t="b">
        <v>1</v>
      </c>
      <c r="P2164" t="s">
        <v>8305</v>
      </c>
      <c r="Q2164">
        <f t="shared" si="266"/>
        <v>101</v>
      </c>
      <c r="R2164">
        <f t="shared" si="271"/>
        <v>213.23</v>
      </c>
      <c r="S2164" t="str">
        <f t="shared" si="267"/>
        <v>theater</v>
      </c>
      <c r="T2164" t="str">
        <f t="shared" si="268"/>
        <v>musical</v>
      </c>
      <c r="U2164" s="7">
        <f t="shared" si="269"/>
        <v>42101.584074074075</v>
      </c>
      <c r="V2164" s="7">
        <f t="shared" si="270"/>
        <v>42131.584074074075</v>
      </c>
    </row>
    <row r="2165" spans="1:22" ht="44.25" x14ac:dyDescent="0.75">
      <c r="A2165">
        <v>2352</v>
      </c>
      <c r="B2165" s="2" t="s">
        <v>2353</v>
      </c>
      <c r="C2165" s="2" t="s">
        <v>6462</v>
      </c>
      <c r="D2165">
        <v>2000</v>
      </c>
      <c r="E2165">
        <f t="shared" si="264"/>
        <v>2000</v>
      </c>
      <c r="F2165">
        <v>0</v>
      </c>
      <c r="G2165">
        <f t="shared" si="265"/>
        <v>0</v>
      </c>
      <c r="H2165" t="s">
        <v>8220</v>
      </c>
      <c r="I2165" t="s">
        <v>8224</v>
      </c>
      <c r="J2165" t="s">
        <v>8246</v>
      </c>
      <c r="K2165">
        <v>1433603552</v>
      </c>
      <c r="L2165">
        <v>1428419552</v>
      </c>
      <c r="M2165" t="b">
        <v>0</v>
      </c>
      <c r="N2165">
        <v>0</v>
      </c>
      <c r="O2165" t="b">
        <v>0</v>
      </c>
      <c r="P2165" t="s">
        <v>8272</v>
      </c>
      <c r="Q2165">
        <f t="shared" si="266"/>
        <v>0</v>
      </c>
      <c r="R2165" t="e">
        <f t="shared" si="271"/>
        <v>#DIV/0!</v>
      </c>
      <c r="S2165" t="str">
        <f t="shared" si="267"/>
        <v>technology</v>
      </c>
      <c r="T2165" t="str">
        <f t="shared" si="268"/>
        <v>web</v>
      </c>
      <c r="U2165" s="7">
        <f t="shared" si="269"/>
        <v>42101.633703703701</v>
      </c>
      <c r="V2165" s="7">
        <f t="shared" si="270"/>
        <v>42161.633703703701</v>
      </c>
    </row>
    <row r="2166" spans="1:22" ht="59" x14ac:dyDescent="0.75">
      <c r="A2166">
        <v>334</v>
      </c>
      <c r="B2166" s="2" t="s">
        <v>335</v>
      </c>
      <c r="C2166" s="2" t="s">
        <v>4444</v>
      </c>
      <c r="D2166">
        <v>10000</v>
      </c>
      <c r="E2166">
        <f t="shared" si="264"/>
        <v>10000</v>
      </c>
      <c r="F2166">
        <v>10119</v>
      </c>
      <c r="G2166">
        <f t="shared" si="265"/>
        <v>10119</v>
      </c>
      <c r="H2166" t="s">
        <v>8219</v>
      </c>
      <c r="I2166" t="s">
        <v>8224</v>
      </c>
      <c r="J2166" t="s">
        <v>8246</v>
      </c>
      <c r="K2166">
        <v>1431716400</v>
      </c>
      <c r="L2166">
        <v>1428423757</v>
      </c>
      <c r="M2166" t="b">
        <v>1</v>
      </c>
      <c r="N2166">
        <v>69</v>
      </c>
      <c r="O2166" t="b">
        <v>1</v>
      </c>
      <c r="P2166" t="s">
        <v>8269</v>
      </c>
      <c r="Q2166">
        <f t="shared" si="266"/>
        <v>101</v>
      </c>
      <c r="R2166">
        <f t="shared" si="271"/>
        <v>146.65</v>
      </c>
      <c r="S2166" t="str">
        <f t="shared" si="267"/>
        <v>film &amp; video</v>
      </c>
      <c r="T2166" t="str">
        <f t="shared" si="268"/>
        <v>documentary</v>
      </c>
      <c r="U2166" s="7">
        <f t="shared" si="269"/>
        <v>42101.682372685187</v>
      </c>
      <c r="V2166" s="7">
        <f t="shared" si="270"/>
        <v>42139.791666666672</v>
      </c>
    </row>
    <row r="2167" spans="1:22" ht="44.25" x14ac:dyDescent="0.75">
      <c r="A2167">
        <v>335</v>
      </c>
      <c r="B2167" s="2" t="s">
        <v>336</v>
      </c>
      <c r="C2167" s="2" t="s">
        <v>4445</v>
      </c>
      <c r="D2167">
        <v>8500</v>
      </c>
      <c r="E2167">
        <f t="shared" si="264"/>
        <v>8500</v>
      </c>
      <c r="F2167">
        <v>8735</v>
      </c>
      <c r="G2167">
        <f t="shared" si="265"/>
        <v>8735</v>
      </c>
      <c r="H2167" t="s">
        <v>8219</v>
      </c>
      <c r="I2167" t="s">
        <v>8224</v>
      </c>
      <c r="J2167" t="s">
        <v>8246</v>
      </c>
      <c r="K2167">
        <v>1431122400</v>
      </c>
      <c r="L2167">
        <v>1428428515</v>
      </c>
      <c r="M2167" t="b">
        <v>1</v>
      </c>
      <c r="N2167">
        <v>80</v>
      </c>
      <c r="O2167" t="b">
        <v>1</v>
      </c>
      <c r="P2167" t="s">
        <v>8269</v>
      </c>
      <c r="Q2167">
        <f t="shared" si="266"/>
        <v>103</v>
      </c>
      <c r="R2167">
        <f t="shared" si="271"/>
        <v>109.19</v>
      </c>
      <c r="S2167" t="str">
        <f t="shared" si="267"/>
        <v>film &amp; video</v>
      </c>
      <c r="T2167" t="str">
        <f t="shared" si="268"/>
        <v>documentary</v>
      </c>
      <c r="U2167" s="7">
        <f t="shared" si="269"/>
        <v>42101.737442129626</v>
      </c>
      <c r="V2167" s="7">
        <f t="shared" si="270"/>
        <v>42132.916666666672</v>
      </c>
    </row>
    <row r="2168" spans="1:22" ht="44.25" x14ac:dyDescent="0.75">
      <c r="A2168">
        <v>1371</v>
      </c>
      <c r="B2168" s="2" t="s">
        <v>1372</v>
      </c>
      <c r="C2168" s="2" t="s">
        <v>5481</v>
      </c>
      <c r="D2168">
        <v>6999</v>
      </c>
      <c r="E2168">
        <f t="shared" si="264"/>
        <v>6999</v>
      </c>
      <c r="F2168">
        <v>7495</v>
      </c>
      <c r="G2168">
        <f t="shared" si="265"/>
        <v>7495</v>
      </c>
      <c r="H2168" t="s">
        <v>8219</v>
      </c>
      <c r="I2168" t="s">
        <v>8224</v>
      </c>
      <c r="J2168" t="s">
        <v>8246</v>
      </c>
      <c r="K2168">
        <v>1431022342</v>
      </c>
      <c r="L2168">
        <v>1428430342</v>
      </c>
      <c r="M2168" t="b">
        <v>0</v>
      </c>
      <c r="N2168">
        <v>70</v>
      </c>
      <c r="O2168" t="b">
        <v>1</v>
      </c>
      <c r="P2168" t="s">
        <v>8276</v>
      </c>
      <c r="Q2168">
        <f t="shared" si="266"/>
        <v>107</v>
      </c>
      <c r="R2168">
        <f t="shared" si="271"/>
        <v>107.07</v>
      </c>
      <c r="S2168" t="str">
        <f t="shared" si="267"/>
        <v>music</v>
      </c>
      <c r="T2168" t="str">
        <f t="shared" si="268"/>
        <v>rock</v>
      </c>
      <c r="U2168" s="7">
        <f t="shared" si="269"/>
        <v>42101.758587962962</v>
      </c>
      <c r="V2168" s="7">
        <f t="shared" si="270"/>
        <v>42131.758587962962</v>
      </c>
    </row>
    <row r="2169" spans="1:22" ht="44.25" x14ac:dyDescent="0.75">
      <c r="A2169">
        <v>3588</v>
      </c>
      <c r="B2169" s="2" t="s">
        <v>3587</v>
      </c>
      <c r="C2169" s="2" t="s">
        <v>7698</v>
      </c>
      <c r="D2169">
        <v>200</v>
      </c>
      <c r="E2169">
        <f t="shared" si="264"/>
        <v>262</v>
      </c>
      <c r="F2169">
        <v>201</v>
      </c>
      <c r="G2169">
        <f t="shared" si="265"/>
        <v>263.31</v>
      </c>
      <c r="H2169" t="s">
        <v>8219</v>
      </c>
      <c r="I2169" t="s">
        <v>8225</v>
      </c>
      <c r="J2169" t="s">
        <v>8247</v>
      </c>
      <c r="K2169">
        <v>1430348400</v>
      </c>
      <c r="L2169">
        <v>1428436410</v>
      </c>
      <c r="M2169" t="b">
        <v>0</v>
      </c>
      <c r="N2169">
        <v>11</v>
      </c>
      <c r="O2169" t="b">
        <v>1</v>
      </c>
      <c r="P2169" t="s">
        <v>8271</v>
      </c>
      <c r="Q2169">
        <f t="shared" si="266"/>
        <v>101</v>
      </c>
      <c r="R2169">
        <f t="shared" si="271"/>
        <v>23.94</v>
      </c>
      <c r="S2169" t="str">
        <f t="shared" si="267"/>
        <v>theater</v>
      </c>
      <c r="T2169" t="str">
        <f t="shared" si="268"/>
        <v>plays</v>
      </c>
      <c r="U2169" s="7">
        <f t="shared" si="269"/>
        <v>42101.828819444447</v>
      </c>
      <c r="V2169" s="7">
        <f t="shared" si="270"/>
        <v>42123.958333333328</v>
      </c>
    </row>
    <row r="2170" spans="1:22" ht="44.25" x14ac:dyDescent="0.75">
      <c r="A2170">
        <v>1734</v>
      </c>
      <c r="B2170" s="2" t="s">
        <v>1735</v>
      </c>
      <c r="C2170" s="2" t="s">
        <v>5844</v>
      </c>
      <c r="D2170">
        <v>4500</v>
      </c>
      <c r="E2170">
        <f t="shared" si="264"/>
        <v>4500</v>
      </c>
      <c r="F2170">
        <v>1</v>
      </c>
      <c r="G2170">
        <f t="shared" si="265"/>
        <v>1</v>
      </c>
      <c r="H2170" t="s">
        <v>8221</v>
      </c>
      <c r="I2170" t="s">
        <v>8224</v>
      </c>
      <c r="J2170" t="s">
        <v>8246</v>
      </c>
      <c r="K2170">
        <v>1431046356</v>
      </c>
      <c r="L2170">
        <v>1428454356</v>
      </c>
      <c r="M2170" t="b">
        <v>0</v>
      </c>
      <c r="N2170">
        <v>1</v>
      </c>
      <c r="O2170" t="b">
        <v>0</v>
      </c>
      <c r="P2170" t="s">
        <v>8293</v>
      </c>
      <c r="Q2170">
        <f t="shared" si="266"/>
        <v>0</v>
      </c>
      <c r="R2170">
        <f t="shared" si="271"/>
        <v>1</v>
      </c>
      <c r="S2170" t="str">
        <f t="shared" si="267"/>
        <v>music</v>
      </c>
      <c r="T2170" t="str">
        <f t="shared" si="268"/>
        <v>faith</v>
      </c>
      <c r="U2170" s="7">
        <f t="shared" si="269"/>
        <v>42102.036527777775</v>
      </c>
      <c r="V2170" s="7">
        <f t="shared" si="270"/>
        <v>42132.036527777775</v>
      </c>
    </row>
    <row r="2171" spans="1:22" ht="44.25" x14ac:dyDescent="0.75">
      <c r="A2171">
        <v>734</v>
      </c>
      <c r="B2171" s="2" t="s">
        <v>735</v>
      </c>
      <c r="C2171" s="2" t="s">
        <v>4844</v>
      </c>
      <c r="D2171">
        <v>8500</v>
      </c>
      <c r="E2171">
        <f t="shared" si="264"/>
        <v>6205</v>
      </c>
      <c r="F2171">
        <v>10670</v>
      </c>
      <c r="G2171">
        <f t="shared" si="265"/>
        <v>7789.0999999999995</v>
      </c>
      <c r="H2171" t="s">
        <v>8219</v>
      </c>
      <c r="I2171" t="s">
        <v>8229</v>
      </c>
      <c r="J2171" t="s">
        <v>8251</v>
      </c>
      <c r="K2171">
        <v>1431147600</v>
      </c>
      <c r="L2171">
        <v>1428465420</v>
      </c>
      <c r="M2171" t="b">
        <v>0</v>
      </c>
      <c r="N2171">
        <v>57</v>
      </c>
      <c r="O2171" t="b">
        <v>1</v>
      </c>
      <c r="P2171" t="s">
        <v>8274</v>
      </c>
      <c r="Q2171">
        <f t="shared" si="266"/>
        <v>126</v>
      </c>
      <c r="R2171">
        <f t="shared" si="271"/>
        <v>136.65</v>
      </c>
      <c r="S2171" t="str">
        <f t="shared" si="267"/>
        <v>publishing</v>
      </c>
      <c r="T2171" t="str">
        <f t="shared" si="268"/>
        <v>nonfiction</v>
      </c>
      <c r="U2171" s="7">
        <f t="shared" si="269"/>
        <v>42102.164583333331</v>
      </c>
      <c r="V2171" s="7">
        <f t="shared" si="270"/>
        <v>42133.208333333328</v>
      </c>
    </row>
    <row r="2172" spans="1:22" ht="59" x14ac:dyDescent="0.75">
      <c r="A2172">
        <v>606</v>
      </c>
      <c r="B2172" s="2" t="s">
        <v>607</v>
      </c>
      <c r="C2172" s="2" t="s">
        <v>4716</v>
      </c>
      <c r="D2172">
        <v>5000</v>
      </c>
      <c r="E2172">
        <f t="shared" si="264"/>
        <v>5699.9999999999991</v>
      </c>
      <c r="F2172">
        <v>10</v>
      </c>
      <c r="G2172">
        <f t="shared" si="265"/>
        <v>11.399999999999999</v>
      </c>
      <c r="H2172" t="s">
        <v>8220</v>
      </c>
      <c r="I2172" t="s">
        <v>8233</v>
      </c>
      <c r="J2172" t="s">
        <v>8249</v>
      </c>
      <c r="K2172">
        <v>1432479600</v>
      </c>
      <c r="L2172">
        <v>1428507409</v>
      </c>
      <c r="M2172" t="b">
        <v>0</v>
      </c>
      <c r="N2172">
        <v>1</v>
      </c>
      <c r="O2172" t="b">
        <v>0</v>
      </c>
      <c r="P2172" t="s">
        <v>8272</v>
      </c>
      <c r="Q2172">
        <f t="shared" si="266"/>
        <v>0</v>
      </c>
      <c r="R2172">
        <f t="shared" si="271"/>
        <v>11.4</v>
      </c>
      <c r="S2172" t="str">
        <f t="shared" si="267"/>
        <v>technology</v>
      </c>
      <c r="T2172" t="str">
        <f t="shared" si="268"/>
        <v>web</v>
      </c>
      <c r="U2172" s="7">
        <f t="shared" si="269"/>
        <v>42102.650567129633</v>
      </c>
      <c r="V2172" s="7">
        <f t="shared" si="270"/>
        <v>42148.625</v>
      </c>
    </row>
    <row r="2173" spans="1:22" ht="44.25" x14ac:dyDescent="0.75">
      <c r="A2173">
        <v>3300</v>
      </c>
      <c r="B2173" s="2" t="s">
        <v>3300</v>
      </c>
      <c r="C2173" s="2" t="s">
        <v>7410</v>
      </c>
      <c r="D2173">
        <v>3000</v>
      </c>
      <c r="E2173">
        <f t="shared" si="264"/>
        <v>3000</v>
      </c>
      <c r="F2173">
        <v>4085</v>
      </c>
      <c r="G2173">
        <f t="shared" si="265"/>
        <v>4085</v>
      </c>
      <c r="H2173" t="s">
        <v>8219</v>
      </c>
      <c r="I2173" t="s">
        <v>8224</v>
      </c>
      <c r="J2173" t="s">
        <v>8246</v>
      </c>
      <c r="K2173">
        <v>1430329862</v>
      </c>
      <c r="L2173">
        <v>1428515462</v>
      </c>
      <c r="M2173" t="b">
        <v>0</v>
      </c>
      <c r="N2173">
        <v>88</v>
      </c>
      <c r="O2173" t="b">
        <v>1</v>
      </c>
      <c r="P2173" t="s">
        <v>8271</v>
      </c>
      <c r="Q2173">
        <f t="shared" si="266"/>
        <v>136</v>
      </c>
      <c r="R2173">
        <f t="shared" si="271"/>
        <v>46.42</v>
      </c>
      <c r="S2173" t="str">
        <f t="shared" si="267"/>
        <v>theater</v>
      </c>
      <c r="T2173" t="str">
        <f t="shared" si="268"/>
        <v>plays</v>
      </c>
      <c r="U2173" s="7">
        <f t="shared" si="269"/>
        <v>42102.743773148148</v>
      </c>
      <c r="V2173" s="7">
        <f t="shared" si="270"/>
        <v>42123.743773148148</v>
      </c>
    </row>
    <row r="2174" spans="1:22" ht="44.25" x14ac:dyDescent="0.75">
      <c r="A2174">
        <v>3717</v>
      </c>
      <c r="B2174" s="2" t="s">
        <v>3714</v>
      </c>
      <c r="C2174" s="2" t="s">
        <v>7827</v>
      </c>
      <c r="D2174">
        <v>4000</v>
      </c>
      <c r="E2174">
        <f t="shared" si="264"/>
        <v>5240</v>
      </c>
      <c r="F2174">
        <v>4030</v>
      </c>
      <c r="G2174">
        <f t="shared" si="265"/>
        <v>5279.3</v>
      </c>
      <c r="H2174" t="s">
        <v>8219</v>
      </c>
      <c r="I2174" t="s">
        <v>8225</v>
      </c>
      <c r="J2174" t="s">
        <v>8247</v>
      </c>
      <c r="K2174">
        <v>1431204449</v>
      </c>
      <c r="L2174">
        <v>1428526049</v>
      </c>
      <c r="M2174" t="b">
        <v>0</v>
      </c>
      <c r="N2174">
        <v>13</v>
      </c>
      <c r="O2174" t="b">
        <v>1</v>
      </c>
      <c r="P2174" t="s">
        <v>8271</v>
      </c>
      <c r="Q2174">
        <f t="shared" si="266"/>
        <v>101</v>
      </c>
      <c r="R2174">
        <f t="shared" si="271"/>
        <v>406.1</v>
      </c>
      <c r="S2174" t="str">
        <f t="shared" si="267"/>
        <v>theater</v>
      </c>
      <c r="T2174" t="str">
        <f t="shared" si="268"/>
        <v>plays</v>
      </c>
      <c r="U2174" s="7">
        <f t="shared" si="269"/>
        <v>42102.866307870368</v>
      </c>
      <c r="V2174" s="7">
        <f t="shared" si="270"/>
        <v>42133.866307870368</v>
      </c>
    </row>
    <row r="2175" spans="1:22" ht="44.25" x14ac:dyDescent="0.75">
      <c r="A2175">
        <v>2845</v>
      </c>
      <c r="B2175" s="2" t="s">
        <v>2845</v>
      </c>
      <c r="C2175" s="2" t="s">
        <v>6955</v>
      </c>
      <c r="D2175">
        <v>7500</v>
      </c>
      <c r="E2175">
        <f t="shared" si="264"/>
        <v>7500</v>
      </c>
      <c r="F2175">
        <v>2366</v>
      </c>
      <c r="G2175">
        <f t="shared" si="265"/>
        <v>2366</v>
      </c>
      <c r="H2175" t="s">
        <v>8221</v>
      </c>
      <c r="I2175" t="s">
        <v>8224</v>
      </c>
      <c r="J2175" t="s">
        <v>8246</v>
      </c>
      <c r="K2175">
        <v>1433723033</v>
      </c>
      <c r="L2175">
        <v>1428539033</v>
      </c>
      <c r="M2175" t="b">
        <v>0</v>
      </c>
      <c r="N2175">
        <v>39</v>
      </c>
      <c r="O2175" t="b">
        <v>0</v>
      </c>
      <c r="P2175" t="s">
        <v>8271</v>
      </c>
      <c r="Q2175">
        <f t="shared" si="266"/>
        <v>32</v>
      </c>
      <c r="R2175">
        <f t="shared" si="271"/>
        <v>60.67</v>
      </c>
      <c r="S2175" t="str">
        <f t="shared" si="267"/>
        <v>theater</v>
      </c>
      <c r="T2175" t="str">
        <f t="shared" si="268"/>
        <v>plays</v>
      </c>
      <c r="U2175" s="7">
        <f t="shared" si="269"/>
        <v>42103.016585648147</v>
      </c>
      <c r="V2175" s="7">
        <f t="shared" si="270"/>
        <v>42163.016585648147</v>
      </c>
    </row>
    <row r="2176" spans="1:22" ht="44.25" x14ac:dyDescent="0.75">
      <c r="A2176">
        <v>3733</v>
      </c>
      <c r="B2176" s="2" t="s">
        <v>3730</v>
      </c>
      <c r="C2176" s="2" t="s">
        <v>7843</v>
      </c>
      <c r="D2176">
        <v>1500</v>
      </c>
      <c r="E2176">
        <f t="shared" si="264"/>
        <v>1500</v>
      </c>
      <c r="F2176">
        <v>0</v>
      </c>
      <c r="G2176">
        <f t="shared" si="265"/>
        <v>0</v>
      </c>
      <c r="H2176" t="s">
        <v>8221</v>
      </c>
      <c r="I2176" t="s">
        <v>8224</v>
      </c>
      <c r="J2176" t="s">
        <v>8246</v>
      </c>
      <c r="K2176">
        <v>1429396200</v>
      </c>
      <c r="L2176">
        <v>1428539708</v>
      </c>
      <c r="M2176" t="b">
        <v>0</v>
      </c>
      <c r="N2176">
        <v>0</v>
      </c>
      <c r="O2176" t="b">
        <v>0</v>
      </c>
      <c r="P2176" t="s">
        <v>8271</v>
      </c>
      <c r="Q2176">
        <f t="shared" si="266"/>
        <v>0</v>
      </c>
      <c r="R2176" t="e">
        <f t="shared" si="271"/>
        <v>#DIV/0!</v>
      </c>
      <c r="S2176" t="str">
        <f t="shared" si="267"/>
        <v>theater</v>
      </c>
      <c r="T2176" t="str">
        <f t="shared" si="268"/>
        <v>plays</v>
      </c>
      <c r="U2176" s="7">
        <f t="shared" si="269"/>
        <v>42103.024398148147</v>
      </c>
      <c r="V2176" s="7">
        <f t="shared" si="270"/>
        <v>42112.9375</v>
      </c>
    </row>
    <row r="2177" spans="1:22" ht="44.25" x14ac:dyDescent="0.75">
      <c r="A2177">
        <v>2077</v>
      </c>
      <c r="B2177" s="2" t="s">
        <v>2078</v>
      </c>
      <c r="C2177" s="2" t="s">
        <v>6187</v>
      </c>
      <c r="D2177">
        <v>50000</v>
      </c>
      <c r="E2177">
        <f t="shared" si="264"/>
        <v>50000</v>
      </c>
      <c r="F2177">
        <v>57754</v>
      </c>
      <c r="G2177">
        <f t="shared" si="265"/>
        <v>57754</v>
      </c>
      <c r="H2177" t="s">
        <v>8219</v>
      </c>
      <c r="I2177" t="s">
        <v>8224</v>
      </c>
      <c r="J2177" t="s">
        <v>8246</v>
      </c>
      <c r="K2177">
        <v>1433538000</v>
      </c>
      <c r="L2177">
        <v>1428541276</v>
      </c>
      <c r="M2177" t="b">
        <v>0</v>
      </c>
      <c r="N2177">
        <v>188</v>
      </c>
      <c r="O2177" t="b">
        <v>1</v>
      </c>
      <c r="P2177" t="s">
        <v>8295</v>
      </c>
      <c r="Q2177">
        <f t="shared" si="266"/>
        <v>116</v>
      </c>
      <c r="R2177">
        <f t="shared" si="271"/>
        <v>307.2</v>
      </c>
      <c r="S2177" t="str">
        <f t="shared" si="267"/>
        <v>technology</v>
      </c>
      <c r="T2177" t="str">
        <f t="shared" si="268"/>
        <v>hardware</v>
      </c>
      <c r="U2177" s="7">
        <f t="shared" si="269"/>
        <v>42103.042546296296</v>
      </c>
      <c r="V2177" s="7">
        <f t="shared" si="270"/>
        <v>42160.875</v>
      </c>
    </row>
    <row r="2178" spans="1:22" ht="59" x14ac:dyDescent="0.75">
      <c r="A2178">
        <v>2640</v>
      </c>
      <c r="B2178" s="2" t="s">
        <v>2640</v>
      </c>
      <c r="C2178" s="2" t="s">
        <v>6750</v>
      </c>
      <c r="D2178">
        <v>3000</v>
      </c>
      <c r="E2178">
        <f t="shared" ref="E2178:E2241" si="272">INDEX(convert,MATCH($J2178,money,0),2)*D2178</f>
        <v>3000</v>
      </c>
      <c r="F2178">
        <v>3170</v>
      </c>
      <c r="G2178">
        <f t="shared" ref="G2178:G2241" si="273">INDEX(convert,MATCH($J2178,money,0),2)*F2178</f>
        <v>3170</v>
      </c>
      <c r="H2178" t="s">
        <v>8219</v>
      </c>
      <c r="I2178" t="s">
        <v>8224</v>
      </c>
      <c r="J2178" t="s">
        <v>8246</v>
      </c>
      <c r="K2178">
        <v>1433735474</v>
      </c>
      <c r="L2178">
        <v>1428551474</v>
      </c>
      <c r="M2178" t="b">
        <v>0</v>
      </c>
      <c r="N2178">
        <v>69</v>
      </c>
      <c r="O2178" t="b">
        <v>1</v>
      </c>
      <c r="P2178" t="s">
        <v>8301</v>
      </c>
      <c r="Q2178">
        <f t="shared" ref="Q2178:Q2241" si="274">ROUND(F2178/D2178*100,0)</f>
        <v>106</v>
      </c>
      <c r="R2178">
        <f t="shared" si="271"/>
        <v>45.94</v>
      </c>
      <c r="S2178" t="str">
        <f t="shared" ref="S2178:S2241" si="275">LEFT($P2178,FIND("/",$P2178)-1)</f>
        <v>technology</v>
      </c>
      <c r="T2178" t="str">
        <f t="shared" ref="T2178:T2241" si="276">MID($P2178,FIND("/",$P2178)+1,30)</f>
        <v>space exploration</v>
      </c>
      <c r="U2178" s="7">
        <f t="shared" ref="U2178:U2241" si="277">DATE(1970,1,1)+(((L2178/60)/60)/24)</f>
        <v>42103.160578703704</v>
      </c>
      <c r="V2178" s="7">
        <f t="shared" ref="V2178:V2241" si="278">DATE(1970,1,1)+(((K2178/60)/60)/24)</f>
        <v>42163.160578703704</v>
      </c>
    </row>
    <row r="2179" spans="1:22" ht="44.25" x14ac:dyDescent="0.75">
      <c r="A2179">
        <v>2814</v>
      </c>
      <c r="B2179" s="2" t="s">
        <v>2814</v>
      </c>
      <c r="C2179" s="2" t="s">
        <v>6924</v>
      </c>
      <c r="D2179">
        <v>1500</v>
      </c>
      <c r="E2179">
        <f t="shared" si="272"/>
        <v>1965</v>
      </c>
      <c r="F2179">
        <v>1616</v>
      </c>
      <c r="G2179">
        <f t="shared" si="273"/>
        <v>2116.96</v>
      </c>
      <c r="H2179" t="s">
        <v>8219</v>
      </c>
      <c r="I2179" t="s">
        <v>8225</v>
      </c>
      <c r="J2179" t="s">
        <v>8247</v>
      </c>
      <c r="K2179">
        <v>1431164115</v>
      </c>
      <c r="L2179">
        <v>1428572115</v>
      </c>
      <c r="M2179" t="b">
        <v>0</v>
      </c>
      <c r="N2179">
        <v>64</v>
      </c>
      <c r="O2179" t="b">
        <v>1</v>
      </c>
      <c r="P2179" t="s">
        <v>8271</v>
      </c>
      <c r="Q2179">
        <f t="shared" si="274"/>
        <v>108</v>
      </c>
      <c r="R2179">
        <f t="shared" ref="R2179:R2242" si="279">ROUND(G2179/N2179,2)</f>
        <v>33.08</v>
      </c>
      <c r="S2179" t="str">
        <f t="shared" si="275"/>
        <v>theater</v>
      </c>
      <c r="T2179" t="str">
        <f t="shared" si="276"/>
        <v>plays</v>
      </c>
      <c r="U2179" s="7">
        <f t="shared" si="277"/>
        <v>42103.399479166663</v>
      </c>
      <c r="V2179" s="7">
        <f t="shared" si="278"/>
        <v>42133.399479166663</v>
      </c>
    </row>
    <row r="2180" spans="1:22" ht="44.25" x14ac:dyDescent="0.75">
      <c r="A2180">
        <v>2783</v>
      </c>
      <c r="B2180" s="2" t="s">
        <v>2783</v>
      </c>
      <c r="C2180" s="2" t="s">
        <v>6893</v>
      </c>
      <c r="D2180">
        <v>1000</v>
      </c>
      <c r="E2180">
        <f t="shared" si="272"/>
        <v>1310</v>
      </c>
      <c r="F2180">
        <v>1145</v>
      </c>
      <c r="G2180">
        <f t="shared" si="273"/>
        <v>1499.95</v>
      </c>
      <c r="H2180" t="s">
        <v>8219</v>
      </c>
      <c r="I2180" t="s">
        <v>8225</v>
      </c>
      <c r="J2180" t="s">
        <v>8247</v>
      </c>
      <c r="K2180">
        <v>1429793446</v>
      </c>
      <c r="L2180">
        <v>1428583846</v>
      </c>
      <c r="M2180" t="b">
        <v>0</v>
      </c>
      <c r="N2180">
        <v>61</v>
      </c>
      <c r="O2180" t="b">
        <v>1</v>
      </c>
      <c r="P2180" t="s">
        <v>8271</v>
      </c>
      <c r="Q2180">
        <f t="shared" si="274"/>
        <v>115</v>
      </c>
      <c r="R2180">
        <f t="shared" si="279"/>
        <v>24.59</v>
      </c>
      <c r="S2180" t="str">
        <f t="shared" si="275"/>
        <v>theater</v>
      </c>
      <c r="T2180" t="str">
        <f t="shared" si="276"/>
        <v>plays</v>
      </c>
      <c r="U2180" s="7">
        <f t="shared" si="277"/>
        <v>42103.535254629634</v>
      </c>
      <c r="V2180" s="7">
        <f t="shared" si="278"/>
        <v>42117.535254629634</v>
      </c>
    </row>
    <row r="2181" spans="1:22" ht="44.25" x14ac:dyDescent="0.75">
      <c r="A2181">
        <v>2924</v>
      </c>
      <c r="B2181" s="2" t="s">
        <v>2924</v>
      </c>
      <c r="C2181" s="2" t="s">
        <v>7034</v>
      </c>
      <c r="D2181">
        <v>25000</v>
      </c>
      <c r="E2181">
        <f t="shared" si="272"/>
        <v>25000</v>
      </c>
      <c r="F2181">
        <v>25800</v>
      </c>
      <c r="G2181">
        <f t="shared" si="273"/>
        <v>25800</v>
      </c>
      <c r="H2181" t="s">
        <v>8219</v>
      </c>
      <c r="I2181" t="s">
        <v>8224</v>
      </c>
      <c r="J2181" t="s">
        <v>8246</v>
      </c>
      <c r="K2181">
        <v>1431143940</v>
      </c>
      <c r="L2181">
        <v>1428585710</v>
      </c>
      <c r="M2181" t="b">
        <v>0</v>
      </c>
      <c r="N2181">
        <v>147</v>
      </c>
      <c r="O2181" t="b">
        <v>1</v>
      </c>
      <c r="P2181" t="s">
        <v>8305</v>
      </c>
      <c r="Q2181">
        <f t="shared" si="274"/>
        <v>103</v>
      </c>
      <c r="R2181">
        <f t="shared" si="279"/>
        <v>175.51</v>
      </c>
      <c r="S2181" t="str">
        <f t="shared" si="275"/>
        <v>theater</v>
      </c>
      <c r="T2181" t="str">
        <f t="shared" si="276"/>
        <v>musical</v>
      </c>
      <c r="U2181" s="7">
        <f t="shared" si="277"/>
        <v>42103.556828703702</v>
      </c>
      <c r="V2181" s="7">
        <f t="shared" si="278"/>
        <v>42133.165972222225</v>
      </c>
    </row>
    <row r="2182" spans="1:22" ht="44.25" x14ac:dyDescent="0.75">
      <c r="A2182">
        <v>2353</v>
      </c>
      <c r="B2182" s="2" t="s">
        <v>2354</v>
      </c>
      <c r="C2182" s="2" t="s">
        <v>6463</v>
      </c>
      <c r="D2182">
        <v>1000</v>
      </c>
      <c r="E2182">
        <f t="shared" si="272"/>
        <v>1000</v>
      </c>
      <c r="F2182">
        <v>0</v>
      </c>
      <c r="G2182">
        <f t="shared" si="273"/>
        <v>0</v>
      </c>
      <c r="H2182" t="s">
        <v>8220</v>
      </c>
      <c r="I2182" t="s">
        <v>8224</v>
      </c>
      <c r="J2182" t="s">
        <v>8246</v>
      </c>
      <c r="K2182">
        <v>1429632822</v>
      </c>
      <c r="L2182">
        <v>1428596022</v>
      </c>
      <c r="M2182" t="b">
        <v>0</v>
      </c>
      <c r="N2182">
        <v>0</v>
      </c>
      <c r="O2182" t="b">
        <v>0</v>
      </c>
      <c r="P2182" t="s">
        <v>8272</v>
      </c>
      <c r="Q2182">
        <f t="shared" si="274"/>
        <v>0</v>
      </c>
      <c r="R2182" t="e">
        <f t="shared" si="279"/>
        <v>#DIV/0!</v>
      </c>
      <c r="S2182" t="str">
        <f t="shared" si="275"/>
        <v>technology</v>
      </c>
      <c r="T2182" t="str">
        <f t="shared" si="276"/>
        <v>web</v>
      </c>
      <c r="U2182" s="7">
        <f t="shared" si="277"/>
        <v>42103.676180555558</v>
      </c>
      <c r="V2182" s="7">
        <f t="shared" si="278"/>
        <v>42115.676180555558</v>
      </c>
    </row>
    <row r="2183" spans="1:22" ht="29.5" x14ac:dyDescent="0.75">
      <c r="A2183">
        <v>3854</v>
      </c>
      <c r="B2183" s="2" t="s">
        <v>3851</v>
      </c>
      <c r="C2183" s="2" t="s">
        <v>7963</v>
      </c>
      <c r="D2183">
        <v>11000</v>
      </c>
      <c r="E2183">
        <f t="shared" si="272"/>
        <v>11000</v>
      </c>
      <c r="F2183">
        <v>1788</v>
      </c>
      <c r="G2183">
        <f t="shared" si="273"/>
        <v>1788</v>
      </c>
      <c r="H2183" t="s">
        <v>8221</v>
      </c>
      <c r="I2183" t="s">
        <v>8224</v>
      </c>
      <c r="J2183" t="s">
        <v>8246</v>
      </c>
      <c r="K2183">
        <v>1431206058</v>
      </c>
      <c r="L2183">
        <v>1428614058</v>
      </c>
      <c r="M2183" t="b">
        <v>0</v>
      </c>
      <c r="N2183">
        <v>20</v>
      </c>
      <c r="O2183" t="b">
        <v>0</v>
      </c>
      <c r="P2183" t="s">
        <v>8271</v>
      </c>
      <c r="Q2183">
        <f t="shared" si="274"/>
        <v>16</v>
      </c>
      <c r="R2183">
        <f t="shared" si="279"/>
        <v>89.4</v>
      </c>
      <c r="S2183" t="str">
        <f t="shared" si="275"/>
        <v>theater</v>
      </c>
      <c r="T2183" t="str">
        <f t="shared" si="276"/>
        <v>plays</v>
      </c>
      <c r="U2183" s="7">
        <f t="shared" si="277"/>
        <v>42103.884930555556</v>
      </c>
      <c r="V2183" s="7">
        <f t="shared" si="278"/>
        <v>42133.884930555556</v>
      </c>
    </row>
    <row r="2184" spans="1:22" ht="73.75" x14ac:dyDescent="0.75">
      <c r="A2184">
        <v>3640</v>
      </c>
      <c r="B2184" s="2" t="s">
        <v>3638</v>
      </c>
      <c r="C2184" s="2" t="s">
        <v>7750</v>
      </c>
      <c r="D2184">
        <v>1000</v>
      </c>
      <c r="E2184">
        <f t="shared" si="272"/>
        <v>1000</v>
      </c>
      <c r="F2184">
        <v>55</v>
      </c>
      <c r="G2184">
        <f t="shared" si="273"/>
        <v>55</v>
      </c>
      <c r="H2184" t="s">
        <v>8221</v>
      </c>
      <c r="I2184" t="s">
        <v>8224</v>
      </c>
      <c r="J2184" t="s">
        <v>8246</v>
      </c>
      <c r="K2184">
        <v>1431283530</v>
      </c>
      <c r="L2184">
        <v>1428691530</v>
      </c>
      <c r="M2184" t="b">
        <v>0</v>
      </c>
      <c r="N2184">
        <v>3</v>
      </c>
      <c r="O2184" t="b">
        <v>0</v>
      </c>
      <c r="P2184" t="s">
        <v>8305</v>
      </c>
      <c r="Q2184">
        <f t="shared" si="274"/>
        <v>6</v>
      </c>
      <c r="R2184">
        <f t="shared" si="279"/>
        <v>18.329999999999998</v>
      </c>
      <c r="S2184" t="str">
        <f t="shared" si="275"/>
        <v>theater</v>
      </c>
      <c r="T2184" t="str">
        <f t="shared" si="276"/>
        <v>musical</v>
      </c>
      <c r="U2184" s="7">
        <f t="shared" si="277"/>
        <v>42104.781597222223</v>
      </c>
      <c r="V2184" s="7">
        <f t="shared" si="278"/>
        <v>42134.781597222223</v>
      </c>
    </row>
    <row r="2185" spans="1:22" ht="59" x14ac:dyDescent="0.75">
      <c r="A2185">
        <v>1214</v>
      </c>
      <c r="B2185" s="2" t="s">
        <v>1215</v>
      </c>
      <c r="C2185" s="2" t="s">
        <v>5324</v>
      </c>
      <c r="D2185">
        <v>2000</v>
      </c>
      <c r="E2185">
        <f t="shared" si="272"/>
        <v>2000</v>
      </c>
      <c r="F2185">
        <v>2636</v>
      </c>
      <c r="G2185">
        <f t="shared" si="273"/>
        <v>2636</v>
      </c>
      <c r="H2185" t="s">
        <v>8219</v>
      </c>
      <c r="I2185" t="s">
        <v>8224</v>
      </c>
      <c r="J2185" t="s">
        <v>8246</v>
      </c>
      <c r="K2185">
        <v>1433880605</v>
      </c>
      <c r="L2185">
        <v>1428696605</v>
      </c>
      <c r="M2185" t="b">
        <v>0</v>
      </c>
      <c r="N2185">
        <v>25</v>
      </c>
      <c r="O2185" t="b">
        <v>1</v>
      </c>
      <c r="P2185" t="s">
        <v>8285</v>
      </c>
      <c r="Q2185">
        <f t="shared" si="274"/>
        <v>132</v>
      </c>
      <c r="R2185">
        <f t="shared" si="279"/>
        <v>105.44</v>
      </c>
      <c r="S2185" t="str">
        <f t="shared" si="275"/>
        <v>photography</v>
      </c>
      <c r="T2185" t="str">
        <f t="shared" si="276"/>
        <v>photobooks</v>
      </c>
      <c r="U2185" s="7">
        <f t="shared" si="277"/>
        <v>42104.840335648143</v>
      </c>
      <c r="V2185" s="7">
        <f t="shared" si="278"/>
        <v>42164.840335648143</v>
      </c>
    </row>
    <row r="2186" spans="1:22" x14ac:dyDescent="0.75">
      <c r="A2186">
        <v>2507</v>
      </c>
      <c r="B2186" s="2" t="s">
        <v>2507</v>
      </c>
      <c r="C2186" s="2" t="s">
        <v>6617</v>
      </c>
      <c r="D2186">
        <v>42850</v>
      </c>
      <c r="E2186">
        <f t="shared" si="272"/>
        <v>42850</v>
      </c>
      <c r="F2186">
        <v>0</v>
      </c>
      <c r="G2186">
        <f t="shared" si="273"/>
        <v>0</v>
      </c>
      <c r="H2186" t="s">
        <v>8221</v>
      </c>
      <c r="I2186" t="s">
        <v>8224</v>
      </c>
      <c r="J2186" t="s">
        <v>8246</v>
      </c>
      <c r="K2186">
        <v>1431308704</v>
      </c>
      <c r="L2186">
        <v>1428716704</v>
      </c>
      <c r="M2186" t="b">
        <v>0</v>
      </c>
      <c r="N2186">
        <v>0</v>
      </c>
      <c r="O2186" t="b">
        <v>0</v>
      </c>
      <c r="P2186" t="s">
        <v>8299</v>
      </c>
      <c r="Q2186">
        <f t="shared" si="274"/>
        <v>0</v>
      </c>
      <c r="R2186" t="e">
        <f t="shared" si="279"/>
        <v>#DIV/0!</v>
      </c>
      <c r="S2186" t="str">
        <f t="shared" si="275"/>
        <v>food</v>
      </c>
      <c r="T2186" t="str">
        <f t="shared" si="276"/>
        <v>restaurants</v>
      </c>
      <c r="U2186" s="7">
        <f t="shared" si="277"/>
        <v>42105.072962962964</v>
      </c>
      <c r="V2186" s="7">
        <f t="shared" si="278"/>
        <v>42135.072962962964</v>
      </c>
    </row>
    <row r="2187" spans="1:22" ht="44.25" x14ac:dyDescent="0.75">
      <c r="A2187">
        <v>3314</v>
      </c>
      <c r="B2187" s="2" t="s">
        <v>3314</v>
      </c>
      <c r="C2187" s="2" t="s">
        <v>7424</v>
      </c>
      <c r="D2187">
        <v>800</v>
      </c>
      <c r="E2187">
        <f t="shared" si="272"/>
        <v>1048</v>
      </c>
      <c r="F2187">
        <v>1686</v>
      </c>
      <c r="G2187">
        <f t="shared" si="273"/>
        <v>2208.6600000000003</v>
      </c>
      <c r="H2187" t="s">
        <v>8219</v>
      </c>
      <c r="I2187" t="s">
        <v>8225</v>
      </c>
      <c r="J2187" t="s">
        <v>8247</v>
      </c>
      <c r="K2187">
        <v>1431115500</v>
      </c>
      <c r="L2187">
        <v>1428733511</v>
      </c>
      <c r="M2187" t="b">
        <v>0</v>
      </c>
      <c r="N2187">
        <v>58</v>
      </c>
      <c r="O2187" t="b">
        <v>1</v>
      </c>
      <c r="P2187" t="s">
        <v>8271</v>
      </c>
      <c r="Q2187">
        <f t="shared" si="274"/>
        <v>211</v>
      </c>
      <c r="R2187">
        <f t="shared" si="279"/>
        <v>38.08</v>
      </c>
      <c r="S2187" t="str">
        <f t="shared" si="275"/>
        <v>theater</v>
      </c>
      <c r="T2187" t="str">
        <f t="shared" si="276"/>
        <v>plays</v>
      </c>
      <c r="U2187" s="7">
        <f t="shared" si="277"/>
        <v>42105.267488425925</v>
      </c>
      <c r="V2187" s="7">
        <f t="shared" si="278"/>
        <v>42132.836805555555</v>
      </c>
    </row>
    <row r="2188" spans="1:22" ht="44.25" x14ac:dyDescent="0.75">
      <c r="A2188">
        <v>226</v>
      </c>
      <c r="B2188" s="2" t="s">
        <v>228</v>
      </c>
      <c r="C2188" s="2" t="s">
        <v>4336</v>
      </c>
      <c r="D2188">
        <v>29000</v>
      </c>
      <c r="E2188">
        <f t="shared" si="272"/>
        <v>37990</v>
      </c>
      <c r="F2188">
        <v>250</v>
      </c>
      <c r="G2188">
        <f t="shared" si="273"/>
        <v>327.5</v>
      </c>
      <c r="H2188" t="s">
        <v>8221</v>
      </c>
      <c r="I2188" t="s">
        <v>8225</v>
      </c>
      <c r="J2188" t="s">
        <v>8247</v>
      </c>
      <c r="K2188">
        <v>1433064540</v>
      </c>
      <c r="L2188">
        <v>1428854344</v>
      </c>
      <c r="M2188" t="b">
        <v>0</v>
      </c>
      <c r="N2188">
        <v>2</v>
      </c>
      <c r="O2188" t="b">
        <v>0</v>
      </c>
      <c r="P2188" t="s">
        <v>8268</v>
      </c>
      <c r="Q2188">
        <f t="shared" si="274"/>
        <v>1</v>
      </c>
      <c r="R2188">
        <f t="shared" si="279"/>
        <v>163.75</v>
      </c>
      <c r="S2188" t="str">
        <f t="shared" si="275"/>
        <v>film &amp; video</v>
      </c>
      <c r="T2188" t="str">
        <f t="shared" si="276"/>
        <v>drama</v>
      </c>
      <c r="U2188" s="7">
        <f t="shared" si="277"/>
        <v>42106.666018518517</v>
      </c>
      <c r="V2188" s="7">
        <f t="shared" si="278"/>
        <v>42155.395138888889</v>
      </c>
    </row>
    <row r="2189" spans="1:22" ht="44.25" x14ac:dyDescent="0.75">
      <c r="A2189">
        <v>3366</v>
      </c>
      <c r="B2189" s="2" t="s">
        <v>3365</v>
      </c>
      <c r="C2189" s="2" t="s">
        <v>7476</v>
      </c>
      <c r="D2189">
        <v>500</v>
      </c>
      <c r="E2189">
        <f t="shared" si="272"/>
        <v>500</v>
      </c>
      <c r="F2189">
        <v>1105</v>
      </c>
      <c r="G2189">
        <f t="shared" si="273"/>
        <v>1105</v>
      </c>
      <c r="H2189" t="s">
        <v>8219</v>
      </c>
      <c r="I2189" t="s">
        <v>8224</v>
      </c>
      <c r="J2189" t="s">
        <v>8246</v>
      </c>
      <c r="K2189">
        <v>1431481037</v>
      </c>
      <c r="L2189">
        <v>1428889037</v>
      </c>
      <c r="M2189" t="b">
        <v>0</v>
      </c>
      <c r="N2189">
        <v>18</v>
      </c>
      <c r="O2189" t="b">
        <v>1</v>
      </c>
      <c r="P2189" t="s">
        <v>8271</v>
      </c>
      <c r="Q2189">
        <f t="shared" si="274"/>
        <v>221</v>
      </c>
      <c r="R2189">
        <f t="shared" si="279"/>
        <v>61.39</v>
      </c>
      <c r="S2189" t="str">
        <f t="shared" si="275"/>
        <v>theater</v>
      </c>
      <c r="T2189" t="str">
        <f t="shared" si="276"/>
        <v>plays</v>
      </c>
      <c r="U2189" s="7">
        <f t="shared" si="277"/>
        <v>42107.067557870367</v>
      </c>
      <c r="V2189" s="7">
        <f t="shared" si="278"/>
        <v>42137.067557870367</v>
      </c>
    </row>
    <row r="2190" spans="1:22" ht="29.5" x14ac:dyDescent="0.75">
      <c r="A2190">
        <v>3103</v>
      </c>
      <c r="B2190" s="2" t="s">
        <v>3103</v>
      </c>
      <c r="C2190" s="2" t="s">
        <v>7213</v>
      </c>
      <c r="D2190">
        <v>4100</v>
      </c>
      <c r="E2190">
        <f t="shared" si="272"/>
        <v>4100</v>
      </c>
      <c r="F2190">
        <v>11</v>
      </c>
      <c r="G2190">
        <f t="shared" si="273"/>
        <v>11</v>
      </c>
      <c r="H2190" t="s">
        <v>8221</v>
      </c>
      <c r="I2190" t="s">
        <v>8224</v>
      </c>
      <c r="J2190" t="s">
        <v>8246</v>
      </c>
      <c r="K2190">
        <v>1434080706</v>
      </c>
      <c r="L2190">
        <v>1428896706</v>
      </c>
      <c r="M2190" t="b">
        <v>0</v>
      </c>
      <c r="N2190">
        <v>2</v>
      </c>
      <c r="O2190" t="b">
        <v>0</v>
      </c>
      <c r="P2190" t="s">
        <v>8303</v>
      </c>
      <c r="Q2190">
        <f t="shared" si="274"/>
        <v>0</v>
      </c>
      <c r="R2190">
        <f t="shared" si="279"/>
        <v>5.5</v>
      </c>
      <c r="S2190" t="str">
        <f t="shared" si="275"/>
        <v>theater</v>
      </c>
      <c r="T2190" t="str">
        <f t="shared" si="276"/>
        <v>spaces</v>
      </c>
      <c r="U2190" s="7">
        <f t="shared" si="277"/>
        <v>42107.156319444446</v>
      </c>
      <c r="V2190" s="7">
        <f t="shared" si="278"/>
        <v>42167.156319444446</v>
      </c>
    </row>
    <row r="2191" spans="1:22" ht="73.75" x14ac:dyDescent="0.75">
      <c r="A2191">
        <v>1287</v>
      </c>
      <c r="B2191" s="2" t="s">
        <v>1288</v>
      </c>
      <c r="C2191" s="2" t="s">
        <v>5397</v>
      </c>
      <c r="D2191">
        <v>250</v>
      </c>
      <c r="E2191">
        <f t="shared" si="272"/>
        <v>327.5</v>
      </c>
      <c r="F2191">
        <v>605</v>
      </c>
      <c r="G2191">
        <f t="shared" si="273"/>
        <v>792.55000000000007</v>
      </c>
      <c r="H2191" t="s">
        <v>8219</v>
      </c>
      <c r="I2191" t="s">
        <v>8225</v>
      </c>
      <c r="J2191" t="s">
        <v>8247</v>
      </c>
      <c r="K2191">
        <v>1434120856</v>
      </c>
      <c r="L2191">
        <v>1428936856</v>
      </c>
      <c r="M2191" t="b">
        <v>0</v>
      </c>
      <c r="N2191">
        <v>25</v>
      </c>
      <c r="O2191" t="b">
        <v>1</v>
      </c>
      <c r="P2191" t="s">
        <v>8271</v>
      </c>
      <c r="Q2191">
        <f t="shared" si="274"/>
        <v>242</v>
      </c>
      <c r="R2191">
        <f t="shared" si="279"/>
        <v>31.7</v>
      </c>
      <c r="S2191" t="str">
        <f t="shared" si="275"/>
        <v>theater</v>
      </c>
      <c r="T2191" t="str">
        <f t="shared" si="276"/>
        <v>plays</v>
      </c>
      <c r="U2191" s="7">
        <f t="shared" si="277"/>
        <v>42107.621018518519</v>
      </c>
      <c r="V2191" s="7">
        <f t="shared" si="278"/>
        <v>42167.621018518519</v>
      </c>
    </row>
    <row r="2192" spans="1:22" x14ac:dyDescent="0.75">
      <c r="A2192">
        <v>2402</v>
      </c>
      <c r="B2192" s="2" t="s">
        <v>2403</v>
      </c>
      <c r="C2192" s="2" t="s">
        <v>6512</v>
      </c>
      <c r="D2192">
        <v>12000</v>
      </c>
      <c r="E2192">
        <f t="shared" si="272"/>
        <v>12000</v>
      </c>
      <c r="F2192">
        <v>52</v>
      </c>
      <c r="G2192">
        <f t="shared" si="273"/>
        <v>52</v>
      </c>
      <c r="H2192" t="s">
        <v>8221</v>
      </c>
      <c r="I2192" t="s">
        <v>8224</v>
      </c>
      <c r="J2192" t="s">
        <v>8246</v>
      </c>
      <c r="K2192">
        <v>1431533931</v>
      </c>
      <c r="L2192">
        <v>1428941931</v>
      </c>
      <c r="M2192" t="b">
        <v>0</v>
      </c>
      <c r="N2192">
        <v>1</v>
      </c>
      <c r="O2192" t="b">
        <v>0</v>
      </c>
      <c r="P2192" t="s">
        <v>8284</v>
      </c>
      <c r="Q2192">
        <f t="shared" si="274"/>
        <v>0</v>
      </c>
      <c r="R2192">
        <f t="shared" si="279"/>
        <v>52</v>
      </c>
      <c r="S2192" t="str">
        <f t="shared" si="275"/>
        <v>food</v>
      </c>
      <c r="T2192" t="str">
        <f t="shared" si="276"/>
        <v>food trucks</v>
      </c>
      <c r="U2192" s="7">
        <f t="shared" si="277"/>
        <v>42107.679756944446</v>
      </c>
      <c r="V2192" s="7">
        <f t="shared" si="278"/>
        <v>42137.679756944446</v>
      </c>
    </row>
    <row r="2193" spans="1:22" ht="29.5" x14ac:dyDescent="0.75">
      <c r="A2193">
        <v>452</v>
      </c>
      <c r="B2193" s="2" t="s">
        <v>453</v>
      </c>
      <c r="C2193" s="2" t="s">
        <v>4562</v>
      </c>
      <c r="D2193">
        <v>750</v>
      </c>
      <c r="E2193">
        <f t="shared" si="272"/>
        <v>750</v>
      </c>
      <c r="F2193">
        <v>480</v>
      </c>
      <c r="G2193">
        <f t="shared" si="273"/>
        <v>480</v>
      </c>
      <c r="H2193" t="s">
        <v>8221</v>
      </c>
      <c r="I2193" t="s">
        <v>8224</v>
      </c>
      <c r="J2193" t="s">
        <v>8246</v>
      </c>
      <c r="K2193">
        <v>1431536015</v>
      </c>
      <c r="L2193">
        <v>1428944015</v>
      </c>
      <c r="M2193" t="b">
        <v>0</v>
      </c>
      <c r="N2193">
        <v>12</v>
      </c>
      <c r="O2193" t="b">
        <v>0</v>
      </c>
      <c r="P2193" t="s">
        <v>8270</v>
      </c>
      <c r="Q2193">
        <f t="shared" si="274"/>
        <v>64</v>
      </c>
      <c r="R2193">
        <f t="shared" si="279"/>
        <v>40</v>
      </c>
      <c r="S2193" t="str">
        <f t="shared" si="275"/>
        <v>film &amp; video</v>
      </c>
      <c r="T2193" t="str">
        <f t="shared" si="276"/>
        <v>animation</v>
      </c>
      <c r="U2193" s="7">
        <f t="shared" si="277"/>
        <v>42107.703877314809</v>
      </c>
      <c r="V2193" s="7">
        <f t="shared" si="278"/>
        <v>42137.703877314809</v>
      </c>
    </row>
    <row r="2194" spans="1:22" ht="59" x14ac:dyDescent="0.75">
      <c r="A2194">
        <v>1099</v>
      </c>
      <c r="B2194" s="2" t="s">
        <v>1100</v>
      </c>
      <c r="C2194" s="2" t="s">
        <v>5209</v>
      </c>
      <c r="D2194">
        <v>5000</v>
      </c>
      <c r="E2194">
        <f t="shared" si="272"/>
        <v>6550</v>
      </c>
      <c r="F2194">
        <v>25</v>
      </c>
      <c r="G2194">
        <f t="shared" si="273"/>
        <v>32.75</v>
      </c>
      <c r="H2194" t="s">
        <v>8221</v>
      </c>
      <c r="I2194" t="s">
        <v>8225</v>
      </c>
      <c r="J2194" t="s">
        <v>8247</v>
      </c>
      <c r="K2194">
        <v>1431547468</v>
      </c>
      <c r="L2194">
        <v>1428955468</v>
      </c>
      <c r="M2194" t="b">
        <v>0</v>
      </c>
      <c r="N2194">
        <v>1</v>
      </c>
      <c r="O2194" t="b">
        <v>0</v>
      </c>
      <c r="P2194" t="s">
        <v>8282</v>
      </c>
      <c r="Q2194">
        <f t="shared" si="274"/>
        <v>1</v>
      </c>
      <c r="R2194">
        <f t="shared" si="279"/>
        <v>32.75</v>
      </c>
      <c r="S2194" t="str">
        <f t="shared" si="275"/>
        <v>games</v>
      </c>
      <c r="T2194" t="str">
        <f t="shared" si="276"/>
        <v>video games</v>
      </c>
      <c r="U2194" s="7">
        <f t="shared" si="277"/>
        <v>42107.836435185185</v>
      </c>
      <c r="V2194" s="7">
        <f t="shared" si="278"/>
        <v>42137.836435185185</v>
      </c>
    </row>
    <row r="2195" spans="1:22" ht="44.25" x14ac:dyDescent="0.75">
      <c r="A2195">
        <v>2910</v>
      </c>
      <c r="B2195" s="2" t="s">
        <v>2910</v>
      </c>
      <c r="C2195" s="2" t="s">
        <v>7020</v>
      </c>
      <c r="D2195">
        <v>30000</v>
      </c>
      <c r="E2195">
        <f t="shared" si="272"/>
        <v>39300</v>
      </c>
      <c r="F2195">
        <v>1</v>
      </c>
      <c r="G2195">
        <f t="shared" si="273"/>
        <v>1.31</v>
      </c>
      <c r="H2195" t="s">
        <v>8221</v>
      </c>
      <c r="I2195" t="s">
        <v>8225</v>
      </c>
      <c r="J2195" t="s">
        <v>8247</v>
      </c>
      <c r="K2195">
        <v>1434139887</v>
      </c>
      <c r="L2195">
        <v>1428955887</v>
      </c>
      <c r="M2195" t="b">
        <v>0</v>
      </c>
      <c r="N2195">
        <v>1</v>
      </c>
      <c r="O2195" t="b">
        <v>0</v>
      </c>
      <c r="P2195" t="s">
        <v>8271</v>
      </c>
      <c r="Q2195">
        <f t="shared" si="274"/>
        <v>0</v>
      </c>
      <c r="R2195">
        <f t="shared" si="279"/>
        <v>1.31</v>
      </c>
      <c r="S2195" t="str">
        <f t="shared" si="275"/>
        <v>theater</v>
      </c>
      <c r="T2195" t="str">
        <f t="shared" si="276"/>
        <v>plays</v>
      </c>
      <c r="U2195" s="7">
        <f t="shared" si="277"/>
        <v>42107.841284722221</v>
      </c>
      <c r="V2195" s="7">
        <f t="shared" si="278"/>
        <v>42167.841284722221</v>
      </c>
    </row>
    <row r="2196" spans="1:22" ht="44.25" x14ac:dyDescent="0.75">
      <c r="A2196">
        <v>3993</v>
      </c>
      <c r="B2196" s="2" t="s">
        <v>3989</v>
      </c>
      <c r="C2196" s="2" t="s">
        <v>8099</v>
      </c>
      <c r="D2196">
        <v>50000</v>
      </c>
      <c r="E2196">
        <f t="shared" si="272"/>
        <v>50000</v>
      </c>
      <c r="F2196">
        <v>3</v>
      </c>
      <c r="G2196">
        <f t="shared" si="273"/>
        <v>3</v>
      </c>
      <c r="H2196" t="s">
        <v>8221</v>
      </c>
      <c r="I2196" t="s">
        <v>8224</v>
      </c>
      <c r="J2196" t="s">
        <v>8246</v>
      </c>
      <c r="K2196">
        <v>1431549912</v>
      </c>
      <c r="L2196">
        <v>1428957912</v>
      </c>
      <c r="M2196" t="b">
        <v>0</v>
      </c>
      <c r="N2196">
        <v>1</v>
      </c>
      <c r="O2196" t="b">
        <v>0</v>
      </c>
      <c r="P2196" t="s">
        <v>8271</v>
      </c>
      <c r="Q2196">
        <f t="shared" si="274"/>
        <v>0</v>
      </c>
      <c r="R2196">
        <f t="shared" si="279"/>
        <v>3</v>
      </c>
      <c r="S2196" t="str">
        <f t="shared" si="275"/>
        <v>theater</v>
      </c>
      <c r="T2196" t="str">
        <f t="shared" si="276"/>
        <v>plays</v>
      </c>
      <c r="U2196" s="7">
        <f t="shared" si="277"/>
        <v>42107.864722222221</v>
      </c>
      <c r="V2196" s="7">
        <f t="shared" si="278"/>
        <v>42137.864722222221</v>
      </c>
    </row>
    <row r="2197" spans="1:22" ht="29.5" x14ac:dyDescent="0.75">
      <c r="A2197">
        <v>1559</v>
      </c>
      <c r="B2197" s="2" t="s">
        <v>1560</v>
      </c>
      <c r="C2197" s="2" t="s">
        <v>5669</v>
      </c>
      <c r="D2197">
        <v>15000</v>
      </c>
      <c r="E2197">
        <f t="shared" si="272"/>
        <v>15000</v>
      </c>
      <c r="F2197">
        <v>50</v>
      </c>
      <c r="G2197">
        <f t="shared" si="273"/>
        <v>50</v>
      </c>
      <c r="H2197" t="s">
        <v>8221</v>
      </c>
      <c r="I2197" t="s">
        <v>8224</v>
      </c>
      <c r="J2197" t="s">
        <v>8246</v>
      </c>
      <c r="K2197">
        <v>1430270199</v>
      </c>
      <c r="L2197">
        <v>1428974199</v>
      </c>
      <c r="M2197" t="b">
        <v>0</v>
      </c>
      <c r="N2197">
        <v>1</v>
      </c>
      <c r="O2197" t="b">
        <v>0</v>
      </c>
      <c r="P2197" t="s">
        <v>8289</v>
      </c>
      <c r="Q2197">
        <f t="shared" si="274"/>
        <v>0</v>
      </c>
      <c r="R2197">
        <f t="shared" si="279"/>
        <v>50</v>
      </c>
      <c r="S2197" t="str">
        <f t="shared" si="275"/>
        <v>photography</v>
      </c>
      <c r="T2197" t="str">
        <f t="shared" si="276"/>
        <v>nature</v>
      </c>
      <c r="U2197" s="7">
        <f t="shared" si="277"/>
        <v>42108.05322916666</v>
      </c>
      <c r="V2197" s="7">
        <f t="shared" si="278"/>
        <v>42123.05322916666</v>
      </c>
    </row>
    <row r="2198" spans="1:22" ht="29.5" x14ac:dyDescent="0.75">
      <c r="A2198">
        <v>2629</v>
      </c>
      <c r="B2198" s="2" t="s">
        <v>2629</v>
      </c>
      <c r="C2198" s="2" t="s">
        <v>6739</v>
      </c>
      <c r="D2198">
        <v>5000</v>
      </c>
      <c r="E2198">
        <f t="shared" si="272"/>
        <v>6550</v>
      </c>
      <c r="F2198">
        <v>6387</v>
      </c>
      <c r="G2198">
        <f t="shared" si="273"/>
        <v>8366.9700000000012</v>
      </c>
      <c r="H2198" t="s">
        <v>8219</v>
      </c>
      <c r="I2198" t="s">
        <v>8225</v>
      </c>
      <c r="J2198" t="s">
        <v>8247</v>
      </c>
      <c r="K2198">
        <v>1431608122</v>
      </c>
      <c r="L2198">
        <v>1429016122</v>
      </c>
      <c r="M2198" t="b">
        <v>0</v>
      </c>
      <c r="N2198">
        <v>100</v>
      </c>
      <c r="O2198" t="b">
        <v>1</v>
      </c>
      <c r="P2198" t="s">
        <v>8301</v>
      </c>
      <c r="Q2198">
        <f t="shared" si="274"/>
        <v>128</v>
      </c>
      <c r="R2198">
        <f t="shared" si="279"/>
        <v>83.67</v>
      </c>
      <c r="S2198" t="str">
        <f t="shared" si="275"/>
        <v>technology</v>
      </c>
      <c r="T2198" t="str">
        <f t="shared" si="276"/>
        <v>space exploration</v>
      </c>
      <c r="U2198" s="7">
        <f t="shared" si="277"/>
        <v>42108.538449074069</v>
      </c>
      <c r="V2198" s="7">
        <f t="shared" si="278"/>
        <v>42138.538449074069</v>
      </c>
    </row>
    <row r="2199" spans="1:22" ht="59" x14ac:dyDescent="0.75">
      <c r="A2199">
        <v>2846</v>
      </c>
      <c r="B2199" s="2" t="s">
        <v>2846</v>
      </c>
      <c r="C2199" s="2" t="s">
        <v>6956</v>
      </c>
      <c r="D2199">
        <v>8000</v>
      </c>
      <c r="E2199">
        <f t="shared" si="272"/>
        <v>8000</v>
      </c>
      <c r="F2199">
        <v>0</v>
      </c>
      <c r="G2199">
        <f t="shared" si="273"/>
        <v>0</v>
      </c>
      <c r="H2199" t="s">
        <v>8221</v>
      </c>
      <c r="I2199" t="s">
        <v>8224</v>
      </c>
      <c r="J2199" t="s">
        <v>8246</v>
      </c>
      <c r="K2199">
        <v>1432917394</v>
      </c>
      <c r="L2199">
        <v>1429029394</v>
      </c>
      <c r="M2199" t="b">
        <v>0</v>
      </c>
      <c r="N2199">
        <v>0</v>
      </c>
      <c r="O2199" t="b">
        <v>0</v>
      </c>
      <c r="P2199" t="s">
        <v>8271</v>
      </c>
      <c r="Q2199">
        <f t="shared" si="274"/>
        <v>0</v>
      </c>
      <c r="R2199" t="e">
        <f t="shared" si="279"/>
        <v>#DIV/0!</v>
      </c>
      <c r="S2199" t="str">
        <f t="shared" si="275"/>
        <v>theater</v>
      </c>
      <c r="T2199" t="str">
        <f t="shared" si="276"/>
        <v>plays</v>
      </c>
      <c r="U2199" s="7">
        <f t="shared" si="277"/>
        <v>42108.692060185189</v>
      </c>
      <c r="V2199" s="7">
        <f t="shared" si="278"/>
        <v>42153.692060185189</v>
      </c>
    </row>
    <row r="2200" spans="1:22" ht="44.25" x14ac:dyDescent="0.75">
      <c r="A2200">
        <v>624</v>
      </c>
      <c r="B2200" s="2" t="s">
        <v>625</v>
      </c>
      <c r="C2200" s="2" t="s">
        <v>4734</v>
      </c>
      <c r="D2200">
        <v>5000</v>
      </c>
      <c r="E2200">
        <f t="shared" si="272"/>
        <v>5000</v>
      </c>
      <c r="F2200">
        <v>0</v>
      </c>
      <c r="G2200">
        <f t="shared" si="273"/>
        <v>0</v>
      </c>
      <c r="H2200" t="s">
        <v>8220</v>
      </c>
      <c r="I2200" t="s">
        <v>8224</v>
      </c>
      <c r="J2200" t="s">
        <v>8246</v>
      </c>
      <c r="K2200">
        <v>1431647041</v>
      </c>
      <c r="L2200">
        <v>1429055041</v>
      </c>
      <c r="M2200" t="b">
        <v>0</v>
      </c>
      <c r="N2200">
        <v>0</v>
      </c>
      <c r="O2200" t="b">
        <v>0</v>
      </c>
      <c r="P2200" t="s">
        <v>8272</v>
      </c>
      <c r="Q2200">
        <f t="shared" si="274"/>
        <v>0</v>
      </c>
      <c r="R2200" t="e">
        <f t="shared" si="279"/>
        <v>#DIV/0!</v>
      </c>
      <c r="S2200" t="str">
        <f t="shared" si="275"/>
        <v>technology</v>
      </c>
      <c r="T2200" t="str">
        <f t="shared" si="276"/>
        <v>web</v>
      </c>
      <c r="U2200" s="7">
        <f t="shared" si="277"/>
        <v>42108.988900462966</v>
      </c>
      <c r="V2200" s="7">
        <f t="shared" si="278"/>
        <v>42138.988900462966</v>
      </c>
    </row>
    <row r="2201" spans="1:22" x14ac:dyDescent="0.75">
      <c r="A2201">
        <v>1152</v>
      </c>
      <c r="B2201" s="2" t="s">
        <v>1153</v>
      </c>
      <c r="C2201" s="2" t="s">
        <v>5262</v>
      </c>
      <c r="D2201">
        <v>16000</v>
      </c>
      <c r="E2201">
        <f t="shared" si="272"/>
        <v>16000</v>
      </c>
      <c r="F2201">
        <v>911</v>
      </c>
      <c r="G2201">
        <f t="shared" si="273"/>
        <v>911</v>
      </c>
      <c r="H2201" t="s">
        <v>8221</v>
      </c>
      <c r="I2201" t="s">
        <v>8224</v>
      </c>
      <c r="J2201" t="s">
        <v>8246</v>
      </c>
      <c r="K2201">
        <v>1431709312</v>
      </c>
      <c r="L2201">
        <v>1429117312</v>
      </c>
      <c r="M2201" t="b">
        <v>0</v>
      </c>
      <c r="N2201">
        <v>15</v>
      </c>
      <c r="O2201" t="b">
        <v>0</v>
      </c>
      <c r="P2201" t="s">
        <v>8284</v>
      </c>
      <c r="Q2201">
        <f t="shared" si="274"/>
        <v>6</v>
      </c>
      <c r="R2201">
        <f t="shared" si="279"/>
        <v>60.73</v>
      </c>
      <c r="S2201" t="str">
        <f t="shared" si="275"/>
        <v>food</v>
      </c>
      <c r="T2201" t="str">
        <f t="shared" si="276"/>
        <v>food trucks</v>
      </c>
      <c r="U2201" s="7">
        <f t="shared" si="277"/>
        <v>42109.709629629629</v>
      </c>
      <c r="V2201" s="7">
        <f t="shared" si="278"/>
        <v>42139.709629629629</v>
      </c>
    </row>
    <row r="2202" spans="1:22" ht="44.25" x14ac:dyDescent="0.75">
      <c r="A2202">
        <v>3812</v>
      </c>
      <c r="B2202" s="2" t="s">
        <v>3809</v>
      </c>
      <c r="C2202" s="2" t="s">
        <v>7922</v>
      </c>
      <c r="D2202">
        <v>2000</v>
      </c>
      <c r="E2202">
        <f t="shared" si="272"/>
        <v>1460</v>
      </c>
      <c r="F2202">
        <v>2191</v>
      </c>
      <c r="G2202">
        <f t="shared" si="273"/>
        <v>1599.43</v>
      </c>
      <c r="H2202" t="s">
        <v>8219</v>
      </c>
      <c r="I2202" t="s">
        <v>8229</v>
      </c>
      <c r="J2202" t="s">
        <v>8251</v>
      </c>
      <c r="K2202">
        <v>1433131140</v>
      </c>
      <c r="L2202">
        <v>1429120908</v>
      </c>
      <c r="M2202" t="b">
        <v>0</v>
      </c>
      <c r="N2202">
        <v>11</v>
      </c>
      <c r="O2202" t="b">
        <v>1</v>
      </c>
      <c r="P2202" t="s">
        <v>8271</v>
      </c>
      <c r="Q2202">
        <f t="shared" si="274"/>
        <v>110</v>
      </c>
      <c r="R2202">
        <f t="shared" si="279"/>
        <v>145.4</v>
      </c>
      <c r="S2202" t="str">
        <f t="shared" si="275"/>
        <v>theater</v>
      </c>
      <c r="T2202" t="str">
        <f t="shared" si="276"/>
        <v>plays</v>
      </c>
      <c r="U2202" s="7">
        <f t="shared" si="277"/>
        <v>42109.751250000001</v>
      </c>
      <c r="V2202" s="7">
        <f t="shared" si="278"/>
        <v>42156.165972222225</v>
      </c>
    </row>
    <row r="2203" spans="1:22" ht="44.25" x14ac:dyDescent="0.75">
      <c r="A2203">
        <v>3945</v>
      </c>
      <c r="B2203" s="2" t="s">
        <v>3942</v>
      </c>
      <c r="C2203" s="2" t="s">
        <v>8053</v>
      </c>
      <c r="D2203">
        <v>2000</v>
      </c>
      <c r="E2203">
        <f t="shared" si="272"/>
        <v>2000</v>
      </c>
      <c r="F2203">
        <v>5</v>
      </c>
      <c r="G2203">
        <f t="shared" si="273"/>
        <v>5</v>
      </c>
      <c r="H2203" t="s">
        <v>8221</v>
      </c>
      <c r="I2203" t="s">
        <v>8224</v>
      </c>
      <c r="J2203" t="s">
        <v>8246</v>
      </c>
      <c r="K2203">
        <v>1431717268</v>
      </c>
      <c r="L2203">
        <v>1429125268</v>
      </c>
      <c r="M2203" t="b">
        <v>0</v>
      </c>
      <c r="N2203">
        <v>1</v>
      </c>
      <c r="O2203" t="b">
        <v>0</v>
      </c>
      <c r="P2203" t="s">
        <v>8271</v>
      </c>
      <c r="Q2203">
        <f t="shared" si="274"/>
        <v>0</v>
      </c>
      <c r="R2203">
        <f t="shared" si="279"/>
        <v>5</v>
      </c>
      <c r="S2203" t="str">
        <f t="shared" si="275"/>
        <v>theater</v>
      </c>
      <c r="T2203" t="str">
        <f t="shared" si="276"/>
        <v>plays</v>
      </c>
      <c r="U2203" s="7">
        <f t="shared" si="277"/>
        <v>42109.801712962959</v>
      </c>
      <c r="V2203" s="7">
        <f t="shared" si="278"/>
        <v>42139.801712962959</v>
      </c>
    </row>
    <row r="2204" spans="1:22" ht="73.75" x14ac:dyDescent="0.75">
      <c r="A2204">
        <v>2213</v>
      </c>
      <c r="B2204" s="2" t="s">
        <v>2214</v>
      </c>
      <c r="C2204" s="2" t="s">
        <v>6323</v>
      </c>
      <c r="D2204">
        <v>5</v>
      </c>
      <c r="E2204">
        <f t="shared" si="272"/>
        <v>5</v>
      </c>
      <c r="F2204">
        <v>10</v>
      </c>
      <c r="G2204">
        <f t="shared" si="273"/>
        <v>10</v>
      </c>
      <c r="H2204" t="s">
        <v>8219</v>
      </c>
      <c r="I2204" t="s">
        <v>8224</v>
      </c>
      <c r="J2204" t="s">
        <v>8246</v>
      </c>
      <c r="K2204">
        <v>1431719379</v>
      </c>
      <c r="L2204">
        <v>1429127379</v>
      </c>
      <c r="M2204" t="b">
        <v>0</v>
      </c>
      <c r="N2204">
        <v>1</v>
      </c>
      <c r="O2204" t="b">
        <v>1</v>
      </c>
      <c r="P2204" t="s">
        <v>8280</v>
      </c>
      <c r="Q2204">
        <f t="shared" si="274"/>
        <v>200</v>
      </c>
      <c r="R2204">
        <f t="shared" si="279"/>
        <v>10</v>
      </c>
      <c r="S2204" t="str">
        <f t="shared" si="275"/>
        <v>music</v>
      </c>
      <c r="T2204" t="str">
        <f t="shared" si="276"/>
        <v>electronic music</v>
      </c>
      <c r="U2204" s="7">
        <f t="shared" si="277"/>
        <v>42109.826145833329</v>
      </c>
      <c r="V2204" s="7">
        <f t="shared" si="278"/>
        <v>42139.826145833329</v>
      </c>
    </row>
    <row r="2205" spans="1:22" ht="44.25" x14ac:dyDescent="0.75">
      <c r="A2205">
        <v>1187</v>
      </c>
      <c r="B2205" s="2" t="s">
        <v>1188</v>
      </c>
      <c r="C2205" s="2" t="s">
        <v>5297</v>
      </c>
      <c r="D2205">
        <v>8750</v>
      </c>
      <c r="E2205">
        <f t="shared" si="272"/>
        <v>8750</v>
      </c>
      <c r="F2205">
        <v>9111</v>
      </c>
      <c r="G2205">
        <f t="shared" si="273"/>
        <v>9111</v>
      </c>
      <c r="H2205" t="s">
        <v>8219</v>
      </c>
      <c r="I2205" t="s">
        <v>8224</v>
      </c>
      <c r="J2205" t="s">
        <v>8246</v>
      </c>
      <c r="K2205">
        <v>1431885600</v>
      </c>
      <c r="L2205">
        <v>1429133323</v>
      </c>
      <c r="M2205" t="b">
        <v>0</v>
      </c>
      <c r="N2205">
        <v>70</v>
      </c>
      <c r="O2205" t="b">
        <v>1</v>
      </c>
      <c r="P2205" t="s">
        <v>8285</v>
      </c>
      <c r="Q2205">
        <f t="shared" si="274"/>
        <v>104</v>
      </c>
      <c r="R2205">
        <f t="shared" si="279"/>
        <v>130.16</v>
      </c>
      <c r="S2205" t="str">
        <f t="shared" si="275"/>
        <v>photography</v>
      </c>
      <c r="T2205" t="str">
        <f t="shared" si="276"/>
        <v>photobooks</v>
      </c>
      <c r="U2205" s="7">
        <f t="shared" si="277"/>
        <v>42109.894942129627</v>
      </c>
      <c r="V2205" s="7">
        <f t="shared" si="278"/>
        <v>42141.75</v>
      </c>
    </row>
    <row r="2206" spans="1:22" ht="44.25" x14ac:dyDescent="0.75">
      <c r="A2206">
        <v>141</v>
      </c>
      <c r="B2206" s="2" t="s">
        <v>143</v>
      </c>
      <c r="C2206" s="2" t="s">
        <v>4251</v>
      </c>
      <c r="D2206">
        <v>12000</v>
      </c>
      <c r="E2206">
        <f t="shared" si="272"/>
        <v>12000</v>
      </c>
      <c r="F2206">
        <v>1293</v>
      </c>
      <c r="G2206">
        <f t="shared" si="273"/>
        <v>1293</v>
      </c>
      <c r="H2206" t="s">
        <v>8220</v>
      </c>
      <c r="I2206" t="s">
        <v>8224</v>
      </c>
      <c r="J2206" t="s">
        <v>8246</v>
      </c>
      <c r="K2206">
        <v>1433043623</v>
      </c>
      <c r="L2206">
        <v>1429155623</v>
      </c>
      <c r="M2206" t="b">
        <v>0</v>
      </c>
      <c r="N2206">
        <v>28</v>
      </c>
      <c r="O2206" t="b">
        <v>0</v>
      </c>
      <c r="P2206" t="s">
        <v>8267</v>
      </c>
      <c r="Q2206">
        <f t="shared" si="274"/>
        <v>11</v>
      </c>
      <c r="R2206">
        <f t="shared" si="279"/>
        <v>46.18</v>
      </c>
      <c r="S2206" t="str">
        <f t="shared" si="275"/>
        <v>film &amp; video</v>
      </c>
      <c r="T2206" t="str">
        <f t="shared" si="276"/>
        <v>science fiction</v>
      </c>
      <c r="U2206" s="7">
        <f t="shared" si="277"/>
        <v>42110.153043981481</v>
      </c>
      <c r="V2206" s="7">
        <f t="shared" si="278"/>
        <v>42155.153043981481</v>
      </c>
    </row>
    <row r="2207" spans="1:22" ht="44.25" x14ac:dyDescent="0.75">
      <c r="A2207">
        <v>2580</v>
      </c>
      <c r="B2207" s="2" t="s">
        <v>2580</v>
      </c>
      <c r="C2207" s="2" t="s">
        <v>6690</v>
      </c>
      <c r="D2207">
        <v>8500</v>
      </c>
      <c r="E2207">
        <f t="shared" si="272"/>
        <v>8500</v>
      </c>
      <c r="F2207">
        <v>51</v>
      </c>
      <c r="G2207">
        <f t="shared" si="273"/>
        <v>51</v>
      </c>
      <c r="H2207" t="s">
        <v>8220</v>
      </c>
      <c r="I2207" t="s">
        <v>8224</v>
      </c>
      <c r="J2207" t="s">
        <v>8246</v>
      </c>
      <c r="K2207">
        <v>1431745200</v>
      </c>
      <c r="L2207">
        <v>1429170603</v>
      </c>
      <c r="M2207" t="b">
        <v>0</v>
      </c>
      <c r="N2207">
        <v>2</v>
      </c>
      <c r="O2207" t="b">
        <v>0</v>
      </c>
      <c r="P2207" t="s">
        <v>8284</v>
      </c>
      <c r="Q2207">
        <f t="shared" si="274"/>
        <v>1</v>
      </c>
      <c r="R2207">
        <f t="shared" si="279"/>
        <v>25.5</v>
      </c>
      <c r="S2207" t="str">
        <f t="shared" si="275"/>
        <v>food</v>
      </c>
      <c r="T2207" t="str">
        <f t="shared" si="276"/>
        <v>food trucks</v>
      </c>
      <c r="U2207" s="7">
        <f t="shared" si="277"/>
        <v>42110.326423611114</v>
      </c>
      <c r="V2207" s="7">
        <f t="shared" si="278"/>
        <v>42140.125</v>
      </c>
    </row>
    <row r="2208" spans="1:22" ht="29.5" x14ac:dyDescent="0.75">
      <c r="A2208">
        <v>1022</v>
      </c>
      <c r="B2208" s="2" t="s">
        <v>1023</v>
      </c>
      <c r="C2208" s="2" t="s">
        <v>5132</v>
      </c>
      <c r="D2208">
        <v>2000</v>
      </c>
      <c r="E2208">
        <f t="shared" si="272"/>
        <v>2000</v>
      </c>
      <c r="F2208">
        <v>2298</v>
      </c>
      <c r="G2208">
        <f t="shared" si="273"/>
        <v>2298</v>
      </c>
      <c r="H2208" t="s">
        <v>8219</v>
      </c>
      <c r="I2208" t="s">
        <v>8224</v>
      </c>
      <c r="J2208" t="s">
        <v>8246</v>
      </c>
      <c r="K2208">
        <v>1431876677</v>
      </c>
      <c r="L2208">
        <v>1429284677</v>
      </c>
      <c r="M2208" t="b">
        <v>1</v>
      </c>
      <c r="N2208">
        <v>74</v>
      </c>
      <c r="O2208" t="b">
        <v>1</v>
      </c>
      <c r="P2208" t="s">
        <v>8280</v>
      </c>
      <c r="Q2208">
        <f t="shared" si="274"/>
        <v>115</v>
      </c>
      <c r="R2208">
        <f t="shared" si="279"/>
        <v>31.05</v>
      </c>
      <c r="S2208" t="str">
        <f t="shared" si="275"/>
        <v>music</v>
      </c>
      <c r="T2208" t="str">
        <f t="shared" si="276"/>
        <v>electronic music</v>
      </c>
      <c r="U2208" s="7">
        <f t="shared" si="277"/>
        <v>42111.646724537044</v>
      </c>
      <c r="V2208" s="7">
        <f t="shared" si="278"/>
        <v>42141.646724537044</v>
      </c>
    </row>
    <row r="2209" spans="1:22" ht="44.25" x14ac:dyDescent="0.75">
      <c r="A2209">
        <v>3073</v>
      </c>
      <c r="B2209" s="2" t="s">
        <v>3073</v>
      </c>
      <c r="C2209" s="2" t="s">
        <v>7183</v>
      </c>
      <c r="D2209">
        <v>2800000</v>
      </c>
      <c r="E2209">
        <f t="shared" si="272"/>
        <v>2800000</v>
      </c>
      <c r="F2209">
        <v>645</v>
      </c>
      <c r="G2209">
        <f t="shared" si="273"/>
        <v>645</v>
      </c>
      <c r="H2209" t="s">
        <v>8221</v>
      </c>
      <c r="I2209" t="s">
        <v>8224</v>
      </c>
      <c r="J2209" t="s">
        <v>8246</v>
      </c>
      <c r="K2209">
        <v>1434309540</v>
      </c>
      <c r="L2209">
        <v>1429287900</v>
      </c>
      <c r="M2209" t="b">
        <v>0</v>
      </c>
      <c r="N2209">
        <v>7</v>
      </c>
      <c r="O2209" t="b">
        <v>0</v>
      </c>
      <c r="P2209" t="s">
        <v>8303</v>
      </c>
      <c r="Q2209">
        <f t="shared" si="274"/>
        <v>0</v>
      </c>
      <c r="R2209">
        <f t="shared" si="279"/>
        <v>92.14</v>
      </c>
      <c r="S2209" t="str">
        <f t="shared" si="275"/>
        <v>theater</v>
      </c>
      <c r="T2209" t="str">
        <f t="shared" si="276"/>
        <v>spaces</v>
      </c>
      <c r="U2209" s="7">
        <f t="shared" si="277"/>
        <v>42111.684027777781</v>
      </c>
      <c r="V2209" s="7">
        <f t="shared" si="278"/>
        <v>42169.804861111115</v>
      </c>
    </row>
    <row r="2210" spans="1:22" ht="44.25" x14ac:dyDescent="0.75">
      <c r="A2210">
        <v>971</v>
      </c>
      <c r="B2210" s="2" t="s">
        <v>972</v>
      </c>
      <c r="C2210" s="2" t="s">
        <v>5081</v>
      </c>
      <c r="D2210">
        <v>100000</v>
      </c>
      <c r="E2210">
        <f t="shared" si="272"/>
        <v>100000</v>
      </c>
      <c r="F2210">
        <v>226</v>
      </c>
      <c r="G2210">
        <f t="shared" si="273"/>
        <v>226</v>
      </c>
      <c r="H2210" t="s">
        <v>8221</v>
      </c>
      <c r="I2210" t="s">
        <v>8224</v>
      </c>
      <c r="J2210" t="s">
        <v>8246</v>
      </c>
      <c r="K2210">
        <v>1433178060</v>
      </c>
      <c r="L2210">
        <v>1429290060</v>
      </c>
      <c r="M2210" t="b">
        <v>0</v>
      </c>
      <c r="N2210">
        <v>5</v>
      </c>
      <c r="O2210" t="b">
        <v>0</v>
      </c>
      <c r="P2210" t="s">
        <v>8273</v>
      </c>
      <c r="Q2210">
        <f t="shared" si="274"/>
        <v>0</v>
      </c>
      <c r="R2210">
        <f t="shared" si="279"/>
        <v>45.2</v>
      </c>
      <c r="S2210" t="str">
        <f t="shared" si="275"/>
        <v>technology</v>
      </c>
      <c r="T2210" t="str">
        <f t="shared" si="276"/>
        <v>wearables</v>
      </c>
      <c r="U2210" s="7">
        <f t="shared" si="277"/>
        <v>42111.709027777775</v>
      </c>
      <c r="V2210" s="7">
        <f t="shared" si="278"/>
        <v>42156.709027777775</v>
      </c>
    </row>
    <row r="2211" spans="1:22" ht="44.25" x14ac:dyDescent="0.75">
      <c r="A2211">
        <v>2854</v>
      </c>
      <c r="B2211" s="2" t="s">
        <v>2854</v>
      </c>
      <c r="C2211" s="2" t="s">
        <v>6964</v>
      </c>
      <c r="D2211">
        <v>1000</v>
      </c>
      <c r="E2211">
        <f t="shared" si="272"/>
        <v>1310</v>
      </c>
      <c r="F2211">
        <v>417</v>
      </c>
      <c r="G2211">
        <f t="shared" si="273"/>
        <v>546.27</v>
      </c>
      <c r="H2211" t="s">
        <v>8221</v>
      </c>
      <c r="I2211" t="s">
        <v>8225</v>
      </c>
      <c r="J2211" t="s">
        <v>8247</v>
      </c>
      <c r="K2211">
        <v>1431018719</v>
      </c>
      <c r="L2211">
        <v>1429290719</v>
      </c>
      <c r="M2211" t="b">
        <v>0</v>
      </c>
      <c r="N2211">
        <v>14</v>
      </c>
      <c r="O2211" t="b">
        <v>0</v>
      </c>
      <c r="P2211" t="s">
        <v>8271</v>
      </c>
      <c r="Q2211">
        <f t="shared" si="274"/>
        <v>42</v>
      </c>
      <c r="R2211">
        <f t="shared" si="279"/>
        <v>39.020000000000003</v>
      </c>
      <c r="S2211" t="str">
        <f t="shared" si="275"/>
        <v>theater</v>
      </c>
      <c r="T2211" t="str">
        <f t="shared" si="276"/>
        <v>plays</v>
      </c>
      <c r="U2211" s="7">
        <f t="shared" si="277"/>
        <v>42111.71665509259</v>
      </c>
      <c r="V2211" s="7">
        <f t="shared" si="278"/>
        <v>42131.71665509259</v>
      </c>
    </row>
    <row r="2212" spans="1:22" ht="44.25" x14ac:dyDescent="0.75">
      <c r="A2212">
        <v>2163</v>
      </c>
      <c r="B2212" s="2" t="s">
        <v>2164</v>
      </c>
      <c r="C2212" s="2" t="s">
        <v>6273</v>
      </c>
      <c r="D2212">
        <v>2500</v>
      </c>
      <c r="E2212">
        <f t="shared" si="272"/>
        <v>2500</v>
      </c>
      <c r="F2212">
        <v>3305</v>
      </c>
      <c r="G2212">
        <f t="shared" si="273"/>
        <v>3305</v>
      </c>
      <c r="H2212" t="s">
        <v>8219</v>
      </c>
      <c r="I2212" t="s">
        <v>8224</v>
      </c>
      <c r="J2212" t="s">
        <v>8246</v>
      </c>
      <c r="K2212">
        <v>1433735400</v>
      </c>
      <c r="L2212">
        <v>1429306520</v>
      </c>
      <c r="M2212" t="b">
        <v>0</v>
      </c>
      <c r="N2212">
        <v>44</v>
      </c>
      <c r="O2212" t="b">
        <v>1</v>
      </c>
      <c r="P2212" t="s">
        <v>8276</v>
      </c>
      <c r="Q2212">
        <f t="shared" si="274"/>
        <v>132</v>
      </c>
      <c r="R2212">
        <f t="shared" si="279"/>
        <v>75.11</v>
      </c>
      <c r="S2212" t="str">
        <f t="shared" si="275"/>
        <v>music</v>
      </c>
      <c r="T2212" t="str">
        <f t="shared" si="276"/>
        <v>rock</v>
      </c>
      <c r="U2212" s="7">
        <f t="shared" si="277"/>
        <v>42111.899537037039</v>
      </c>
      <c r="V2212" s="7">
        <f t="shared" si="278"/>
        <v>42163.159722222219</v>
      </c>
    </row>
    <row r="2213" spans="1:22" ht="44.25" x14ac:dyDescent="0.75">
      <c r="A2213">
        <v>3942</v>
      </c>
      <c r="B2213" s="2" t="s">
        <v>3939</v>
      </c>
      <c r="C2213" s="2" t="s">
        <v>8050</v>
      </c>
      <c r="D2213">
        <v>1200</v>
      </c>
      <c r="E2213">
        <f t="shared" si="272"/>
        <v>1200</v>
      </c>
      <c r="F2213">
        <v>0</v>
      </c>
      <c r="G2213">
        <f t="shared" si="273"/>
        <v>0</v>
      </c>
      <c r="H2213" t="s">
        <v>8221</v>
      </c>
      <c r="I2213" t="s">
        <v>8224</v>
      </c>
      <c r="J2213" t="s">
        <v>8246</v>
      </c>
      <c r="K2213">
        <v>1434490914</v>
      </c>
      <c r="L2213">
        <v>1429306914</v>
      </c>
      <c r="M2213" t="b">
        <v>0</v>
      </c>
      <c r="N2213">
        <v>0</v>
      </c>
      <c r="O2213" t="b">
        <v>0</v>
      </c>
      <c r="P2213" t="s">
        <v>8271</v>
      </c>
      <c r="Q2213">
        <f t="shared" si="274"/>
        <v>0</v>
      </c>
      <c r="R2213" t="e">
        <f t="shared" si="279"/>
        <v>#DIV/0!</v>
      </c>
      <c r="S2213" t="str">
        <f t="shared" si="275"/>
        <v>theater</v>
      </c>
      <c r="T2213" t="str">
        <f t="shared" si="276"/>
        <v>plays</v>
      </c>
      <c r="U2213" s="7">
        <f t="shared" si="277"/>
        <v>42111.904097222221</v>
      </c>
      <c r="V2213" s="7">
        <f t="shared" si="278"/>
        <v>42171.904097222221</v>
      </c>
    </row>
    <row r="2214" spans="1:22" ht="44.25" x14ac:dyDescent="0.75">
      <c r="A2214">
        <v>344</v>
      </c>
      <c r="B2214" s="2" t="s">
        <v>345</v>
      </c>
      <c r="C2214" s="2" t="s">
        <v>4454</v>
      </c>
      <c r="D2214">
        <v>33500</v>
      </c>
      <c r="E2214">
        <f t="shared" si="272"/>
        <v>33500</v>
      </c>
      <c r="F2214">
        <v>34198</v>
      </c>
      <c r="G2214">
        <f t="shared" si="273"/>
        <v>34198</v>
      </c>
      <c r="H2214" t="s">
        <v>8219</v>
      </c>
      <c r="I2214" t="s">
        <v>8224</v>
      </c>
      <c r="J2214" t="s">
        <v>8246</v>
      </c>
      <c r="K2214">
        <v>1433125200</v>
      </c>
      <c r="L2214">
        <v>1429312694</v>
      </c>
      <c r="M2214" t="b">
        <v>1</v>
      </c>
      <c r="N2214">
        <v>285</v>
      </c>
      <c r="O2214" t="b">
        <v>1</v>
      </c>
      <c r="P2214" t="s">
        <v>8269</v>
      </c>
      <c r="Q2214">
        <f t="shared" si="274"/>
        <v>102</v>
      </c>
      <c r="R2214">
        <f t="shared" si="279"/>
        <v>119.99</v>
      </c>
      <c r="S2214" t="str">
        <f t="shared" si="275"/>
        <v>film &amp; video</v>
      </c>
      <c r="T2214" t="str">
        <f t="shared" si="276"/>
        <v>documentary</v>
      </c>
      <c r="U2214" s="7">
        <f t="shared" si="277"/>
        <v>42111.970995370371</v>
      </c>
      <c r="V2214" s="7">
        <f t="shared" si="278"/>
        <v>42156.097222222219</v>
      </c>
    </row>
    <row r="2215" spans="1:22" ht="44.25" x14ac:dyDescent="0.75">
      <c r="A2215">
        <v>390</v>
      </c>
      <c r="B2215" s="2" t="s">
        <v>391</v>
      </c>
      <c r="C2215" s="2" t="s">
        <v>4500</v>
      </c>
      <c r="D2215">
        <v>1000</v>
      </c>
      <c r="E2215">
        <f t="shared" si="272"/>
        <v>1000</v>
      </c>
      <c r="F2215">
        <v>1000</v>
      </c>
      <c r="G2215">
        <f t="shared" si="273"/>
        <v>1000</v>
      </c>
      <c r="H2215" t="s">
        <v>8219</v>
      </c>
      <c r="I2215" t="s">
        <v>8224</v>
      </c>
      <c r="J2215" t="s">
        <v>8246</v>
      </c>
      <c r="K2215">
        <v>1431046372</v>
      </c>
      <c r="L2215">
        <v>1429318372</v>
      </c>
      <c r="M2215" t="b">
        <v>0</v>
      </c>
      <c r="N2215">
        <v>14</v>
      </c>
      <c r="O2215" t="b">
        <v>1</v>
      </c>
      <c r="P2215" t="s">
        <v>8269</v>
      </c>
      <c r="Q2215">
        <f t="shared" si="274"/>
        <v>100</v>
      </c>
      <c r="R2215">
        <f t="shared" si="279"/>
        <v>71.430000000000007</v>
      </c>
      <c r="S2215" t="str">
        <f t="shared" si="275"/>
        <v>film &amp; video</v>
      </c>
      <c r="T2215" t="str">
        <f t="shared" si="276"/>
        <v>documentary</v>
      </c>
      <c r="U2215" s="7">
        <f t="shared" si="277"/>
        <v>42112.036712962959</v>
      </c>
      <c r="V2215" s="7">
        <f t="shared" si="278"/>
        <v>42132.036712962959</v>
      </c>
    </row>
    <row r="2216" spans="1:22" ht="59" x14ac:dyDescent="0.75">
      <c r="A2216">
        <v>2690</v>
      </c>
      <c r="B2216" s="2" t="s">
        <v>2690</v>
      </c>
      <c r="C2216" s="2" t="s">
        <v>6800</v>
      </c>
      <c r="D2216">
        <v>80000</v>
      </c>
      <c r="E2216">
        <f t="shared" si="272"/>
        <v>80000</v>
      </c>
      <c r="F2216">
        <v>8586</v>
      </c>
      <c r="G2216">
        <f t="shared" si="273"/>
        <v>8586</v>
      </c>
      <c r="H2216" t="s">
        <v>8221</v>
      </c>
      <c r="I2216" t="s">
        <v>8224</v>
      </c>
      <c r="J2216" t="s">
        <v>8246</v>
      </c>
      <c r="K2216">
        <v>1433298676</v>
      </c>
      <c r="L2216">
        <v>1429410676</v>
      </c>
      <c r="M2216" t="b">
        <v>0</v>
      </c>
      <c r="N2216">
        <v>118</v>
      </c>
      <c r="O2216" t="b">
        <v>0</v>
      </c>
      <c r="P2216" t="s">
        <v>8284</v>
      </c>
      <c r="Q2216">
        <f t="shared" si="274"/>
        <v>11</v>
      </c>
      <c r="R2216">
        <f t="shared" si="279"/>
        <v>72.760000000000005</v>
      </c>
      <c r="S2216" t="str">
        <f t="shared" si="275"/>
        <v>food</v>
      </c>
      <c r="T2216" t="str">
        <f t="shared" si="276"/>
        <v>food trucks</v>
      </c>
      <c r="U2216" s="7">
        <f t="shared" si="277"/>
        <v>42113.105046296296</v>
      </c>
      <c r="V2216" s="7">
        <f t="shared" si="278"/>
        <v>42158.105046296296</v>
      </c>
    </row>
    <row r="2217" spans="1:22" ht="44.25" x14ac:dyDescent="0.75">
      <c r="A2217">
        <v>151</v>
      </c>
      <c r="B2217" s="2" t="s">
        <v>153</v>
      </c>
      <c r="C2217" s="2" t="s">
        <v>4261</v>
      </c>
      <c r="D2217">
        <v>250000</v>
      </c>
      <c r="E2217">
        <f t="shared" si="272"/>
        <v>165000</v>
      </c>
      <c r="F2217">
        <v>140</v>
      </c>
      <c r="G2217">
        <f t="shared" si="273"/>
        <v>92.4</v>
      </c>
      <c r="H2217" t="s">
        <v>8220</v>
      </c>
      <c r="I2217" t="s">
        <v>8226</v>
      </c>
      <c r="J2217" t="s">
        <v>8248</v>
      </c>
      <c r="K2217">
        <v>1434633191</v>
      </c>
      <c r="L2217">
        <v>1429449191</v>
      </c>
      <c r="M2217" t="b">
        <v>0</v>
      </c>
      <c r="N2217">
        <v>5</v>
      </c>
      <c r="O2217" t="b">
        <v>0</v>
      </c>
      <c r="P2217" t="s">
        <v>8267</v>
      </c>
      <c r="Q2217">
        <f t="shared" si="274"/>
        <v>0</v>
      </c>
      <c r="R2217">
        <f t="shared" si="279"/>
        <v>18.48</v>
      </c>
      <c r="S2217" t="str">
        <f t="shared" si="275"/>
        <v>film &amp; video</v>
      </c>
      <c r="T2217" t="str">
        <f t="shared" si="276"/>
        <v>science fiction</v>
      </c>
      <c r="U2217" s="7">
        <f t="shared" si="277"/>
        <v>42113.550821759258</v>
      </c>
      <c r="V2217" s="7">
        <f t="shared" si="278"/>
        <v>42173.550821759258</v>
      </c>
    </row>
    <row r="2218" spans="1:22" ht="44.25" x14ac:dyDescent="0.75">
      <c r="A2218">
        <v>1919</v>
      </c>
      <c r="B2218" s="2" t="s">
        <v>1920</v>
      </c>
      <c r="C2218" s="2" t="s">
        <v>6029</v>
      </c>
      <c r="D2218">
        <v>500</v>
      </c>
      <c r="E2218">
        <f t="shared" si="272"/>
        <v>500</v>
      </c>
      <c r="F2218">
        <v>237</v>
      </c>
      <c r="G2218">
        <f t="shared" si="273"/>
        <v>237</v>
      </c>
      <c r="H2218" t="s">
        <v>8221</v>
      </c>
      <c r="I2218" t="s">
        <v>8224</v>
      </c>
      <c r="J2218" t="s">
        <v>8246</v>
      </c>
      <c r="K2218">
        <v>1432069249</v>
      </c>
      <c r="L2218">
        <v>1429477249</v>
      </c>
      <c r="M2218" t="b">
        <v>0</v>
      </c>
      <c r="N2218">
        <v>8</v>
      </c>
      <c r="O2218" t="b">
        <v>0</v>
      </c>
      <c r="P2218" t="s">
        <v>8294</v>
      </c>
      <c r="Q2218">
        <f t="shared" si="274"/>
        <v>47</v>
      </c>
      <c r="R2218">
        <f t="shared" si="279"/>
        <v>29.63</v>
      </c>
      <c r="S2218" t="str">
        <f t="shared" si="275"/>
        <v>technology</v>
      </c>
      <c r="T2218" t="str">
        <f t="shared" si="276"/>
        <v>gadgets</v>
      </c>
      <c r="U2218" s="7">
        <f t="shared" si="277"/>
        <v>42113.875567129624</v>
      </c>
      <c r="V2218" s="7">
        <f t="shared" si="278"/>
        <v>42143.875567129624</v>
      </c>
    </row>
    <row r="2219" spans="1:22" ht="44.25" x14ac:dyDescent="0.75">
      <c r="A2219">
        <v>410</v>
      </c>
      <c r="B2219" s="2" t="s">
        <v>411</v>
      </c>
      <c r="C2219" s="2" t="s">
        <v>4520</v>
      </c>
      <c r="D2219">
        <v>1000</v>
      </c>
      <c r="E2219">
        <f t="shared" si="272"/>
        <v>730</v>
      </c>
      <c r="F2219">
        <v>1283</v>
      </c>
      <c r="G2219">
        <f t="shared" si="273"/>
        <v>936.59</v>
      </c>
      <c r="H2219" t="s">
        <v>8219</v>
      </c>
      <c r="I2219" t="s">
        <v>8229</v>
      </c>
      <c r="J2219" t="s">
        <v>8251</v>
      </c>
      <c r="K2219">
        <v>1434670397</v>
      </c>
      <c r="L2219">
        <v>1429486397</v>
      </c>
      <c r="M2219" t="b">
        <v>0</v>
      </c>
      <c r="N2219">
        <v>7</v>
      </c>
      <c r="O2219" t="b">
        <v>1</v>
      </c>
      <c r="P2219" t="s">
        <v>8269</v>
      </c>
      <c r="Q2219">
        <f t="shared" si="274"/>
        <v>128</v>
      </c>
      <c r="R2219">
        <f t="shared" si="279"/>
        <v>133.80000000000001</v>
      </c>
      <c r="S2219" t="str">
        <f t="shared" si="275"/>
        <v>film &amp; video</v>
      </c>
      <c r="T2219" t="str">
        <f t="shared" si="276"/>
        <v>documentary</v>
      </c>
      <c r="U2219" s="7">
        <f t="shared" si="277"/>
        <v>42113.981446759266</v>
      </c>
      <c r="V2219" s="7">
        <f t="shared" si="278"/>
        <v>42173.981446759266</v>
      </c>
    </row>
    <row r="2220" spans="1:22" ht="44.25" x14ac:dyDescent="0.75">
      <c r="A2220">
        <v>1043</v>
      </c>
      <c r="B2220" s="2" t="s">
        <v>1044</v>
      </c>
      <c r="C2220" s="2" t="s">
        <v>5153</v>
      </c>
      <c r="D2220">
        <v>100000</v>
      </c>
      <c r="E2220">
        <f t="shared" si="272"/>
        <v>100000</v>
      </c>
      <c r="F2220">
        <v>8537</v>
      </c>
      <c r="G2220">
        <f t="shared" si="273"/>
        <v>8537</v>
      </c>
      <c r="H2220" t="s">
        <v>8220</v>
      </c>
      <c r="I2220" t="s">
        <v>8224</v>
      </c>
      <c r="J2220" t="s">
        <v>8246</v>
      </c>
      <c r="K2220">
        <v>1432101855</v>
      </c>
      <c r="L2220">
        <v>1429509855</v>
      </c>
      <c r="M2220" t="b">
        <v>0</v>
      </c>
      <c r="N2220">
        <v>292</v>
      </c>
      <c r="O2220" t="b">
        <v>0</v>
      </c>
      <c r="P2220" t="s">
        <v>8281</v>
      </c>
      <c r="Q2220">
        <f t="shared" si="274"/>
        <v>9</v>
      </c>
      <c r="R2220">
        <f t="shared" si="279"/>
        <v>29.24</v>
      </c>
      <c r="S2220" t="str">
        <f t="shared" si="275"/>
        <v>journalism</v>
      </c>
      <c r="T2220" t="str">
        <f t="shared" si="276"/>
        <v>audio</v>
      </c>
      <c r="U2220" s="7">
        <f t="shared" si="277"/>
        <v>42114.252951388888</v>
      </c>
      <c r="V2220" s="7">
        <f t="shared" si="278"/>
        <v>42144.252951388888</v>
      </c>
    </row>
    <row r="2221" spans="1:22" ht="44.25" x14ac:dyDescent="0.75">
      <c r="A2221">
        <v>493</v>
      </c>
      <c r="B2221" s="2" t="s">
        <v>494</v>
      </c>
      <c r="C2221" s="2" t="s">
        <v>4603</v>
      </c>
      <c r="D2221">
        <v>30000</v>
      </c>
      <c r="E2221">
        <f t="shared" si="272"/>
        <v>39300</v>
      </c>
      <c r="F2221">
        <v>0</v>
      </c>
      <c r="G2221">
        <f t="shared" si="273"/>
        <v>0</v>
      </c>
      <c r="H2221" t="s">
        <v>8221</v>
      </c>
      <c r="I2221" t="s">
        <v>8225</v>
      </c>
      <c r="J2221" t="s">
        <v>8247</v>
      </c>
      <c r="K2221">
        <v>1432142738</v>
      </c>
      <c r="L2221">
        <v>1429550738</v>
      </c>
      <c r="M2221" t="b">
        <v>0</v>
      </c>
      <c r="N2221">
        <v>0</v>
      </c>
      <c r="O2221" t="b">
        <v>0</v>
      </c>
      <c r="P2221" t="s">
        <v>8270</v>
      </c>
      <c r="Q2221">
        <f t="shared" si="274"/>
        <v>0</v>
      </c>
      <c r="R2221" t="e">
        <f t="shared" si="279"/>
        <v>#DIV/0!</v>
      </c>
      <c r="S2221" t="str">
        <f t="shared" si="275"/>
        <v>film &amp; video</v>
      </c>
      <c r="T2221" t="str">
        <f t="shared" si="276"/>
        <v>animation</v>
      </c>
      <c r="U2221" s="7">
        <f t="shared" si="277"/>
        <v>42114.726134259254</v>
      </c>
      <c r="V2221" s="7">
        <f t="shared" si="278"/>
        <v>42144.726134259254</v>
      </c>
    </row>
    <row r="2222" spans="1:22" ht="44.25" x14ac:dyDescent="0.75">
      <c r="A2222">
        <v>3914</v>
      </c>
      <c r="B2222" s="2" t="s">
        <v>3911</v>
      </c>
      <c r="C2222" s="2" t="s">
        <v>8022</v>
      </c>
      <c r="D2222">
        <v>2500</v>
      </c>
      <c r="E2222">
        <f t="shared" si="272"/>
        <v>3275</v>
      </c>
      <c r="F2222">
        <v>909</v>
      </c>
      <c r="G2222">
        <f t="shared" si="273"/>
        <v>1190.79</v>
      </c>
      <c r="H2222" t="s">
        <v>8221</v>
      </c>
      <c r="I2222" t="s">
        <v>8225</v>
      </c>
      <c r="J2222" t="s">
        <v>8247</v>
      </c>
      <c r="K2222">
        <v>1431298740</v>
      </c>
      <c r="L2222">
        <v>1429558756</v>
      </c>
      <c r="M2222" t="b">
        <v>0</v>
      </c>
      <c r="N2222">
        <v>27</v>
      </c>
      <c r="O2222" t="b">
        <v>0</v>
      </c>
      <c r="P2222" t="s">
        <v>8271</v>
      </c>
      <c r="Q2222">
        <f t="shared" si="274"/>
        <v>36</v>
      </c>
      <c r="R2222">
        <f t="shared" si="279"/>
        <v>44.1</v>
      </c>
      <c r="S2222" t="str">
        <f t="shared" si="275"/>
        <v>theater</v>
      </c>
      <c r="T2222" t="str">
        <f t="shared" si="276"/>
        <v>plays</v>
      </c>
      <c r="U2222" s="7">
        <f t="shared" si="277"/>
        <v>42114.818935185183</v>
      </c>
      <c r="V2222" s="7">
        <f t="shared" si="278"/>
        <v>42134.957638888889</v>
      </c>
    </row>
    <row r="2223" spans="1:22" ht="44.25" x14ac:dyDescent="0.75">
      <c r="A2223">
        <v>3096</v>
      </c>
      <c r="B2223" s="2" t="s">
        <v>3096</v>
      </c>
      <c r="C2223" s="2" t="s">
        <v>7206</v>
      </c>
      <c r="D2223">
        <v>20000</v>
      </c>
      <c r="E2223">
        <f t="shared" si="272"/>
        <v>20000</v>
      </c>
      <c r="F2223">
        <v>795</v>
      </c>
      <c r="G2223">
        <f t="shared" si="273"/>
        <v>795</v>
      </c>
      <c r="H2223" t="s">
        <v>8221</v>
      </c>
      <c r="I2223" t="s">
        <v>8224</v>
      </c>
      <c r="J2223" t="s">
        <v>8246</v>
      </c>
      <c r="K2223">
        <v>1432151326</v>
      </c>
      <c r="L2223">
        <v>1429559326</v>
      </c>
      <c r="M2223" t="b">
        <v>0</v>
      </c>
      <c r="N2223">
        <v>14</v>
      </c>
      <c r="O2223" t="b">
        <v>0</v>
      </c>
      <c r="P2223" t="s">
        <v>8303</v>
      </c>
      <c r="Q2223">
        <f t="shared" si="274"/>
        <v>4</v>
      </c>
      <c r="R2223">
        <f t="shared" si="279"/>
        <v>56.79</v>
      </c>
      <c r="S2223" t="str">
        <f t="shared" si="275"/>
        <v>theater</v>
      </c>
      <c r="T2223" t="str">
        <f t="shared" si="276"/>
        <v>spaces</v>
      </c>
      <c r="U2223" s="7">
        <f t="shared" si="277"/>
        <v>42114.825532407413</v>
      </c>
      <c r="V2223" s="7">
        <f t="shared" si="278"/>
        <v>42144.825532407413</v>
      </c>
    </row>
    <row r="2224" spans="1:22" ht="44.25" x14ac:dyDescent="0.75">
      <c r="A2224">
        <v>124</v>
      </c>
      <c r="B2224" s="2" t="s">
        <v>126</v>
      </c>
      <c r="C2224" s="2" t="s">
        <v>4235</v>
      </c>
      <c r="D2224">
        <v>4000</v>
      </c>
      <c r="E2224">
        <f t="shared" si="272"/>
        <v>4000</v>
      </c>
      <c r="F2224">
        <v>0</v>
      </c>
      <c r="G2224">
        <f t="shared" si="273"/>
        <v>0</v>
      </c>
      <c r="H2224" t="s">
        <v>8220</v>
      </c>
      <c r="I2224" t="s">
        <v>8224</v>
      </c>
      <c r="J2224" t="s">
        <v>8246</v>
      </c>
      <c r="K2224">
        <v>1431728242</v>
      </c>
      <c r="L2224">
        <v>1429568242</v>
      </c>
      <c r="M2224" t="b">
        <v>0</v>
      </c>
      <c r="N2224">
        <v>0</v>
      </c>
      <c r="O2224" t="b">
        <v>0</v>
      </c>
      <c r="P2224" t="s">
        <v>8267</v>
      </c>
      <c r="Q2224">
        <f t="shared" si="274"/>
        <v>0</v>
      </c>
      <c r="R2224" t="e">
        <f t="shared" si="279"/>
        <v>#DIV/0!</v>
      </c>
      <c r="S2224" t="str">
        <f t="shared" si="275"/>
        <v>film &amp; video</v>
      </c>
      <c r="T2224" t="str">
        <f t="shared" si="276"/>
        <v>science fiction</v>
      </c>
      <c r="U2224" s="7">
        <f t="shared" si="277"/>
        <v>42114.928726851853</v>
      </c>
      <c r="V2224" s="7">
        <f t="shared" si="278"/>
        <v>42139.928726851853</v>
      </c>
    </row>
    <row r="2225" spans="1:22" ht="44.25" x14ac:dyDescent="0.75">
      <c r="A2225">
        <v>345</v>
      </c>
      <c r="B2225" s="2" t="s">
        <v>346</v>
      </c>
      <c r="C2225" s="2" t="s">
        <v>4455</v>
      </c>
      <c r="D2225">
        <v>14500</v>
      </c>
      <c r="E2225">
        <f t="shared" si="272"/>
        <v>14500</v>
      </c>
      <c r="F2225">
        <v>17875</v>
      </c>
      <c r="G2225">
        <f t="shared" si="273"/>
        <v>17875</v>
      </c>
      <c r="H2225" t="s">
        <v>8219</v>
      </c>
      <c r="I2225" t="s">
        <v>8224</v>
      </c>
      <c r="J2225" t="s">
        <v>8246</v>
      </c>
      <c r="K2225">
        <v>1432161590</v>
      </c>
      <c r="L2225">
        <v>1429569590</v>
      </c>
      <c r="M2225" t="b">
        <v>1</v>
      </c>
      <c r="N2225">
        <v>179</v>
      </c>
      <c r="O2225" t="b">
        <v>1</v>
      </c>
      <c r="P2225" t="s">
        <v>8269</v>
      </c>
      <c r="Q2225">
        <f t="shared" si="274"/>
        <v>123</v>
      </c>
      <c r="R2225">
        <f t="shared" si="279"/>
        <v>99.86</v>
      </c>
      <c r="S2225" t="str">
        <f t="shared" si="275"/>
        <v>film &amp; video</v>
      </c>
      <c r="T2225" t="str">
        <f t="shared" si="276"/>
        <v>documentary</v>
      </c>
      <c r="U2225" s="7">
        <f t="shared" si="277"/>
        <v>42114.944328703699</v>
      </c>
      <c r="V2225" s="7">
        <f t="shared" si="278"/>
        <v>42144.944328703699</v>
      </c>
    </row>
    <row r="2226" spans="1:22" ht="44.25" x14ac:dyDescent="0.75">
      <c r="A2226">
        <v>2050</v>
      </c>
      <c r="B2226" s="2" t="s">
        <v>2051</v>
      </c>
      <c r="C2226" s="2" t="s">
        <v>6160</v>
      </c>
      <c r="D2226">
        <v>10000</v>
      </c>
      <c r="E2226">
        <f t="shared" si="272"/>
        <v>10000</v>
      </c>
      <c r="F2226">
        <v>47327</v>
      </c>
      <c r="G2226">
        <f t="shared" si="273"/>
        <v>47327</v>
      </c>
      <c r="H2226" t="s">
        <v>8219</v>
      </c>
      <c r="I2226" t="s">
        <v>8224</v>
      </c>
      <c r="J2226" t="s">
        <v>8246</v>
      </c>
      <c r="K2226">
        <v>1433036578</v>
      </c>
      <c r="L2226">
        <v>1429580578</v>
      </c>
      <c r="M2226" t="b">
        <v>0</v>
      </c>
      <c r="N2226">
        <v>170</v>
      </c>
      <c r="O2226" t="b">
        <v>1</v>
      </c>
      <c r="P2226" t="s">
        <v>8295</v>
      </c>
      <c r="Q2226">
        <f t="shared" si="274"/>
        <v>473</v>
      </c>
      <c r="R2226">
        <f t="shared" si="279"/>
        <v>278.39</v>
      </c>
      <c r="S2226" t="str">
        <f t="shared" si="275"/>
        <v>technology</v>
      </c>
      <c r="T2226" t="str">
        <f t="shared" si="276"/>
        <v>hardware</v>
      </c>
      <c r="U2226" s="7">
        <f t="shared" si="277"/>
        <v>42115.071504629625</v>
      </c>
      <c r="V2226" s="7">
        <f t="shared" si="278"/>
        <v>42155.071504629625</v>
      </c>
    </row>
    <row r="2227" spans="1:22" ht="44.25" x14ac:dyDescent="0.75">
      <c r="A2227">
        <v>2872</v>
      </c>
      <c r="B2227" s="2" t="s">
        <v>2872</v>
      </c>
      <c r="C2227" s="2" t="s">
        <v>6982</v>
      </c>
      <c r="D2227">
        <v>3000</v>
      </c>
      <c r="E2227">
        <f t="shared" si="272"/>
        <v>3000</v>
      </c>
      <c r="F2227">
        <v>0</v>
      </c>
      <c r="G2227">
        <f t="shared" si="273"/>
        <v>0</v>
      </c>
      <c r="H2227" t="s">
        <v>8221</v>
      </c>
      <c r="I2227" t="s">
        <v>8224</v>
      </c>
      <c r="J2227" t="s">
        <v>8246</v>
      </c>
      <c r="K2227">
        <v>1434768438</v>
      </c>
      <c r="L2227">
        <v>1429584438</v>
      </c>
      <c r="M2227" t="b">
        <v>0</v>
      </c>
      <c r="N2227">
        <v>0</v>
      </c>
      <c r="O2227" t="b">
        <v>0</v>
      </c>
      <c r="P2227" t="s">
        <v>8271</v>
      </c>
      <c r="Q2227">
        <f t="shared" si="274"/>
        <v>0</v>
      </c>
      <c r="R2227" t="e">
        <f t="shared" si="279"/>
        <v>#DIV/0!</v>
      </c>
      <c r="S2227" t="str">
        <f t="shared" si="275"/>
        <v>theater</v>
      </c>
      <c r="T2227" t="str">
        <f t="shared" si="276"/>
        <v>plays</v>
      </c>
      <c r="U2227" s="7">
        <f t="shared" si="277"/>
        <v>42115.11618055556</v>
      </c>
      <c r="V2227" s="7">
        <f t="shared" si="278"/>
        <v>42175.11618055556</v>
      </c>
    </row>
    <row r="2228" spans="1:22" ht="59" x14ac:dyDescent="0.75">
      <c r="A2228">
        <v>767</v>
      </c>
      <c r="B2228" s="2" t="s">
        <v>768</v>
      </c>
      <c r="C2228" s="2" t="s">
        <v>4877</v>
      </c>
      <c r="D2228">
        <v>5000</v>
      </c>
      <c r="E2228">
        <f t="shared" si="272"/>
        <v>5000</v>
      </c>
      <c r="F2228">
        <v>177</v>
      </c>
      <c r="G2228">
        <f t="shared" si="273"/>
        <v>177</v>
      </c>
      <c r="H2228" t="s">
        <v>8221</v>
      </c>
      <c r="I2228" t="s">
        <v>8224</v>
      </c>
      <c r="J2228" t="s">
        <v>8246</v>
      </c>
      <c r="K2228">
        <v>1432178810</v>
      </c>
      <c r="L2228">
        <v>1429586810</v>
      </c>
      <c r="M2228" t="b">
        <v>0</v>
      </c>
      <c r="N2228">
        <v>3</v>
      </c>
      <c r="O2228" t="b">
        <v>0</v>
      </c>
      <c r="P2228" t="s">
        <v>8275</v>
      </c>
      <c r="Q2228">
        <f t="shared" si="274"/>
        <v>4</v>
      </c>
      <c r="R2228">
        <f t="shared" si="279"/>
        <v>59</v>
      </c>
      <c r="S2228" t="str">
        <f t="shared" si="275"/>
        <v>publishing</v>
      </c>
      <c r="T2228" t="str">
        <f t="shared" si="276"/>
        <v>fiction</v>
      </c>
      <c r="U2228" s="7">
        <f t="shared" si="277"/>
        <v>42115.143634259264</v>
      </c>
      <c r="V2228" s="7">
        <f t="shared" si="278"/>
        <v>42145.143634259264</v>
      </c>
    </row>
    <row r="2229" spans="1:22" ht="44.25" x14ac:dyDescent="0.75">
      <c r="A2229">
        <v>154</v>
      </c>
      <c r="B2229" s="2" t="s">
        <v>156</v>
      </c>
      <c r="C2229" s="2" t="s">
        <v>4264</v>
      </c>
      <c r="D2229">
        <v>1500</v>
      </c>
      <c r="E2229">
        <f t="shared" si="272"/>
        <v>1500</v>
      </c>
      <c r="F2229">
        <v>40</v>
      </c>
      <c r="G2229">
        <f t="shared" si="273"/>
        <v>40</v>
      </c>
      <c r="H2229" t="s">
        <v>8220</v>
      </c>
      <c r="I2229" t="s">
        <v>8224</v>
      </c>
      <c r="J2229" t="s">
        <v>8246</v>
      </c>
      <c r="K2229">
        <v>1433336895</v>
      </c>
      <c r="L2229">
        <v>1429621695</v>
      </c>
      <c r="M2229" t="b">
        <v>0</v>
      </c>
      <c r="N2229">
        <v>3</v>
      </c>
      <c r="O2229" t="b">
        <v>0</v>
      </c>
      <c r="P2229" t="s">
        <v>8267</v>
      </c>
      <c r="Q2229">
        <f t="shared" si="274"/>
        <v>3</v>
      </c>
      <c r="R2229">
        <f t="shared" si="279"/>
        <v>13.33</v>
      </c>
      <c r="S2229" t="str">
        <f t="shared" si="275"/>
        <v>film &amp; video</v>
      </c>
      <c r="T2229" t="str">
        <f t="shared" si="276"/>
        <v>science fiction</v>
      </c>
      <c r="U2229" s="7">
        <f t="shared" si="277"/>
        <v>42115.547395833331</v>
      </c>
      <c r="V2229" s="7">
        <f t="shared" si="278"/>
        <v>42158.547395833331</v>
      </c>
    </row>
    <row r="2230" spans="1:22" ht="44.25" x14ac:dyDescent="0.75">
      <c r="A2230">
        <v>1322</v>
      </c>
      <c r="B2230" s="2" t="s">
        <v>1323</v>
      </c>
      <c r="C2230" s="2" t="s">
        <v>5432</v>
      </c>
      <c r="D2230">
        <v>35000</v>
      </c>
      <c r="E2230">
        <f t="shared" si="272"/>
        <v>45850</v>
      </c>
      <c r="F2230">
        <v>106</v>
      </c>
      <c r="G2230">
        <f t="shared" si="273"/>
        <v>138.86000000000001</v>
      </c>
      <c r="H2230" t="s">
        <v>8220</v>
      </c>
      <c r="I2230" t="s">
        <v>8225</v>
      </c>
      <c r="J2230" t="s">
        <v>8247</v>
      </c>
      <c r="K2230">
        <v>1432223125</v>
      </c>
      <c r="L2230">
        <v>1429631125</v>
      </c>
      <c r="M2230" t="b">
        <v>0</v>
      </c>
      <c r="N2230">
        <v>4</v>
      </c>
      <c r="O2230" t="b">
        <v>0</v>
      </c>
      <c r="P2230" t="s">
        <v>8273</v>
      </c>
      <c r="Q2230">
        <f t="shared" si="274"/>
        <v>0</v>
      </c>
      <c r="R2230">
        <f t="shared" si="279"/>
        <v>34.72</v>
      </c>
      <c r="S2230" t="str">
        <f t="shared" si="275"/>
        <v>technology</v>
      </c>
      <c r="T2230" t="str">
        <f t="shared" si="276"/>
        <v>wearables</v>
      </c>
      <c r="U2230" s="7">
        <f t="shared" si="277"/>
        <v>42115.656539351854</v>
      </c>
      <c r="V2230" s="7">
        <f t="shared" si="278"/>
        <v>42145.656539351854</v>
      </c>
    </row>
    <row r="2231" spans="1:22" ht="44.25" x14ac:dyDescent="0.75">
      <c r="A2231">
        <v>2621</v>
      </c>
      <c r="B2231" s="2" t="s">
        <v>2621</v>
      </c>
      <c r="C2231" s="2" t="s">
        <v>6731</v>
      </c>
      <c r="D2231">
        <v>15000</v>
      </c>
      <c r="E2231">
        <f t="shared" si="272"/>
        <v>15000</v>
      </c>
      <c r="F2231">
        <v>21882</v>
      </c>
      <c r="G2231">
        <f t="shared" si="273"/>
        <v>21882</v>
      </c>
      <c r="H2231" t="s">
        <v>8219</v>
      </c>
      <c r="I2231" t="s">
        <v>8224</v>
      </c>
      <c r="J2231" t="s">
        <v>8246</v>
      </c>
      <c r="K2231">
        <v>1432230988</v>
      </c>
      <c r="L2231">
        <v>1429638988</v>
      </c>
      <c r="M2231" t="b">
        <v>1</v>
      </c>
      <c r="N2231">
        <v>465</v>
      </c>
      <c r="O2231" t="b">
        <v>1</v>
      </c>
      <c r="P2231" t="s">
        <v>8301</v>
      </c>
      <c r="Q2231">
        <f t="shared" si="274"/>
        <v>146</v>
      </c>
      <c r="R2231">
        <f t="shared" si="279"/>
        <v>47.06</v>
      </c>
      <c r="S2231" t="str">
        <f t="shared" si="275"/>
        <v>technology</v>
      </c>
      <c r="T2231" t="str">
        <f t="shared" si="276"/>
        <v>space exploration</v>
      </c>
      <c r="U2231" s="7">
        <f t="shared" si="277"/>
        <v>42115.74754629629</v>
      </c>
      <c r="V2231" s="7">
        <f t="shared" si="278"/>
        <v>42145.74754629629</v>
      </c>
    </row>
    <row r="2232" spans="1:22" ht="44.25" x14ac:dyDescent="0.75">
      <c r="A2232">
        <v>2067</v>
      </c>
      <c r="B2232" s="2" t="s">
        <v>2068</v>
      </c>
      <c r="C2232" s="2" t="s">
        <v>6177</v>
      </c>
      <c r="D2232">
        <v>495</v>
      </c>
      <c r="E2232">
        <f t="shared" si="272"/>
        <v>648.45000000000005</v>
      </c>
      <c r="F2232">
        <v>628</v>
      </c>
      <c r="G2232">
        <f t="shared" si="273"/>
        <v>822.68000000000006</v>
      </c>
      <c r="H2232" t="s">
        <v>8219</v>
      </c>
      <c r="I2232" t="s">
        <v>8225</v>
      </c>
      <c r="J2232" t="s">
        <v>8247</v>
      </c>
      <c r="K2232">
        <v>1432499376</v>
      </c>
      <c r="L2232">
        <v>1429648176</v>
      </c>
      <c r="M2232" t="b">
        <v>0</v>
      </c>
      <c r="N2232">
        <v>10</v>
      </c>
      <c r="O2232" t="b">
        <v>1</v>
      </c>
      <c r="P2232" t="s">
        <v>8295</v>
      </c>
      <c r="Q2232">
        <f t="shared" si="274"/>
        <v>127</v>
      </c>
      <c r="R2232">
        <f t="shared" si="279"/>
        <v>82.27</v>
      </c>
      <c r="S2232" t="str">
        <f t="shared" si="275"/>
        <v>technology</v>
      </c>
      <c r="T2232" t="str">
        <f t="shared" si="276"/>
        <v>hardware</v>
      </c>
      <c r="U2232" s="7">
        <f t="shared" si="277"/>
        <v>42115.853888888887</v>
      </c>
      <c r="V2232" s="7">
        <f t="shared" si="278"/>
        <v>42148.853888888887</v>
      </c>
    </row>
    <row r="2233" spans="1:22" ht="44.25" x14ac:dyDescent="0.75">
      <c r="A2233">
        <v>3560</v>
      </c>
      <c r="B2233" s="2" t="s">
        <v>3559</v>
      </c>
      <c r="C2233" s="2" t="s">
        <v>7670</v>
      </c>
      <c r="D2233">
        <v>3200</v>
      </c>
      <c r="E2233">
        <f t="shared" si="272"/>
        <v>2336</v>
      </c>
      <c r="F2233">
        <v>3470</v>
      </c>
      <c r="G2233">
        <f t="shared" si="273"/>
        <v>2533.1</v>
      </c>
      <c r="H2233" t="s">
        <v>8219</v>
      </c>
      <c r="I2233" t="s">
        <v>8229</v>
      </c>
      <c r="J2233" t="s">
        <v>8251</v>
      </c>
      <c r="K2233">
        <v>1432694700</v>
      </c>
      <c r="L2233">
        <v>1429651266</v>
      </c>
      <c r="M2233" t="b">
        <v>0</v>
      </c>
      <c r="N2233">
        <v>74</v>
      </c>
      <c r="O2233" t="b">
        <v>1</v>
      </c>
      <c r="P2233" t="s">
        <v>8271</v>
      </c>
      <c r="Q2233">
        <f t="shared" si="274"/>
        <v>108</v>
      </c>
      <c r="R2233">
        <f t="shared" si="279"/>
        <v>34.229999999999997</v>
      </c>
      <c r="S2233" t="str">
        <f t="shared" si="275"/>
        <v>theater</v>
      </c>
      <c r="T2233" t="str">
        <f t="shared" si="276"/>
        <v>plays</v>
      </c>
      <c r="U2233" s="7">
        <f t="shared" si="277"/>
        <v>42115.889652777783</v>
      </c>
      <c r="V2233" s="7">
        <f t="shared" si="278"/>
        <v>42151.114583333328</v>
      </c>
    </row>
    <row r="2234" spans="1:22" ht="59" x14ac:dyDescent="0.75">
      <c r="A2234">
        <v>1448</v>
      </c>
      <c r="B2234" s="2" t="s">
        <v>1449</v>
      </c>
      <c r="C2234" s="2" t="s">
        <v>5558</v>
      </c>
      <c r="D2234">
        <v>200000</v>
      </c>
      <c r="E2234">
        <f t="shared" si="272"/>
        <v>132000</v>
      </c>
      <c r="F2234">
        <v>0</v>
      </c>
      <c r="G2234">
        <f t="shared" si="273"/>
        <v>0</v>
      </c>
      <c r="H2234" t="s">
        <v>8221</v>
      </c>
      <c r="I2234" t="s">
        <v>8226</v>
      </c>
      <c r="J2234" t="s">
        <v>8248</v>
      </c>
      <c r="K2234">
        <v>1432272300</v>
      </c>
      <c r="L2234">
        <v>1429655318</v>
      </c>
      <c r="M2234" t="b">
        <v>0</v>
      </c>
      <c r="N2234">
        <v>0</v>
      </c>
      <c r="O2234" t="b">
        <v>0</v>
      </c>
      <c r="P2234" t="s">
        <v>8287</v>
      </c>
      <c r="Q2234">
        <f t="shared" si="274"/>
        <v>0</v>
      </c>
      <c r="R2234" t="e">
        <f t="shared" si="279"/>
        <v>#DIV/0!</v>
      </c>
      <c r="S2234" t="str">
        <f t="shared" si="275"/>
        <v>publishing</v>
      </c>
      <c r="T2234" t="str">
        <f t="shared" si="276"/>
        <v>translations</v>
      </c>
      <c r="U2234" s="7">
        <f t="shared" si="277"/>
        <v>42115.936550925922</v>
      </c>
      <c r="V2234" s="7">
        <f t="shared" si="278"/>
        <v>42146.225694444445</v>
      </c>
    </row>
    <row r="2235" spans="1:22" ht="44.25" x14ac:dyDescent="0.75">
      <c r="A2235">
        <v>1783</v>
      </c>
      <c r="B2235" s="2" t="s">
        <v>1784</v>
      </c>
      <c r="C2235" s="2" t="s">
        <v>5893</v>
      </c>
      <c r="D2235">
        <v>40000</v>
      </c>
      <c r="E2235">
        <f t="shared" si="272"/>
        <v>40000</v>
      </c>
      <c r="F2235">
        <v>9477</v>
      </c>
      <c r="G2235">
        <f t="shared" si="273"/>
        <v>9477</v>
      </c>
      <c r="H2235" t="s">
        <v>8221</v>
      </c>
      <c r="I2235" t="s">
        <v>8224</v>
      </c>
      <c r="J2235" t="s">
        <v>8246</v>
      </c>
      <c r="K2235">
        <v>1432248478</v>
      </c>
      <c r="L2235">
        <v>1429656478</v>
      </c>
      <c r="M2235" t="b">
        <v>1</v>
      </c>
      <c r="N2235">
        <v>185</v>
      </c>
      <c r="O2235" t="b">
        <v>0</v>
      </c>
      <c r="P2235" t="s">
        <v>8285</v>
      </c>
      <c r="Q2235">
        <f t="shared" si="274"/>
        <v>24</v>
      </c>
      <c r="R2235">
        <f t="shared" si="279"/>
        <v>51.23</v>
      </c>
      <c r="S2235" t="str">
        <f t="shared" si="275"/>
        <v>photography</v>
      </c>
      <c r="T2235" t="str">
        <f t="shared" si="276"/>
        <v>photobooks</v>
      </c>
      <c r="U2235" s="7">
        <f t="shared" si="277"/>
        <v>42115.949976851851</v>
      </c>
      <c r="V2235" s="7">
        <f t="shared" si="278"/>
        <v>42145.949976851851</v>
      </c>
    </row>
    <row r="2236" spans="1:22" ht="44.25" x14ac:dyDescent="0.75">
      <c r="A2236">
        <v>1901</v>
      </c>
      <c r="B2236" s="2" t="s">
        <v>1902</v>
      </c>
      <c r="C2236" s="2" t="s">
        <v>6011</v>
      </c>
      <c r="D2236">
        <v>99000</v>
      </c>
      <c r="E2236">
        <f t="shared" si="272"/>
        <v>129690</v>
      </c>
      <c r="F2236">
        <v>2670</v>
      </c>
      <c r="G2236">
        <f t="shared" si="273"/>
        <v>3497.7000000000003</v>
      </c>
      <c r="H2236" t="s">
        <v>8221</v>
      </c>
      <c r="I2236" t="s">
        <v>8225</v>
      </c>
      <c r="J2236" t="s">
        <v>8247</v>
      </c>
      <c r="K2236">
        <v>1432299600</v>
      </c>
      <c r="L2236">
        <v>1429707729</v>
      </c>
      <c r="M2236" t="b">
        <v>0</v>
      </c>
      <c r="N2236">
        <v>25</v>
      </c>
      <c r="O2236" t="b">
        <v>0</v>
      </c>
      <c r="P2236" t="s">
        <v>8294</v>
      </c>
      <c r="Q2236">
        <f t="shared" si="274"/>
        <v>3</v>
      </c>
      <c r="R2236">
        <f t="shared" si="279"/>
        <v>139.91</v>
      </c>
      <c r="S2236" t="str">
        <f t="shared" si="275"/>
        <v>technology</v>
      </c>
      <c r="T2236" t="str">
        <f t="shared" si="276"/>
        <v>gadgets</v>
      </c>
      <c r="U2236" s="7">
        <f t="shared" si="277"/>
        <v>42116.54315972222</v>
      </c>
      <c r="V2236" s="7">
        <f t="shared" si="278"/>
        <v>42146.541666666672</v>
      </c>
    </row>
    <row r="2237" spans="1:22" ht="59" x14ac:dyDescent="0.75">
      <c r="A2237">
        <v>3838</v>
      </c>
      <c r="B2237" s="2" t="s">
        <v>3835</v>
      </c>
      <c r="C2237" s="2" t="s">
        <v>7947</v>
      </c>
      <c r="D2237">
        <v>100000</v>
      </c>
      <c r="E2237">
        <f t="shared" si="272"/>
        <v>11000</v>
      </c>
      <c r="F2237">
        <v>100824</v>
      </c>
      <c r="G2237">
        <f t="shared" si="273"/>
        <v>11090.64</v>
      </c>
      <c r="H2237" t="s">
        <v>8219</v>
      </c>
      <c r="I2237" t="s">
        <v>8235</v>
      </c>
      <c r="J2237" t="s">
        <v>8255</v>
      </c>
      <c r="K2237">
        <v>1432314209</v>
      </c>
      <c r="L2237">
        <v>1429722209</v>
      </c>
      <c r="M2237" t="b">
        <v>0</v>
      </c>
      <c r="N2237">
        <v>100</v>
      </c>
      <c r="O2237" t="b">
        <v>1</v>
      </c>
      <c r="P2237" t="s">
        <v>8271</v>
      </c>
      <c r="Q2237">
        <f t="shared" si="274"/>
        <v>101</v>
      </c>
      <c r="R2237">
        <f t="shared" si="279"/>
        <v>110.91</v>
      </c>
      <c r="S2237" t="str">
        <f t="shared" si="275"/>
        <v>theater</v>
      </c>
      <c r="T2237" t="str">
        <f t="shared" si="276"/>
        <v>plays</v>
      </c>
      <c r="U2237" s="7">
        <f t="shared" si="277"/>
        <v>42116.710752314815</v>
      </c>
      <c r="V2237" s="7">
        <f t="shared" si="278"/>
        <v>42146.710752314815</v>
      </c>
    </row>
    <row r="2238" spans="1:22" ht="59" x14ac:dyDescent="0.75">
      <c r="A2238">
        <v>277</v>
      </c>
      <c r="B2238" s="2" t="s">
        <v>278</v>
      </c>
      <c r="C2238" s="2" t="s">
        <v>4387</v>
      </c>
      <c r="D2238">
        <v>65000</v>
      </c>
      <c r="E2238">
        <f t="shared" si="272"/>
        <v>65000</v>
      </c>
      <c r="F2238">
        <v>71748</v>
      </c>
      <c r="G2238">
        <f t="shared" si="273"/>
        <v>71748</v>
      </c>
      <c r="H2238" t="s">
        <v>8219</v>
      </c>
      <c r="I2238" t="s">
        <v>8224</v>
      </c>
      <c r="J2238" t="s">
        <v>8246</v>
      </c>
      <c r="K2238">
        <v>1432416219</v>
      </c>
      <c r="L2238">
        <v>1429824219</v>
      </c>
      <c r="M2238" t="b">
        <v>1</v>
      </c>
      <c r="N2238">
        <v>951</v>
      </c>
      <c r="O2238" t="b">
        <v>1</v>
      </c>
      <c r="P2238" t="s">
        <v>8269</v>
      </c>
      <c r="Q2238">
        <f t="shared" si="274"/>
        <v>110</v>
      </c>
      <c r="R2238">
        <f t="shared" si="279"/>
        <v>75.44</v>
      </c>
      <c r="S2238" t="str">
        <f t="shared" si="275"/>
        <v>film &amp; video</v>
      </c>
      <c r="T2238" t="str">
        <f t="shared" si="276"/>
        <v>documentary</v>
      </c>
      <c r="U2238" s="7">
        <f t="shared" si="277"/>
        <v>42117.891423611116</v>
      </c>
      <c r="V2238" s="7">
        <f t="shared" si="278"/>
        <v>42147.891423611116</v>
      </c>
    </row>
    <row r="2239" spans="1:22" ht="59" x14ac:dyDescent="0.75">
      <c r="A2239">
        <v>2945</v>
      </c>
      <c r="B2239" s="2" t="s">
        <v>2945</v>
      </c>
      <c r="C2239" s="2" t="s">
        <v>7055</v>
      </c>
      <c r="D2239">
        <v>50000</v>
      </c>
      <c r="E2239">
        <f t="shared" si="272"/>
        <v>50000</v>
      </c>
      <c r="F2239">
        <v>0</v>
      </c>
      <c r="G2239">
        <f t="shared" si="273"/>
        <v>0</v>
      </c>
      <c r="H2239" t="s">
        <v>8221</v>
      </c>
      <c r="I2239" t="s">
        <v>8224</v>
      </c>
      <c r="J2239" t="s">
        <v>8246</v>
      </c>
      <c r="K2239">
        <v>1432437660</v>
      </c>
      <c r="L2239">
        <v>1429845660</v>
      </c>
      <c r="M2239" t="b">
        <v>0</v>
      </c>
      <c r="N2239">
        <v>0</v>
      </c>
      <c r="O2239" t="b">
        <v>0</v>
      </c>
      <c r="P2239" t="s">
        <v>8303</v>
      </c>
      <c r="Q2239">
        <f t="shared" si="274"/>
        <v>0</v>
      </c>
      <c r="R2239" t="e">
        <f t="shared" si="279"/>
        <v>#DIV/0!</v>
      </c>
      <c r="S2239" t="str">
        <f t="shared" si="275"/>
        <v>theater</v>
      </c>
      <c r="T2239" t="str">
        <f t="shared" si="276"/>
        <v>spaces</v>
      </c>
      <c r="U2239" s="7">
        <f t="shared" si="277"/>
        <v>42118.139583333337</v>
      </c>
      <c r="V2239" s="7">
        <f t="shared" si="278"/>
        <v>42148.139583333337</v>
      </c>
    </row>
    <row r="2240" spans="1:22" ht="59" x14ac:dyDescent="0.75">
      <c r="A2240">
        <v>3189</v>
      </c>
      <c r="B2240" s="2" t="s">
        <v>3189</v>
      </c>
      <c r="C2240" s="2" t="s">
        <v>7299</v>
      </c>
      <c r="D2240">
        <v>55000</v>
      </c>
      <c r="E2240">
        <f t="shared" si="272"/>
        <v>6050</v>
      </c>
      <c r="F2240">
        <v>6780</v>
      </c>
      <c r="G2240">
        <f t="shared" si="273"/>
        <v>745.8</v>
      </c>
      <c r="H2240" t="s">
        <v>8221</v>
      </c>
      <c r="I2240" t="s">
        <v>8235</v>
      </c>
      <c r="J2240" t="s">
        <v>8255</v>
      </c>
      <c r="K2240">
        <v>1432455532</v>
      </c>
      <c r="L2240">
        <v>1429863532</v>
      </c>
      <c r="M2240" t="b">
        <v>0</v>
      </c>
      <c r="N2240">
        <v>19</v>
      </c>
      <c r="O2240" t="b">
        <v>0</v>
      </c>
      <c r="P2240" t="s">
        <v>8305</v>
      </c>
      <c r="Q2240">
        <f t="shared" si="274"/>
        <v>12</v>
      </c>
      <c r="R2240">
        <f t="shared" si="279"/>
        <v>39.25</v>
      </c>
      <c r="S2240" t="str">
        <f t="shared" si="275"/>
        <v>theater</v>
      </c>
      <c r="T2240" t="str">
        <f t="shared" si="276"/>
        <v>musical</v>
      </c>
      <c r="U2240" s="7">
        <f t="shared" si="277"/>
        <v>42118.346435185187</v>
      </c>
      <c r="V2240" s="7">
        <f t="shared" si="278"/>
        <v>42148.346435185187</v>
      </c>
    </row>
    <row r="2241" spans="1:22" ht="44.25" x14ac:dyDescent="0.75">
      <c r="A2241">
        <v>3714</v>
      </c>
      <c r="B2241" s="2" t="s">
        <v>3711</v>
      </c>
      <c r="C2241" s="2" t="s">
        <v>7824</v>
      </c>
      <c r="D2241">
        <v>10000</v>
      </c>
      <c r="E2241">
        <f t="shared" si="272"/>
        <v>10000</v>
      </c>
      <c r="F2241">
        <v>10235</v>
      </c>
      <c r="G2241">
        <f t="shared" si="273"/>
        <v>10235</v>
      </c>
      <c r="H2241" t="s">
        <v>8219</v>
      </c>
      <c r="I2241" t="s">
        <v>8224</v>
      </c>
      <c r="J2241" t="s">
        <v>8246</v>
      </c>
      <c r="K2241">
        <v>1432612740</v>
      </c>
      <c r="L2241">
        <v>1429881667</v>
      </c>
      <c r="M2241" t="b">
        <v>0</v>
      </c>
      <c r="N2241">
        <v>97</v>
      </c>
      <c r="O2241" t="b">
        <v>1</v>
      </c>
      <c r="P2241" t="s">
        <v>8271</v>
      </c>
      <c r="Q2241">
        <f t="shared" si="274"/>
        <v>102</v>
      </c>
      <c r="R2241">
        <f t="shared" si="279"/>
        <v>105.52</v>
      </c>
      <c r="S2241" t="str">
        <f t="shared" si="275"/>
        <v>theater</v>
      </c>
      <c r="T2241" t="str">
        <f t="shared" si="276"/>
        <v>plays</v>
      </c>
      <c r="U2241" s="7">
        <f t="shared" si="277"/>
        <v>42118.556331018524</v>
      </c>
      <c r="V2241" s="7">
        <f t="shared" si="278"/>
        <v>42150.165972222225</v>
      </c>
    </row>
    <row r="2242" spans="1:22" ht="44.25" x14ac:dyDescent="0.75">
      <c r="A2242">
        <v>1037</v>
      </c>
      <c r="B2242" s="2" t="s">
        <v>1038</v>
      </c>
      <c r="C2242" s="2" t="s">
        <v>5147</v>
      </c>
      <c r="D2242">
        <v>1000</v>
      </c>
      <c r="E2242">
        <f t="shared" ref="E2242:E2305" si="280">INDEX(convert,MATCH($J2242,money,0),2)*D2242</f>
        <v>1000</v>
      </c>
      <c r="F2242">
        <v>1021</v>
      </c>
      <c r="G2242">
        <f t="shared" ref="G2242:G2305" si="281">INDEX(convert,MATCH($J2242,money,0),2)*F2242</f>
        <v>1021</v>
      </c>
      <c r="H2242" t="s">
        <v>8219</v>
      </c>
      <c r="I2242" t="s">
        <v>8224</v>
      </c>
      <c r="J2242" t="s">
        <v>8246</v>
      </c>
      <c r="K2242">
        <v>1431925200</v>
      </c>
      <c r="L2242">
        <v>1429991062</v>
      </c>
      <c r="M2242" t="b">
        <v>0</v>
      </c>
      <c r="N2242">
        <v>21</v>
      </c>
      <c r="O2242" t="b">
        <v>1</v>
      </c>
      <c r="P2242" t="s">
        <v>8280</v>
      </c>
      <c r="Q2242">
        <f t="shared" ref="Q2242:Q2305" si="282">ROUND(F2242/D2242*100,0)</f>
        <v>102</v>
      </c>
      <c r="R2242">
        <f t="shared" si="279"/>
        <v>48.62</v>
      </c>
      <c r="S2242" t="str">
        <f t="shared" ref="S2242:S2305" si="283">LEFT($P2242,FIND("/",$P2242)-1)</f>
        <v>music</v>
      </c>
      <c r="T2242" t="str">
        <f t="shared" ref="T2242:T2305" si="284">MID($P2242,FIND("/",$P2242)+1,30)</f>
        <v>electronic music</v>
      </c>
      <c r="U2242" s="7">
        <f t="shared" ref="U2242:U2305" si="285">DATE(1970,1,1)+(((L2242/60)/60)/24)</f>
        <v>42119.822476851856</v>
      </c>
      <c r="V2242" s="7">
        <f t="shared" ref="V2242:V2305" si="286">DATE(1970,1,1)+(((K2242/60)/60)/24)</f>
        <v>42142.208333333328</v>
      </c>
    </row>
    <row r="2243" spans="1:22" ht="44.25" x14ac:dyDescent="0.75">
      <c r="A2243">
        <v>3678</v>
      </c>
      <c r="B2243" s="2" t="s">
        <v>3675</v>
      </c>
      <c r="C2243" s="2" t="s">
        <v>7788</v>
      </c>
      <c r="D2243">
        <v>2000</v>
      </c>
      <c r="E2243">
        <f t="shared" si="280"/>
        <v>2620</v>
      </c>
      <c r="F2243">
        <v>2050</v>
      </c>
      <c r="G2243">
        <f t="shared" si="281"/>
        <v>2685.5</v>
      </c>
      <c r="H2243" t="s">
        <v>8219</v>
      </c>
      <c r="I2243" t="s">
        <v>8225</v>
      </c>
      <c r="J2243" t="s">
        <v>8247</v>
      </c>
      <c r="K2243">
        <v>1433076298</v>
      </c>
      <c r="L2243">
        <v>1430052298</v>
      </c>
      <c r="M2243" t="b">
        <v>0</v>
      </c>
      <c r="N2243">
        <v>31</v>
      </c>
      <c r="O2243" t="b">
        <v>1</v>
      </c>
      <c r="P2243" t="s">
        <v>8271</v>
      </c>
      <c r="Q2243">
        <f t="shared" si="282"/>
        <v>103</v>
      </c>
      <c r="R2243">
        <f t="shared" ref="R2243:R2306" si="287">ROUND(G2243/N2243,2)</f>
        <v>86.63</v>
      </c>
      <c r="S2243" t="str">
        <f t="shared" si="283"/>
        <v>theater</v>
      </c>
      <c r="T2243" t="str">
        <f t="shared" si="284"/>
        <v>plays</v>
      </c>
      <c r="U2243" s="7">
        <f t="shared" si="285"/>
        <v>42120.531226851846</v>
      </c>
      <c r="V2243" s="7">
        <f t="shared" si="286"/>
        <v>42155.531226851846</v>
      </c>
    </row>
    <row r="2244" spans="1:22" ht="29.5" x14ac:dyDescent="0.75">
      <c r="A2244">
        <v>1741</v>
      </c>
      <c r="B2244" s="2" t="s">
        <v>1742</v>
      </c>
      <c r="C2244" s="2" t="s">
        <v>5851</v>
      </c>
      <c r="D2244">
        <v>1200</v>
      </c>
      <c r="E2244">
        <f t="shared" si="280"/>
        <v>1572</v>
      </c>
      <c r="F2244">
        <v>1330</v>
      </c>
      <c r="G2244">
        <f t="shared" si="281"/>
        <v>1742.3000000000002</v>
      </c>
      <c r="H2244" t="s">
        <v>8219</v>
      </c>
      <c r="I2244" t="s">
        <v>8225</v>
      </c>
      <c r="J2244" t="s">
        <v>8247</v>
      </c>
      <c r="K2244">
        <v>1433948671</v>
      </c>
      <c r="L2244">
        <v>1430060671</v>
      </c>
      <c r="M2244" t="b">
        <v>0</v>
      </c>
      <c r="N2244">
        <v>52</v>
      </c>
      <c r="O2244" t="b">
        <v>1</v>
      </c>
      <c r="P2244" t="s">
        <v>8285</v>
      </c>
      <c r="Q2244">
        <f t="shared" si="282"/>
        <v>111</v>
      </c>
      <c r="R2244">
        <f t="shared" si="287"/>
        <v>33.51</v>
      </c>
      <c r="S2244" t="str">
        <f t="shared" si="283"/>
        <v>photography</v>
      </c>
      <c r="T2244" t="str">
        <f t="shared" si="284"/>
        <v>photobooks</v>
      </c>
      <c r="U2244" s="7">
        <f t="shared" si="285"/>
        <v>42120.628136574072</v>
      </c>
      <c r="V2244" s="7">
        <f t="shared" si="286"/>
        <v>42165.628136574072</v>
      </c>
    </row>
    <row r="2245" spans="1:22" ht="59" x14ac:dyDescent="0.75">
      <c r="A2245">
        <v>3491</v>
      </c>
      <c r="B2245" s="2" t="s">
        <v>3490</v>
      </c>
      <c r="C2245" s="2" t="s">
        <v>7601</v>
      </c>
      <c r="D2245">
        <v>500</v>
      </c>
      <c r="E2245">
        <f t="shared" si="280"/>
        <v>500</v>
      </c>
      <c r="F2245">
        <v>791</v>
      </c>
      <c r="G2245">
        <f t="shared" si="281"/>
        <v>791</v>
      </c>
      <c r="H2245" t="s">
        <v>8219</v>
      </c>
      <c r="I2245" t="s">
        <v>8224</v>
      </c>
      <c r="J2245" t="s">
        <v>8246</v>
      </c>
      <c r="K2245">
        <v>1431928784</v>
      </c>
      <c r="L2245">
        <v>1430114384</v>
      </c>
      <c r="M2245" t="b">
        <v>0</v>
      </c>
      <c r="N2245">
        <v>10</v>
      </c>
      <c r="O2245" t="b">
        <v>1</v>
      </c>
      <c r="P2245" t="s">
        <v>8271</v>
      </c>
      <c r="Q2245">
        <f t="shared" si="282"/>
        <v>158</v>
      </c>
      <c r="R2245">
        <f t="shared" si="287"/>
        <v>79.099999999999994</v>
      </c>
      <c r="S2245" t="str">
        <f t="shared" si="283"/>
        <v>theater</v>
      </c>
      <c r="T2245" t="str">
        <f t="shared" si="284"/>
        <v>plays</v>
      </c>
      <c r="U2245" s="7">
        <f t="shared" si="285"/>
        <v>42121.249814814815</v>
      </c>
      <c r="V2245" s="7">
        <f t="shared" si="286"/>
        <v>42142.249814814815</v>
      </c>
    </row>
    <row r="2246" spans="1:22" ht="44.25" x14ac:dyDescent="0.75">
      <c r="A2246">
        <v>1564</v>
      </c>
      <c r="B2246" s="2" t="s">
        <v>1565</v>
      </c>
      <c r="C2246" s="2" t="s">
        <v>5674</v>
      </c>
      <c r="D2246">
        <v>10000</v>
      </c>
      <c r="E2246">
        <f t="shared" si="280"/>
        <v>10000</v>
      </c>
      <c r="F2246">
        <v>10</v>
      </c>
      <c r="G2246">
        <f t="shared" si="281"/>
        <v>10</v>
      </c>
      <c r="H2246" t="s">
        <v>8220</v>
      </c>
      <c r="I2246" t="s">
        <v>8224</v>
      </c>
      <c r="J2246" t="s">
        <v>8246</v>
      </c>
      <c r="K2246">
        <v>1432843500</v>
      </c>
      <c r="L2246">
        <v>1430124509</v>
      </c>
      <c r="M2246" t="b">
        <v>0</v>
      </c>
      <c r="N2246">
        <v>1</v>
      </c>
      <c r="O2246" t="b">
        <v>0</v>
      </c>
      <c r="P2246" t="s">
        <v>8290</v>
      </c>
      <c r="Q2246">
        <f t="shared" si="282"/>
        <v>0</v>
      </c>
      <c r="R2246">
        <f t="shared" si="287"/>
        <v>10</v>
      </c>
      <c r="S2246" t="str">
        <f t="shared" si="283"/>
        <v>publishing</v>
      </c>
      <c r="T2246" t="str">
        <f t="shared" si="284"/>
        <v>art books</v>
      </c>
      <c r="U2246" s="7">
        <f t="shared" si="285"/>
        <v>42121.367002314815</v>
      </c>
      <c r="V2246" s="7">
        <f t="shared" si="286"/>
        <v>42152.836805555555</v>
      </c>
    </row>
    <row r="2247" spans="1:22" ht="59" x14ac:dyDescent="0.75">
      <c r="A2247">
        <v>3023</v>
      </c>
      <c r="B2247" s="2" t="s">
        <v>3023</v>
      </c>
      <c r="C2247" s="2" t="s">
        <v>7133</v>
      </c>
      <c r="D2247">
        <v>700</v>
      </c>
      <c r="E2247">
        <f t="shared" si="280"/>
        <v>917</v>
      </c>
      <c r="F2247">
        <v>721</v>
      </c>
      <c r="G2247">
        <f t="shared" si="281"/>
        <v>944.51</v>
      </c>
      <c r="H2247" t="s">
        <v>8219</v>
      </c>
      <c r="I2247" t="s">
        <v>8225</v>
      </c>
      <c r="J2247" t="s">
        <v>8247</v>
      </c>
      <c r="K2247">
        <v>1434039186</v>
      </c>
      <c r="L2247">
        <v>1430151186</v>
      </c>
      <c r="M2247" t="b">
        <v>0</v>
      </c>
      <c r="N2247">
        <v>6</v>
      </c>
      <c r="O2247" t="b">
        <v>1</v>
      </c>
      <c r="P2247" t="s">
        <v>8303</v>
      </c>
      <c r="Q2247">
        <f t="shared" si="282"/>
        <v>103</v>
      </c>
      <c r="R2247">
        <f t="shared" si="287"/>
        <v>157.41999999999999</v>
      </c>
      <c r="S2247" t="str">
        <f t="shared" si="283"/>
        <v>theater</v>
      </c>
      <c r="T2247" t="str">
        <f t="shared" si="284"/>
        <v>spaces</v>
      </c>
      <c r="U2247" s="7">
        <f t="shared" si="285"/>
        <v>42121.675763888896</v>
      </c>
      <c r="V2247" s="7">
        <f t="shared" si="286"/>
        <v>42166.675763888896</v>
      </c>
    </row>
    <row r="2248" spans="1:22" ht="59" x14ac:dyDescent="0.75">
      <c r="A2248">
        <v>3280</v>
      </c>
      <c r="B2248" s="2" t="s">
        <v>3280</v>
      </c>
      <c r="C2248" s="2" t="s">
        <v>7390</v>
      </c>
      <c r="D2248">
        <v>2000</v>
      </c>
      <c r="E2248">
        <f t="shared" si="280"/>
        <v>2000</v>
      </c>
      <c r="F2248">
        <v>2060</v>
      </c>
      <c r="G2248">
        <f t="shared" si="281"/>
        <v>2060</v>
      </c>
      <c r="H2248" t="s">
        <v>8219</v>
      </c>
      <c r="I2248" t="s">
        <v>8224</v>
      </c>
      <c r="J2248" t="s">
        <v>8246</v>
      </c>
      <c r="K2248">
        <v>1433134800</v>
      </c>
      <c r="L2248">
        <v>1430158198</v>
      </c>
      <c r="M2248" t="b">
        <v>0</v>
      </c>
      <c r="N2248">
        <v>30</v>
      </c>
      <c r="O2248" t="b">
        <v>1</v>
      </c>
      <c r="P2248" t="s">
        <v>8271</v>
      </c>
      <c r="Q2248">
        <f t="shared" si="282"/>
        <v>103</v>
      </c>
      <c r="R2248">
        <f t="shared" si="287"/>
        <v>68.67</v>
      </c>
      <c r="S2248" t="str">
        <f t="shared" si="283"/>
        <v>theater</v>
      </c>
      <c r="T2248" t="str">
        <f t="shared" si="284"/>
        <v>plays</v>
      </c>
      <c r="U2248" s="7">
        <f t="shared" si="285"/>
        <v>42121.756921296299</v>
      </c>
      <c r="V2248" s="7">
        <f t="shared" si="286"/>
        <v>42156.208333333328</v>
      </c>
    </row>
    <row r="2249" spans="1:22" ht="44.25" x14ac:dyDescent="0.75">
      <c r="A2249">
        <v>1551</v>
      </c>
      <c r="B2249" s="2" t="s">
        <v>1552</v>
      </c>
      <c r="C2249" s="2" t="s">
        <v>5661</v>
      </c>
      <c r="D2249">
        <v>3500</v>
      </c>
      <c r="E2249">
        <f t="shared" si="280"/>
        <v>3500</v>
      </c>
      <c r="F2249">
        <v>0</v>
      </c>
      <c r="G2249">
        <f t="shared" si="281"/>
        <v>0</v>
      </c>
      <c r="H2249" t="s">
        <v>8221</v>
      </c>
      <c r="I2249" t="s">
        <v>8224</v>
      </c>
      <c r="J2249" t="s">
        <v>8246</v>
      </c>
      <c r="K2249">
        <v>1432756039</v>
      </c>
      <c r="L2249">
        <v>1430164039</v>
      </c>
      <c r="M2249" t="b">
        <v>0</v>
      </c>
      <c r="N2249">
        <v>0</v>
      </c>
      <c r="O2249" t="b">
        <v>0</v>
      </c>
      <c r="P2249" t="s">
        <v>8289</v>
      </c>
      <c r="Q2249">
        <f t="shared" si="282"/>
        <v>0</v>
      </c>
      <c r="R2249" t="e">
        <f t="shared" si="287"/>
        <v>#DIV/0!</v>
      </c>
      <c r="S2249" t="str">
        <f t="shared" si="283"/>
        <v>photography</v>
      </c>
      <c r="T2249" t="str">
        <f t="shared" si="284"/>
        <v>nature</v>
      </c>
      <c r="U2249" s="7">
        <f t="shared" si="285"/>
        <v>42121.824525462958</v>
      </c>
      <c r="V2249" s="7">
        <f t="shared" si="286"/>
        <v>42151.824525462958</v>
      </c>
    </row>
    <row r="2250" spans="1:22" ht="59" x14ac:dyDescent="0.75">
      <c r="A2250">
        <v>623</v>
      </c>
      <c r="B2250" s="2" t="s">
        <v>624</v>
      </c>
      <c r="C2250" s="2" t="s">
        <v>4733</v>
      </c>
      <c r="D2250">
        <v>75000</v>
      </c>
      <c r="E2250">
        <f t="shared" si="280"/>
        <v>49500</v>
      </c>
      <c r="F2250">
        <v>0</v>
      </c>
      <c r="G2250">
        <f t="shared" si="281"/>
        <v>0</v>
      </c>
      <c r="H2250" t="s">
        <v>8220</v>
      </c>
      <c r="I2250" t="s">
        <v>8226</v>
      </c>
      <c r="J2250" t="s">
        <v>8248</v>
      </c>
      <c r="K2250">
        <v>1432771997</v>
      </c>
      <c r="L2250">
        <v>1430179997</v>
      </c>
      <c r="M2250" t="b">
        <v>0</v>
      </c>
      <c r="N2250">
        <v>0</v>
      </c>
      <c r="O2250" t="b">
        <v>0</v>
      </c>
      <c r="P2250" t="s">
        <v>8272</v>
      </c>
      <c r="Q2250">
        <f t="shared" si="282"/>
        <v>0</v>
      </c>
      <c r="R2250" t="e">
        <f t="shared" si="287"/>
        <v>#DIV/0!</v>
      </c>
      <c r="S2250" t="str">
        <f t="shared" si="283"/>
        <v>technology</v>
      </c>
      <c r="T2250" t="str">
        <f t="shared" si="284"/>
        <v>web</v>
      </c>
      <c r="U2250" s="7">
        <f t="shared" si="285"/>
        <v>42122.009224537032</v>
      </c>
      <c r="V2250" s="7">
        <f t="shared" si="286"/>
        <v>42152.009224537032</v>
      </c>
    </row>
    <row r="2251" spans="1:22" ht="44.25" x14ac:dyDescent="0.75">
      <c r="A2251">
        <v>1161</v>
      </c>
      <c r="B2251" s="2" t="s">
        <v>1162</v>
      </c>
      <c r="C2251" s="2" t="s">
        <v>5271</v>
      </c>
      <c r="D2251">
        <v>18000</v>
      </c>
      <c r="E2251">
        <f t="shared" si="280"/>
        <v>18000</v>
      </c>
      <c r="F2251">
        <v>0</v>
      </c>
      <c r="G2251">
        <f t="shared" si="281"/>
        <v>0</v>
      </c>
      <c r="H2251" t="s">
        <v>8221</v>
      </c>
      <c r="I2251" t="s">
        <v>8224</v>
      </c>
      <c r="J2251" t="s">
        <v>8246</v>
      </c>
      <c r="K2251">
        <v>1432047989</v>
      </c>
      <c r="L2251">
        <v>1430233589</v>
      </c>
      <c r="M2251" t="b">
        <v>0</v>
      </c>
      <c r="N2251">
        <v>0</v>
      </c>
      <c r="O2251" t="b">
        <v>0</v>
      </c>
      <c r="P2251" t="s">
        <v>8284</v>
      </c>
      <c r="Q2251">
        <f t="shared" si="282"/>
        <v>0</v>
      </c>
      <c r="R2251" t="e">
        <f t="shared" si="287"/>
        <v>#DIV/0!</v>
      </c>
      <c r="S2251" t="str">
        <f t="shared" si="283"/>
        <v>food</v>
      </c>
      <c r="T2251" t="str">
        <f t="shared" si="284"/>
        <v>food trucks</v>
      </c>
      <c r="U2251" s="7">
        <f t="shared" si="285"/>
        <v>42122.629502314812</v>
      </c>
      <c r="V2251" s="7">
        <f t="shared" si="286"/>
        <v>42143.629502314812</v>
      </c>
    </row>
    <row r="2252" spans="1:22" ht="44.25" x14ac:dyDescent="0.75">
      <c r="A2252">
        <v>3052</v>
      </c>
      <c r="B2252" s="2" t="s">
        <v>3052</v>
      </c>
      <c r="C2252" s="2" t="s">
        <v>7162</v>
      </c>
      <c r="D2252">
        <v>50000</v>
      </c>
      <c r="E2252">
        <f t="shared" si="280"/>
        <v>50000</v>
      </c>
      <c r="F2252">
        <v>75</v>
      </c>
      <c r="G2252">
        <f t="shared" si="281"/>
        <v>75</v>
      </c>
      <c r="H2252" t="s">
        <v>8221</v>
      </c>
      <c r="I2252" t="s">
        <v>8224</v>
      </c>
      <c r="J2252" t="s">
        <v>8246</v>
      </c>
      <c r="K2252">
        <v>1432828740</v>
      </c>
      <c r="L2252">
        <v>1430237094</v>
      </c>
      <c r="M2252" t="b">
        <v>0</v>
      </c>
      <c r="N2252">
        <v>2</v>
      </c>
      <c r="O2252" t="b">
        <v>0</v>
      </c>
      <c r="P2252" t="s">
        <v>8303</v>
      </c>
      <c r="Q2252">
        <f t="shared" si="282"/>
        <v>0</v>
      </c>
      <c r="R2252">
        <f t="shared" si="287"/>
        <v>37.5</v>
      </c>
      <c r="S2252" t="str">
        <f t="shared" si="283"/>
        <v>theater</v>
      </c>
      <c r="T2252" t="str">
        <f t="shared" si="284"/>
        <v>spaces</v>
      </c>
      <c r="U2252" s="7">
        <f t="shared" si="285"/>
        <v>42122.670069444444</v>
      </c>
      <c r="V2252" s="7">
        <f t="shared" si="286"/>
        <v>42152.665972222225</v>
      </c>
    </row>
    <row r="2253" spans="1:22" ht="29.5" x14ac:dyDescent="0.75">
      <c r="A2253">
        <v>3735</v>
      </c>
      <c r="B2253" s="2" t="s">
        <v>3732</v>
      </c>
      <c r="C2253" s="2" t="s">
        <v>7845</v>
      </c>
      <c r="D2253">
        <v>150</v>
      </c>
      <c r="E2253">
        <f t="shared" si="280"/>
        <v>196.5</v>
      </c>
      <c r="F2253">
        <v>20</v>
      </c>
      <c r="G2253">
        <f t="shared" si="281"/>
        <v>26.200000000000003</v>
      </c>
      <c r="H2253" t="s">
        <v>8221</v>
      </c>
      <c r="I2253" t="s">
        <v>8225</v>
      </c>
      <c r="J2253" t="s">
        <v>8247</v>
      </c>
      <c r="K2253">
        <v>1432831089</v>
      </c>
      <c r="L2253">
        <v>1430239089</v>
      </c>
      <c r="M2253" t="b">
        <v>0</v>
      </c>
      <c r="N2253">
        <v>2</v>
      </c>
      <c r="O2253" t="b">
        <v>0</v>
      </c>
      <c r="P2253" t="s">
        <v>8271</v>
      </c>
      <c r="Q2253">
        <f t="shared" si="282"/>
        <v>13</v>
      </c>
      <c r="R2253">
        <f t="shared" si="287"/>
        <v>13.1</v>
      </c>
      <c r="S2253" t="str">
        <f t="shared" si="283"/>
        <v>theater</v>
      </c>
      <c r="T2253" t="str">
        <f t="shared" si="284"/>
        <v>plays</v>
      </c>
      <c r="U2253" s="7">
        <f t="shared" si="285"/>
        <v>42122.693159722221</v>
      </c>
      <c r="V2253" s="7">
        <f t="shared" si="286"/>
        <v>42152.693159722221</v>
      </c>
    </row>
    <row r="2254" spans="1:22" ht="59" x14ac:dyDescent="0.75">
      <c r="A2254">
        <v>4089</v>
      </c>
      <c r="B2254" s="2" t="s">
        <v>4085</v>
      </c>
      <c r="C2254" s="2" t="s">
        <v>8192</v>
      </c>
      <c r="D2254">
        <v>5000</v>
      </c>
      <c r="E2254">
        <f t="shared" si="280"/>
        <v>5000</v>
      </c>
      <c r="F2254">
        <v>240</v>
      </c>
      <c r="G2254">
        <f t="shared" si="281"/>
        <v>240</v>
      </c>
      <c r="H2254" t="s">
        <v>8221</v>
      </c>
      <c r="I2254" t="s">
        <v>8224</v>
      </c>
      <c r="J2254" t="s">
        <v>8246</v>
      </c>
      <c r="K2254">
        <v>1433093700</v>
      </c>
      <c r="L2254">
        <v>1430242488</v>
      </c>
      <c r="M2254" t="b">
        <v>0</v>
      </c>
      <c r="N2254">
        <v>8</v>
      </c>
      <c r="O2254" t="b">
        <v>0</v>
      </c>
      <c r="P2254" t="s">
        <v>8271</v>
      </c>
      <c r="Q2254">
        <f t="shared" si="282"/>
        <v>5</v>
      </c>
      <c r="R2254">
        <f t="shared" si="287"/>
        <v>30</v>
      </c>
      <c r="S2254" t="str">
        <f t="shared" si="283"/>
        <v>theater</v>
      </c>
      <c r="T2254" t="str">
        <f t="shared" si="284"/>
        <v>plays</v>
      </c>
      <c r="U2254" s="7">
        <f t="shared" si="285"/>
        <v>42122.732499999998</v>
      </c>
      <c r="V2254" s="7">
        <f t="shared" si="286"/>
        <v>42155.732638888891</v>
      </c>
    </row>
    <row r="2255" spans="1:22" ht="44.25" x14ac:dyDescent="0.75">
      <c r="A2255">
        <v>1090</v>
      </c>
      <c r="B2255" s="2" t="s">
        <v>1091</v>
      </c>
      <c r="C2255" s="2" t="s">
        <v>5200</v>
      </c>
      <c r="D2255">
        <v>12999</v>
      </c>
      <c r="E2255">
        <f t="shared" si="280"/>
        <v>8579.34</v>
      </c>
      <c r="F2255">
        <v>5</v>
      </c>
      <c r="G2255">
        <f t="shared" si="281"/>
        <v>3.3000000000000003</v>
      </c>
      <c r="H2255" t="s">
        <v>8221</v>
      </c>
      <c r="I2255" t="s">
        <v>8226</v>
      </c>
      <c r="J2255" t="s">
        <v>8248</v>
      </c>
      <c r="K2255">
        <v>1432873653</v>
      </c>
      <c r="L2255">
        <v>1430281653</v>
      </c>
      <c r="M2255" t="b">
        <v>0</v>
      </c>
      <c r="N2255">
        <v>1</v>
      </c>
      <c r="O2255" t="b">
        <v>0</v>
      </c>
      <c r="P2255" t="s">
        <v>8282</v>
      </c>
      <c r="Q2255">
        <f t="shared" si="282"/>
        <v>0</v>
      </c>
      <c r="R2255">
        <f t="shared" si="287"/>
        <v>3.3</v>
      </c>
      <c r="S2255" t="str">
        <f t="shared" si="283"/>
        <v>games</v>
      </c>
      <c r="T2255" t="str">
        <f t="shared" si="284"/>
        <v>video games</v>
      </c>
      <c r="U2255" s="7">
        <f t="shared" si="285"/>
        <v>42123.185798611114</v>
      </c>
      <c r="V2255" s="7">
        <f t="shared" si="286"/>
        <v>42153.185798611114</v>
      </c>
    </row>
    <row r="2256" spans="1:22" ht="59" x14ac:dyDescent="0.75">
      <c r="A2256">
        <v>2848</v>
      </c>
      <c r="B2256" s="2" t="s">
        <v>2848</v>
      </c>
      <c r="C2256" s="2" t="s">
        <v>6958</v>
      </c>
      <c r="D2256">
        <v>35000</v>
      </c>
      <c r="E2256">
        <f t="shared" si="280"/>
        <v>35000</v>
      </c>
      <c r="F2256">
        <v>70</v>
      </c>
      <c r="G2256">
        <f t="shared" si="281"/>
        <v>70</v>
      </c>
      <c r="H2256" t="s">
        <v>8221</v>
      </c>
      <c r="I2256" t="s">
        <v>8224</v>
      </c>
      <c r="J2256" t="s">
        <v>8246</v>
      </c>
      <c r="K2256">
        <v>1432913659</v>
      </c>
      <c r="L2256">
        <v>1430321659</v>
      </c>
      <c r="M2256" t="b">
        <v>0</v>
      </c>
      <c r="N2256">
        <v>3</v>
      </c>
      <c r="O2256" t="b">
        <v>0</v>
      </c>
      <c r="P2256" t="s">
        <v>8271</v>
      </c>
      <c r="Q2256">
        <f t="shared" si="282"/>
        <v>0</v>
      </c>
      <c r="R2256">
        <f t="shared" si="287"/>
        <v>23.33</v>
      </c>
      <c r="S2256" t="str">
        <f t="shared" si="283"/>
        <v>theater</v>
      </c>
      <c r="T2256" t="str">
        <f t="shared" si="284"/>
        <v>plays</v>
      </c>
      <c r="U2256" s="7">
        <f t="shared" si="285"/>
        <v>42123.648831018523</v>
      </c>
      <c r="V2256" s="7">
        <f t="shared" si="286"/>
        <v>42153.648831018523</v>
      </c>
    </row>
    <row r="2257" spans="1:22" ht="44.25" x14ac:dyDescent="0.75">
      <c r="A2257">
        <v>1327</v>
      </c>
      <c r="B2257" s="2" t="s">
        <v>1328</v>
      </c>
      <c r="C2257" s="2" t="s">
        <v>5437</v>
      </c>
      <c r="D2257">
        <v>48000</v>
      </c>
      <c r="E2257">
        <f t="shared" si="280"/>
        <v>48000</v>
      </c>
      <c r="F2257">
        <v>1705</v>
      </c>
      <c r="G2257">
        <f t="shared" si="281"/>
        <v>1705</v>
      </c>
      <c r="H2257" t="s">
        <v>8220</v>
      </c>
      <c r="I2257" t="s">
        <v>8224</v>
      </c>
      <c r="J2257" t="s">
        <v>8246</v>
      </c>
      <c r="K2257">
        <v>1432916235</v>
      </c>
      <c r="L2257">
        <v>1430324235</v>
      </c>
      <c r="M2257" t="b">
        <v>0</v>
      </c>
      <c r="N2257">
        <v>41</v>
      </c>
      <c r="O2257" t="b">
        <v>0</v>
      </c>
      <c r="P2257" t="s">
        <v>8273</v>
      </c>
      <c r="Q2257">
        <f t="shared" si="282"/>
        <v>4</v>
      </c>
      <c r="R2257">
        <f t="shared" si="287"/>
        <v>41.59</v>
      </c>
      <c r="S2257" t="str">
        <f t="shared" si="283"/>
        <v>technology</v>
      </c>
      <c r="T2257" t="str">
        <f t="shared" si="284"/>
        <v>wearables</v>
      </c>
      <c r="U2257" s="7">
        <f t="shared" si="285"/>
        <v>42123.678645833337</v>
      </c>
      <c r="V2257" s="7">
        <f t="shared" si="286"/>
        <v>42153.678645833337</v>
      </c>
    </row>
    <row r="2258" spans="1:22" ht="44.25" x14ac:dyDescent="0.75">
      <c r="A2258">
        <v>1186</v>
      </c>
      <c r="B2258" s="2" t="s">
        <v>1187</v>
      </c>
      <c r="C2258" s="2" t="s">
        <v>5296</v>
      </c>
      <c r="D2258">
        <v>7500</v>
      </c>
      <c r="E2258">
        <f t="shared" si="280"/>
        <v>9825</v>
      </c>
      <c r="F2258">
        <v>8005</v>
      </c>
      <c r="G2258">
        <f t="shared" si="281"/>
        <v>10486.550000000001</v>
      </c>
      <c r="H2258" t="s">
        <v>8219</v>
      </c>
      <c r="I2258" t="s">
        <v>8225</v>
      </c>
      <c r="J2258" t="s">
        <v>8247</v>
      </c>
      <c r="K2258">
        <v>1433198520</v>
      </c>
      <c r="L2258">
        <v>1430340195</v>
      </c>
      <c r="M2258" t="b">
        <v>0</v>
      </c>
      <c r="N2258">
        <v>123</v>
      </c>
      <c r="O2258" t="b">
        <v>1</v>
      </c>
      <c r="P2258" t="s">
        <v>8285</v>
      </c>
      <c r="Q2258">
        <f t="shared" si="282"/>
        <v>107</v>
      </c>
      <c r="R2258">
        <f t="shared" si="287"/>
        <v>85.26</v>
      </c>
      <c r="S2258" t="str">
        <f t="shared" si="283"/>
        <v>photography</v>
      </c>
      <c r="T2258" t="str">
        <f t="shared" si="284"/>
        <v>photobooks</v>
      </c>
      <c r="U2258" s="7">
        <f t="shared" si="285"/>
        <v>42123.86336805555</v>
      </c>
      <c r="V2258" s="7">
        <f t="shared" si="286"/>
        <v>42156.945833333331</v>
      </c>
    </row>
    <row r="2259" spans="1:22" ht="44.25" x14ac:dyDescent="0.75">
      <c r="A2259">
        <v>3905</v>
      </c>
      <c r="B2259" s="2" t="s">
        <v>3902</v>
      </c>
      <c r="C2259" s="2" t="s">
        <v>8013</v>
      </c>
      <c r="D2259">
        <v>1500</v>
      </c>
      <c r="E2259">
        <f t="shared" si="280"/>
        <v>1965</v>
      </c>
      <c r="F2259">
        <v>173</v>
      </c>
      <c r="G2259">
        <f t="shared" si="281"/>
        <v>226.63</v>
      </c>
      <c r="H2259" t="s">
        <v>8221</v>
      </c>
      <c r="I2259" t="s">
        <v>8225</v>
      </c>
      <c r="J2259" t="s">
        <v>8247</v>
      </c>
      <c r="K2259">
        <v>1434063600</v>
      </c>
      <c r="L2259">
        <v>1430405903</v>
      </c>
      <c r="M2259" t="b">
        <v>0</v>
      </c>
      <c r="N2259">
        <v>7</v>
      </c>
      <c r="O2259" t="b">
        <v>0</v>
      </c>
      <c r="P2259" t="s">
        <v>8271</v>
      </c>
      <c r="Q2259">
        <f t="shared" si="282"/>
        <v>12</v>
      </c>
      <c r="R2259">
        <f t="shared" si="287"/>
        <v>32.380000000000003</v>
      </c>
      <c r="S2259" t="str">
        <f t="shared" si="283"/>
        <v>theater</v>
      </c>
      <c r="T2259" t="str">
        <f t="shared" si="284"/>
        <v>plays</v>
      </c>
      <c r="U2259" s="7">
        <f t="shared" si="285"/>
        <v>42124.623877314814</v>
      </c>
      <c r="V2259" s="7">
        <f t="shared" si="286"/>
        <v>42166.958333333328</v>
      </c>
    </row>
    <row r="2260" spans="1:22" ht="44.25" x14ac:dyDescent="0.75">
      <c r="A2260">
        <v>3442</v>
      </c>
      <c r="B2260" s="2" t="s">
        <v>3441</v>
      </c>
      <c r="C2260" s="2" t="s">
        <v>7552</v>
      </c>
      <c r="D2260">
        <v>250</v>
      </c>
      <c r="E2260">
        <f t="shared" si="280"/>
        <v>250</v>
      </c>
      <c r="F2260">
        <v>250</v>
      </c>
      <c r="G2260">
        <f t="shared" si="281"/>
        <v>250</v>
      </c>
      <c r="H2260" t="s">
        <v>8219</v>
      </c>
      <c r="I2260" t="s">
        <v>8224</v>
      </c>
      <c r="J2260" t="s">
        <v>8246</v>
      </c>
      <c r="K2260">
        <v>1433016672</v>
      </c>
      <c r="L2260">
        <v>1430424672</v>
      </c>
      <c r="M2260" t="b">
        <v>0</v>
      </c>
      <c r="N2260">
        <v>8</v>
      </c>
      <c r="O2260" t="b">
        <v>1</v>
      </c>
      <c r="P2260" t="s">
        <v>8271</v>
      </c>
      <c r="Q2260">
        <f t="shared" si="282"/>
        <v>100</v>
      </c>
      <c r="R2260">
        <f t="shared" si="287"/>
        <v>31.25</v>
      </c>
      <c r="S2260" t="str">
        <f t="shared" si="283"/>
        <v>theater</v>
      </c>
      <c r="T2260" t="str">
        <f t="shared" si="284"/>
        <v>plays</v>
      </c>
      <c r="U2260" s="7">
        <f t="shared" si="285"/>
        <v>42124.841111111105</v>
      </c>
      <c r="V2260" s="7">
        <f t="shared" si="286"/>
        <v>42154.841111111105</v>
      </c>
    </row>
    <row r="2261" spans="1:22" ht="44.25" x14ac:dyDescent="0.75">
      <c r="A2261">
        <v>3278</v>
      </c>
      <c r="B2261" s="2" t="s">
        <v>3278</v>
      </c>
      <c r="C2261" s="2" t="s">
        <v>7388</v>
      </c>
      <c r="D2261">
        <v>2500</v>
      </c>
      <c r="E2261">
        <f t="shared" si="280"/>
        <v>3275</v>
      </c>
      <c r="F2261">
        <v>2585</v>
      </c>
      <c r="G2261">
        <f t="shared" si="281"/>
        <v>3386.3500000000004</v>
      </c>
      <c r="H2261" t="s">
        <v>8219</v>
      </c>
      <c r="I2261" t="s">
        <v>8225</v>
      </c>
      <c r="J2261" t="s">
        <v>8247</v>
      </c>
      <c r="K2261">
        <v>1433017303</v>
      </c>
      <c r="L2261">
        <v>1430425303</v>
      </c>
      <c r="M2261" t="b">
        <v>1</v>
      </c>
      <c r="N2261">
        <v>34</v>
      </c>
      <c r="O2261" t="b">
        <v>1</v>
      </c>
      <c r="P2261" t="s">
        <v>8271</v>
      </c>
      <c r="Q2261">
        <f t="shared" si="282"/>
        <v>103</v>
      </c>
      <c r="R2261">
        <f t="shared" si="287"/>
        <v>99.6</v>
      </c>
      <c r="S2261" t="str">
        <f t="shared" si="283"/>
        <v>theater</v>
      </c>
      <c r="T2261" t="str">
        <f t="shared" si="284"/>
        <v>plays</v>
      </c>
      <c r="U2261" s="7">
        <f t="shared" si="285"/>
        <v>42124.848414351851</v>
      </c>
      <c r="V2261" s="7">
        <f t="shared" si="286"/>
        <v>42154.848414351851</v>
      </c>
    </row>
    <row r="2262" spans="1:22" ht="44.25" x14ac:dyDescent="0.75">
      <c r="A2262">
        <v>1170</v>
      </c>
      <c r="B2262" s="2" t="s">
        <v>1171</v>
      </c>
      <c r="C2262" s="2" t="s">
        <v>5280</v>
      </c>
      <c r="D2262">
        <v>25000</v>
      </c>
      <c r="E2262">
        <f t="shared" si="280"/>
        <v>32750</v>
      </c>
      <c r="F2262">
        <v>100</v>
      </c>
      <c r="G2262">
        <f t="shared" si="281"/>
        <v>131</v>
      </c>
      <c r="H2262" t="s">
        <v>8221</v>
      </c>
      <c r="I2262" t="s">
        <v>8225</v>
      </c>
      <c r="J2262" t="s">
        <v>8247</v>
      </c>
      <c r="K2262">
        <v>1433021171</v>
      </c>
      <c r="L2262">
        <v>1430429171</v>
      </c>
      <c r="M2262" t="b">
        <v>0</v>
      </c>
      <c r="N2262">
        <v>2</v>
      </c>
      <c r="O2262" t="b">
        <v>0</v>
      </c>
      <c r="P2262" t="s">
        <v>8284</v>
      </c>
      <c r="Q2262">
        <f t="shared" si="282"/>
        <v>0</v>
      </c>
      <c r="R2262">
        <f t="shared" si="287"/>
        <v>65.5</v>
      </c>
      <c r="S2262" t="str">
        <f t="shared" si="283"/>
        <v>food</v>
      </c>
      <c r="T2262" t="str">
        <f t="shared" si="284"/>
        <v>food trucks</v>
      </c>
      <c r="U2262" s="7">
        <f t="shared" si="285"/>
        <v>42124.893182870372</v>
      </c>
      <c r="V2262" s="7">
        <f t="shared" si="286"/>
        <v>42154.893182870372</v>
      </c>
    </row>
    <row r="2263" spans="1:22" ht="59" x14ac:dyDescent="0.75">
      <c r="A2263">
        <v>2554</v>
      </c>
      <c r="B2263" s="2" t="s">
        <v>2554</v>
      </c>
      <c r="C2263" s="2" t="s">
        <v>6664</v>
      </c>
      <c r="D2263">
        <v>3000</v>
      </c>
      <c r="E2263">
        <f t="shared" si="280"/>
        <v>3000</v>
      </c>
      <c r="F2263">
        <v>3684</v>
      </c>
      <c r="G2263">
        <f t="shared" si="281"/>
        <v>3684</v>
      </c>
      <c r="H2263" t="s">
        <v>8219</v>
      </c>
      <c r="I2263" t="s">
        <v>8224</v>
      </c>
      <c r="J2263" t="s">
        <v>8246</v>
      </c>
      <c r="K2263">
        <v>1433131140</v>
      </c>
      <c r="L2263">
        <v>1430445163</v>
      </c>
      <c r="M2263" t="b">
        <v>0</v>
      </c>
      <c r="N2263">
        <v>67</v>
      </c>
      <c r="O2263" t="b">
        <v>1</v>
      </c>
      <c r="P2263" t="s">
        <v>8300</v>
      </c>
      <c r="Q2263">
        <f t="shared" si="282"/>
        <v>123</v>
      </c>
      <c r="R2263">
        <f t="shared" si="287"/>
        <v>54.99</v>
      </c>
      <c r="S2263" t="str">
        <f t="shared" si="283"/>
        <v>music</v>
      </c>
      <c r="T2263" t="str">
        <f t="shared" si="284"/>
        <v>classical music</v>
      </c>
      <c r="U2263" s="7">
        <f t="shared" si="285"/>
        <v>42125.078275462962</v>
      </c>
      <c r="V2263" s="7">
        <f t="shared" si="286"/>
        <v>42156.165972222225</v>
      </c>
    </row>
    <row r="2264" spans="1:22" ht="44.25" x14ac:dyDescent="0.75">
      <c r="A2264">
        <v>111</v>
      </c>
      <c r="B2264" s="2" t="s">
        <v>113</v>
      </c>
      <c r="C2264" s="2" t="s">
        <v>4222</v>
      </c>
      <c r="D2264">
        <v>3500</v>
      </c>
      <c r="E2264">
        <f t="shared" si="280"/>
        <v>2310</v>
      </c>
      <c r="F2264">
        <v>5410</v>
      </c>
      <c r="G2264">
        <f t="shared" si="281"/>
        <v>3570.6000000000004</v>
      </c>
      <c r="H2264" t="s">
        <v>8219</v>
      </c>
      <c r="I2264" t="s">
        <v>8226</v>
      </c>
      <c r="J2264" t="s">
        <v>8248</v>
      </c>
      <c r="K2264">
        <v>1433059187</v>
      </c>
      <c r="L2264">
        <v>1430467187</v>
      </c>
      <c r="M2264" t="b">
        <v>0</v>
      </c>
      <c r="N2264">
        <v>53</v>
      </c>
      <c r="O2264" t="b">
        <v>1</v>
      </c>
      <c r="P2264" t="s">
        <v>8266</v>
      </c>
      <c r="Q2264">
        <f t="shared" si="282"/>
        <v>155</v>
      </c>
      <c r="R2264">
        <f t="shared" si="287"/>
        <v>67.37</v>
      </c>
      <c r="S2264" t="str">
        <f t="shared" si="283"/>
        <v>film &amp; video</v>
      </c>
      <c r="T2264" t="str">
        <f t="shared" si="284"/>
        <v>shorts</v>
      </c>
      <c r="U2264" s="7">
        <f t="shared" si="285"/>
        <v>42125.333182870367</v>
      </c>
      <c r="V2264" s="7">
        <f t="shared" si="286"/>
        <v>42155.333182870367</v>
      </c>
    </row>
    <row r="2265" spans="1:22" ht="44.25" x14ac:dyDescent="0.75">
      <c r="A2265">
        <v>1203</v>
      </c>
      <c r="B2265" s="2" t="s">
        <v>1204</v>
      </c>
      <c r="C2265" s="2" t="s">
        <v>5313</v>
      </c>
      <c r="D2265">
        <v>16300</v>
      </c>
      <c r="E2265">
        <f t="shared" si="280"/>
        <v>16300</v>
      </c>
      <c r="F2265">
        <v>16700</v>
      </c>
      <c r="G2265">
        <f t="shared" si="281"/>
        <v>16700</v>
      </c>
      <c r="H2265" t="s">
        <v>8219</v>
      </c>
      <c r="I2265" t="s">
        <v>8224</v>
      </c>
      <c r="J2265" t="s">
        <v>8246</v>
      </c>
      <c r="K2265">
        <v>1433083527</v>
      </c>
      <c r="L2265">
        <v>1430491527</v>
      </c>
      <c r="M2265" t="b">
        <v>0</v>
      </c>
      <c r="N2265">
        <v>101</v>
      </c>
      <c r="O2265" t="b">
        <v>1</v>
      </c>
      <c r="P2265" t="s">
        <v>8285</v>
      </c>
      <c r="Q2265">
        <f t="shared" si="282"/>
        <v>102</v>
      </c>
      <c r="R2265">
        <f t="shared" si="287"/>
        <v>165.35</v>
      </c>
      <c r="S2265" t="str">
        <f t="shared" si="283"/>
        <v>photography</v>
      </c>
      <c r="T2265" t="str">
        <f t="shared" si="284"/>
        <v>photobooks</v>
      </c>
      <c r="U2265" s="7">
        <f t="shared" si="285"/>
        <v>42125.614895833336</v>
      </c>
      <c r="V2265" s="7">
        <f t="shared" si="286"/>
        <v>42155.614895833336</v>
      </c>
    </row>
    <row r="2266" spans="1:22" ht="29.5" x14ac:dyDescent="0.75">
      <c r="A2266">
        <v>3991</v>
      </c>
      <c r="B2266" s="2" t="s">
        <v>3987</v>
      </c>
      <c r="C2266" s="2" t="s">
        <v>8097</v>
      </c>
      <c r="D2266">
        <v>500</v>
      </c>
      <c r="E2266">
        <f t="shared" si="280"/>
        <v>500</v>
      </c>
      <c r="F2266">
        <v>100</v>
      </c>
      <c r="G2266">
        <f t="shared" si="281"/>
        <v>100</v>
      </c>
      <c r="H2266" t="s">
        <v>8221</v>
      </c>
      <c r="I2266" t="s">
        <v>8224</v>
      </c>
      <c r="J2266" t="s">
        <v>8246</v>
      </c>
      <c r="K2266">
        <v>1433086082</v>
      </c>
      <c r="L2266">
        <v>1430494082</v>
      </c>
      <c r="M2266" t="b">
        <v>0</v>
      </c>
      <c r="N2266">
        <v>1</v>
      </c>
      <c r="O2266" t="b">
        <v>0</v>
      </c>
      <c r="P2266" t="s">
        <v>8271</v>
      </c>
      <c r="Q2266">
        <f t="shared" si="282"/>
        <v>20</v>
      </c>
      <c r="R2266">
        <f t="shared" si="287"/>
        <v>100</v>
      </c>
      <c r="S2266" t="str">
        <f t="shared" si="283"/>
        <v>theater</v>
      </c>
      <c r="T2266" t="str">
        <f t="shared" si="284"/>
        <v>plays</v>
      </c>
      <c r="U2266" s="7">
        <f t="shared" si="285"/>
        <v>42125.644467592589</v>
      </c>
      <c r="V2266" s="7">
        <f t="shared" si="286"/>
        <v>42155.644467592589</v>
      </c>
    </row>
    <row r="2267" spans="1:22" ht="44.25" x14ac:dyDescent="0.75">
      <c r="A2267">
        <v>3589</v>
      </c>
      <c r="B2267" s="2" t="s">
        <v>3588</v>
      </c>
      <c r="C2267" s="2" t="s">
        <v>7699</v>
      </c>
      <c r="D2267">
        <v>4000</v>
      </c>
      <c r="E2267">
        <f t="shared" si="280"/>
        <v>4000</v>
      </c>
      <c r="F2267">
        <v>5100</v>
      </c>
      <c r="G2267">
        <f t="shared" si="281"/>
        <v>5100</v>
      </c>
      <c r="H2267" t="s">
        <v>8219</v>
      </c>
      <c r="I2267" t="s">
        <v>8224</v>
      </c>
      <c r="J2267" t="s">
        <v>8246</v>
      </c>
      <c r="K2267">
        <v>1432654347</v>
      </c>
      <c r="L2267">
        <v>1430494347</v>
      </c>
      <c r="M2267" t="b">
        <v>0</v>
      </c>
      <c r="N2267">
        <v>62</v>
      </c>
      <c r="O2267" t="b">
        <v>1</v>
      </c>
      <c r="P2267" t="s">
        <v>8271</v>
      </c>
      <c r="Q2267">
        <f t="shared" si="282"/>
        <v>128</v>
      </c>
      <c r="R2267">
        <f t="shared" si="287"/>
        <v>82.26</v>
      </c>
      <c r="S2267" t="str">
        <f t="shared" si="283"/>
        <v>theater</v>
      </c>
      <c r="T2267" t="str">
        <f t="shared" si="284"/>
        <v>plays</v>
      </c>
      <c r="U2267" s="7">
        <f t="shared" si="285"/>
        <v>42125.647534722222</v>
      </c>
      <c r="V2267" s="7">
        <f t="shared" si="286"/>
        <v>42150.647534722222</v>
      </c>
    </row>
    <row r="2268" spans="1:22" ht="44.25" x14ac:dyDescent="0.75">
      <c r="A2268">
        <v>3515</v>
      </c>
      <c r="B2268" s="2" t="s">
        <v>3514</v>
      </c>
      <c r="C2268" s="2" t="s">
        <v>7625</v>
      </c>
      <c r="D2268">
        <v>3000</v>
      </c>
      <c r="E2268">
        <f t="shared" si="280"/>
        <v>3000</v>
      </c>
      <c r="F2268">
        <v>3080</v>
      </c>
      <c r="G2268">
        <f t="shared" si="281"/>
        <v>3080</v>
      </c>
      <c r="H2268" t="s">
        <v>8219</v>
      </c>
      <c r="I2268" t="s">
        <v>8224</v>
      </c>
      <c r="J2268" t="s">
        <v>8246</v>
      </c>
      <c r="K2268">
        <v>1433097171</v>
      </c>
      <c r="L2268">
        <v>1430505171</v>
      </c>
      <c r="M2268" t="b">
        <v>0</v>
      </c>
      <c r="N2268">
        <v>46</v>
      </c>
      <c r="O2268" t="b">
        <v>1</v>
      </c>
      <c r="P2268" t="s">
        <v>8271</v>
      </c>
      <c r="Q2268">
        <f t="shared" si="282"/>
        <v>103</v>
      </c>
      <c r="R2268">
        <f t="shared" si="287"/>
        <v>66.959999999999994</v>
      </c>
      <c r="S2268" t="str">
        <f t="shared" si="283"/>
        <v>theater</v>
      </c>
      <c r="T2268" t="str">
        <f t="shared" si="284"/>
        <v>plays</v>
      </c>
      <c r="U2268" s="7">
        <f t="shared" si="285"/>
        <v>42125.772812499999</v>
      </c>
      <c r="V2268" s="7">
        <f t="shared" si="286"/>
        <v>42155.772812499999</v>
      </c>
    </row>
    <row r="2269" spans="1:22" ht="59" x14ac:dyDescent="0.75">
      <c r="A2269">
        <v>1712</v>
      </c>
      <c r="B2269" s="2" t="s">
        <v>1713</v>
      </c>
      <c r="C2269" s="2" t="s">
        <v>5822</v>
      </c>
      <c r="D2269">
        <v>5000</v>
      </c>
      <c r="E2269">
        <f t="shared" si="280"/>
        <v>5000</v>
      </c>
      <c r="F2269">
        <v>0</v>
      </c>
      <c r="G2269">
        <f t="shared" si="281"/>
        <v>0</v>
      </c>
      <c r="H2269" t="s">
        <v>8221</v>
      </c>
      <c r="I2269" t="s">
        <v>8224</v>
      </c>
      <c r="J2269" t="s">
        <v>8246</v>
      </c>
      <c r="K2269">
        <v>1435701353</v>
      </c>
      <c r="L2269">
        <v>1430517353</v>
      </c>
      <c r="M2269" t="b">
        <v>0</v>
      </c>
      <c r="N2269">
        <v>0</v>
      </c>
      <c r="O2269" t="b">
        <v>0</v>
      </c>
      <c r="P2269" t="s">
        <v>8293</v>
      </c>
      <c r="Q2269">
        <f t="shared" si="282"/>
        <v>0</v>
      </c>
      <c r="R2269" t="e">
        <f t="shared" si="287"/>
        <v>#DIV/0!</v>
      </c>
      <c r="S2269" t="str">
        <f t="shared" si="283"/>
        <v>music</v>
      </c>
      <c r="T2269" t="str">
        <f t="shared" si="284"/>
        <v>faith</v>
      </c>
      <c r="U2269" s="7">
        <f t="shared" si="285"/>
        <v>42125.913807870369</v>
      </c>
      <c r="V2269" s="7">
        <f t="shared" si="286"/>
        <v>42185.913807870369</v>
      </c>
    </row>
    <row r="2270" spans="1:22" ht="44.25" x14ac:dyDescent="0.75">
      <c r="A2270">
        <v>3486</v>
      </c>
      <c r="B2270" s="2" t="s">
        <v>3485</v>
      </c>
      <c r="C2270" s="2" t="s">
        <v>7596</v>
      </c>
      <c r="D2270">
        <v>3000</v>
      </c>
      <c r="E2270">
        <f t="shared" si="280"/>
        <v>3000</v>
      </c>
      <c r="F2270">
        <v>4656</v>
      </c>
      <c r="G2270">
        <f t="shared" si="281"/>
        <v>4656</v>
      </c>
      <c r="H2270" t="s">
        <v>8219</v>
      </c>
      <c r="I2270" t="s">
        <v>8224</v>
      </c>
      <c r="J2270" t="s">
        <v>8246</v>
      </c>
      <c r="K2270">
        <v>1433314740</v>
      </c>
      <c r="L2270">
        <v>1430600401</v>
      </c>
      <c r="M2270" t="b">
        <v>0</v>
      </c>
      <c r="N2270">
        <v>56</v>
      </c>
      <c r="O2270" t="b">
        <v>1</v>
      </c>
      <c r="P2270" t="s">
        <v>8271</v>
      </c>
      <c r="Q2270">
        <f t="shared" si="282"/>
        <v>155</v>
      </c>
      <c r="R2270">
        <f t="shared" si="287"/>
        <v>83.14</v>
      </c>
      <c r="S2270" t="str">
        <f t="shared" si="283"/>
        <v>theater</v>
      </c>
      <c r="T2270" t="str">
        <f t="shared" si="284"/>
        <v>plays</v>
      </c>
      <c r="U2270" s="7">
        <f t="shared" si="285"/>
        <v>42126.87501157407</v>
      </c>
      <c r="V2270" s="7">
        <f t="shared" si="286"/>
        <v>42158.290972222225</v>
      </c>
    </row>
    <row r="2271" spans="1:22" ht="44.25" x14ac:dyDescent="0.75">
      <c r="A2271">
        <v>1387</v>
      </c>
      <c r="B2271" s="2" t="s">
        <v>1388</v>
      </c>
      <c r="C2271" s="2" t="s">
        <v>5497</v>
      </c>
      <c r="D2271">
        <v>4000</v>
      </c>
      <c r="E2271">
        <f t="shared" si="280"/>
        <v>4000</v>
      </c>
      <c r="F2271">
        <v>5465</v>
      </c>
      <c r="G2271">
        <f t="shared" si="281"/>
        <v>5465</v>
      </c>
      <c r="H2271" t="s">
        <v>8219</v>
      </c>
      <c r="I2271" t="s">
        <v>8224</v>
      </c>
      <c r="J2271" t="s">
        <v>8246</v>
      </c>
      <c r="K2271">
        <v>1433305800</v>
      </c>
      <c r="L2271">
        <v>1430604395</v>
      </c>
      <c r="M2271" t="b">
        <v>0</v>
      </c>
      <c r="N2271">
        <v>78</v>
      </c>
      <c r="O2271" t="b">
        <v>1</v>
      </c>
      <c r="P2271" t="s">
        <v>8276</v>
      </c>
      <c r="Q2271">
        <f t="shared" si="282"/>
        <v>137</v>
      </c>
      <c r="R2271">
        <f t="shared" si="287"/>
        <v>70.06</v>
      </c>
      <c r="S2271" t="str">
        <f t="shared" si="283"/>
        <v>music</v>
      </c>
      <c r="T2271" t="str">
        <f t="shared" si="284"/>
        <v>rock</v>
      </c>
      <c r="U2271" s="7">
        <f t="shared" si="285"/>
        <v>42126.92123842593</v>
      </c>
      <c r="V2271" s="7">
        <f t="shared" si="286"/>
        <v>42158.1875</v>
      </c>
    </row>
    <row r="2272" spans="1:22" ht="44.25" x14ac:dyDescent="0.75">
      <c r="A2272">
        <v>1020</v>
      </c>
      <c r="B2272" s="2" t="s">
        <v>1021</v>
      </c>
      <c r="C2272" s="2" t="s">
        <v>5130</v>
      </c>
      <c r="D2272">
        <v>1550</v>
      </c>
      <c r="E2272">
        <f t="shared" si="280"/>
        <v>1131.5</v>
      </c>
      <c r="F2272">
        <v>3186</v>
      </c>
      <c r="G2272">
        <f t="shared" si="281"/>
        <v>2325.7799999999997</v>
      </c>
      <c r="H2272" t="s">
        <v>8219</v>
      </c>
      <c r="I2272" t="s">
        <v>8229</v>
      </c>
      <c r="J2272" t="s">
        <v>8251</v>
      </c>
      <c r="K2272">
        <v>1433206020</v>
      </c>
      <c r="L2272">
        <v>1430617209</v>
      </c>
      <c r="M2272" t="b">
        <v>0</v>
      </c>
      <c r="N2272">
        <v>30</v>
      </c>
      <c r="O2272" t="b">
        <v>1</v>
      </c>
      <c r="P2272" t="s">
        <v>8280</v>
      </c>
      <c r="Q2272">
        <f t="shared" si="282"/>
        <v>206</v>
      </c>
      <c r="R2272">
        <f t="shared" si="287"/>
        <v>77.53</v>
      </c>
      <c r="S2272" t="str">
        <f t="shared" si="283"/>
        <v>music</v>
      </c>
      <c r="T2272" t="str">
        <f t="shared" si="284"/>
        <v>electronic music</v>
      </c>
      <c r="U2272" s="7">
        <f t="shared" si="285"/>
        <v>42127.069548611107</v>
      </c>
      <c r="V2272" s="7">
        <f t="shared" si="286"/>
        <v>42157.032638888893</v>
      </c>
    </row>
    <row r="2273" spans="1:22" ht="59" x14ac:dyDescent="0.75">
      <c r="A2273">
        <v>3858</v>
      </c>
      <c r="B2273" s="2" t="s">
        <v>3855</v>
      </c>
      <c r="C2273" s="2" t="s">
        <v>7967</v>
      </c>
      <c r="D2273">
        <v>500</v>
      </c>
      <c r="E2273">
        <f t="shared" si="280"/>
        <v>655</v>
      </c>
      <c r="F2273">
        <v>10</v>
      </c>
      <c r="G2273">
        <f t="shared" si="281"/>
        <v>13.100000000000001</v>
      </c>
      <c r="H2273" t="s">
        <v>8221</v>
      </c>
      <c r="I2273" t="s">
        <v>8225</v>
      </c>
      <c r="J2273" t="s">
        <v>8247</v>
      </c>
      <c r="K2273">
        <v>1432328400</v>
      </c>
      <c r="L2273">
        <v>1430734844</v>
      </c>
      <c r="M2273" t="b">
        <v>0</v>
      </c>
      <c r="N2273">
        <v>1</v>
      </c>
      <c r="O2273" t="b">
        <v>0</v>
      </c>
      <c r="P2273" t="s">
        <v>8271</v>
      </c>
      <c r="Q2273">
        <f t="shared" si="282"/>
        <v>2</v>
      </c>
      <c r="R2273">
        <f t="shared" si="287"/>
        <v>13.1</v>
      </c>
      <c r="S2273" t="str">
        <f t="shared" si="283"/>
        <v>theater</v>
      </c>
      <c r="T2273" t="str">
        <f t="shared" si="284"/>
        <v>plays</v>
      </c>
      <c r="U2273" s="7">
        <f t="shared" si="285"/>
        <v>42128.431064814817</v>
      </c>
      <c r="V2273" s="7">
        <f t="shared" si="286"/>
        <v>42146.875</v>
      </c>
    </row>
    <row r="2274" spans="1:22" ht="44.25" x14ac:dyDescent="0.75">
      <c r="A2274">
        <v>2878</v>
      </c>
      <c r="B2274" s="2" t="s">
        <v>2878</v>
      </c>
      <c r="C2274" s="2" t="s">
        <v>6988</v>
      </c>
      <c r="D2274">
        <v>3000</v>
      </c>
      <c r="E2274">
        <f t="shared" si="280"/>
        <v>3930</v>
      </c>
      <c r="F2274">
        <v>63</v>
      </c>
      <c r="G2274">
        <f t="shared" si="281"/>
        <v>82.53</v>
      </c>
      <c r="H2274" t="s">
        <v>8221</v>
      </c>
      <c r="I2274" t="s">
        <v>8225</v>
      </c>
      <c r="J2274" t="s">
        <v>8247</v>
      </c>
      <c r="K2274">
        <v>1435934795</v>
      </c>
      <c r="L2274">
        <v>1430750795</v>
      </c>
      <c r="M2274" t="b">
        <v>0</v>
      </c>
      <c r="N2274">
        <v>4</v>
      </c>
      <c r="O2274" t="b">
        <v>0</v>
      </c>
      <c r="P2274" t="s">
        <v>8271</v>
      </c>
      <c r="Q2274">
        <f t="shared" si="282"/>
        <v>2</v>
      </c>
      <c r="R2274">
        <f t="shared" si="287"/>
        <v>20.63</v>
      </c>
      <c r="S2274" t="str">
        <f t="shared" si="283"/>
        <v>theater</v>
      </c>
      <c r="T2274" t="str">
        <f t="shared" si="284"/>
        <v>plays</v>
      </c>
      <c r="U2274" s="7">
        <f t="shared" si="285"/>
        <v>42128.615682870368</v>
      </c>
      <c r="V2274" s="7">
        <f t="shared" si="286"/>
        <v>42188.615682870368</v>
      </c>
    </row>
    <row r="2275" spans="1:22" ht="44.25" x14ac:dyDescent="0.75">
      <c r="A2275">
        <v>3618</v>
      </c>
      <c r="B2275" s="2" t="s">
        <v>3616</v>
      </c>
      <c r="C2275" s="2" t="s">
        <v>7728</v>
      </c>
      <c r="D2275">
        <v>2000</v>
      </c>
      <c r="E2275">
        <f t="shared" si="280"/>
        <v>2620</v>
      </c>
      <c r="F2275">
        <v>2020</v>
      </c>
      <c r="G2275">
        <f t="shared" si="281"/>
        <v>2646.2000000000003</v>
      </c>
      <c r="H2275" t="s">
        <v>8219</v>
      </c>
      <c r="I2275" t="s">
        <v>8225</v>
      </c>
      <c r="J2275" t="s">
        <v>8247</v>
      </c>
      <c r="K2275">
        <v>1433343850</v>
      </c>
      <c r="L2275">
        <v>1430751850</v>
      </c>
      <c r="M2275" t="b">
        <v>0</v>
      </c>
      <c r="N2275">
        <v>56</v>
      </c>
      <c r="O2275" t="b">
        <v>1</v>
      </c>
      <c r="P2275" t="s">
        <v>8271</v>
      </c>
      <c r="Q2275">
        <f t="shared" si="282"/>
        <v>101</v>
      </c>
      <c r="R2275">
        <f t="shared" si="287"/>
        <v>47.25</v>
      </c>
      <c r="S2275" t="str">
        <f t="shared" si="283"/>
        <v>theater</v>
      </c>
      <c r="T2275" t="str">
        <f t="shared" si="284"/>
        <v>plays</v>
      </c>
      <c r="U2275" s="7">
        <f t="shared" si="285"/>
        <v>42128.627893518518</v>
      </c>
      <c r="V2275" s="7">
        <f t="shared" si="286"/>
        <v>42158.627893518518</v>
      </c>
    </row>
    <row r="2276" spans="1:22" ht="44.25" x14ac:dyDescent="0.75">
      <c r="A2276">
        <v>2626</v>
      </c>
      <c r="B2276" s="2" t="s">
        <v>2626</v>
      </c>
      <c r="C2276" s="2" t="s">
        <v>6736</v>
      </c>
      <c r="D2276">
        <v>2500</v>
      </c>
      <c r="E2276">
        <f t="shared" si="280"/>
        <v>2500</v>
      </c>
      <c r="F2276">
        <v>2800</v>
      </c>
      <c r="G2276">
        <f t="shared" si="281"/>
        <v>2800</v>
      </c>
      <c r="H2276" t="s">
        <v>8219</v>
      </c>
      <c r="I2276" t="s">
        <v>8224</v>
      </c>
      <c r="J2276" t="s">
        <v>8246</v>
      </c>
      <c r="K2276">
        <v>1433343869</v>
      </c>
      <c r="L2276">
        <v>1430751869</v>
      </c>
      <c r="M2276" t="b">
        <v>0</v>
      </c>
      <c r="N2276">
        <v>50</v>
      </c>
      <c r="O2276" t="b">
        <v>1</v>
      </c>
      <c r="P2276" t="s">
        <v>8301</v>
      </c>
      <c r="Q2276">
        <f t="shared" si="282"/>
        <v>112</v>
      </c>
      <c r="R2276">
        <f t="shared" si="287"/>
        <v>56</v>
      </c>
      <c r="S2276" t="str">
        <f t="shared" si="283"/>
        <v>technology</v>
      </c>
      <c r="T2276" t="str">
        <f t="shared" si="284"/>
        <v>space exploration</v>
      </c>
      <c r="U2276" s="7">
        <f t="shared" si="285"/>
        <v>42128.628113425926</v>
      </c>
      <c r="V2276" s="7">
        <f t="shared" si="286"/>
        <v>42158.628113425926</v>
      </c>
    </row>
    <row r="2277" spans="1:22" ht="44.25" x14ac:dyDescent="0.75">
      <c r="A2277">
        <v>3477</v>
      </c>
      <c r="B2277" s="2" t="s">
        <v>3476</v>
      </c>
      <c r="C2277" s="2" t="s">
        <v>7587</v>
      </c>
      <c r="D2277">
        <v>1800</v>
      </c>
      <c r="E2277">
        <f t="shared" si="280"/>
        <v>1800</v>
      </c>
      <c r="F2277">
        <v>2076</v>
      </c>
      <c r="G2277">
        <f t="shared" si="281"/>
        <v>2076</v>
      </c>
      <c r="H2277" t="s">
        <v>8219</v>
      </c>
      <c r="I2277" t="s">
        <v>8224</v>
      </c>
      <c r="J2277" t="s">
        <v>8246</v>
      </c>
      <c r="K2277">
        <v>1431831600</v>
      </c>
      <c r="L2277">
        <v>1430761243</v>
      </c>
      <c r="M2277" t="b">
        <v>0</v>
      </c>
      <c r="N2277">
        <v>39</v>
      </c>
      <c r="O2277" t="b">
        <v>1</v>
      </c>
      <c r="P2277" t="s">
        <v>8271</v>
      </c>
      <c r="Q2277">
        <f t="shared" si="282"/>
        <v>115</v>
      </c>
      <c r="R2277">
        <f t="shared" si="287"/>
        <v>53.23</v>
      </c>
      <c r="S2277" t="str">
        <f t="shared" si="283"/>
        <v>theater</v>
      </c>
      <c r="T2277" t="str">
        <f t="shared" si="284"/>
        <v>plays</v>
      </c>
      <c r="U2277" s="7">
        <f t="shared" si="285"/>
        <v>42128.736608796295</v>
      </c>
      <c r="V2277" s="7">
        <f t="shared" si="286"/>
        <v>42141.125</v>
      </c>
    </row>
    <row r="2278" spans="1:22" ht="44.25" x14ac:dyDescent="0.75">
      <c r="A2278">
        <v>3107</v>
      </c>
      <c r="B2278" s="2" t="s">
        <v>3107</v>
      </c>
      <c r="C2278" s="2" t="s">
        <v>7217</v>
      </c>
      <c r="D2278">
        <v>40000</v>
      </c>
      <c r="E2278">
        <f t="shared" si="280"/>
        <v>40000</v>
      </c>
      <c r="F2278">
        <v>7905</v>
      </c>
      <c r="G2278">
        <f t="shared" si="281"/>
        <v>7905</v>
      </c>
      <c r="H2278" t="s">
        <v>8221</v>
      </c>
      <c r="I2278" t="s">
        <v>8224</v>
      </c>
      <c r="J2278" t="s">
        <v>8246</v>
      </c>
      <c r="K2278">
        <v>1431372751</v>
      </c>
      <c r="L2278">
        <v>1430767951</v>
      </c>
      <c r="M2278" t="b">
        <v>0</v>
      </c>
      <c r="N2278">
        <v>29</v>
      </c>
      <c r="O2278" t="b">
        <v>0</v>
      </c>
      <c r="P2278" t="s">
        <v>8303</v>
      </c>
      <c r="Q2278">
        <f t="shared" si="282"/>
        <v>20</v>
      </c>
      <c r="R2278">
        <f t="shared" si="287"/>
        <v>272.58999999999997</v>
      </c>
      <c r="S2278" t="str">
        <f t="shared" si="283"/>
        <v>theater</v>
      </c>
      <c r="T2278" t="str">
        <f t="shared" si="284"/>
        <v>spaces</v>
      </c>
      <c r="U2278" s="7">
        <f t="shared" si="285"/>
        <v>42128.814247685179</v>
      </c>
      <c r="V2278" s="7">
        <f t="shared" si="286"/>
        <v>42135.814247685179</v>
      </c>
    </row>
    <row r="2279" spans="1:22" ht="44.25" x14ac:dyDescent="0.75">
      <c r="A2279">
        <v>859</v>
      </c>
      <c r="B2279" s="2" t="s">
        <v>860</v>
      </c>
      <c r="C2279" s="2" t="s">
        <v>4969</v>
      </c>
      <c r="D2279">
        <v>4000</v>
      </c>
      <c r="E2279">
        <f t="shared" si="280"/>
        <v>4000</v>
      </c>
      <c r="F2279">
        <v>4187</v>
      </c>
      <c r="G2279">
        <f t="shared" si="281"/>
        <v>4187</v>
      </c>
      <c r="H2279" t="s">
        <v>8219</v>
      </c>
      <c r="I2279" t="s">
        <v>8224</v>
      </c>
      <c r="J2279" t="s">
        <v>8246</v>
      </c>
      <c r="K2279">
        <v>1433376000</v>
      </c>
      <c r="L2279">
        <v>1430768468</v>
      </c>
      <c r="M2279" t="b">
        <v>0</v>
      </c>
      <c r="N2279">
        <v>98</v>
      </c>
      <c r="O2279" t="b">
        <v>1</v>
      </c>
      <c r="P2279" t="s">
        <v>8277</v>
      </c>
      <c r="Q2279">
        <f t="shared" si="282"/>
        <v>105</v>
      </c>
      <c r="R2279">
        <f t="shared" si="287"/>
        <v>42.72</v>
      </c>
      <c r="S2279" t="str">
        <f t="shared" si="283"/>
        <v>music</v>
      </c>
      <c r="T2279" t="str">
        <f t="shared" si="284"/>
        <v>metal</v>
      </c>
      <c r="U2279" s="7">
        <f t="shared" si="285"/>
        <v>42128.820231481484</v>
      </c>
      <c r="V2279" s="7">
        <f t="shared" si="286"/>
        <v>42159</v>
      </c>
    </row>
    <row r="2280" spans="1:22" ht="44.25" x14ac:dyDescent="0.75">
      <c r="A2280">
        <v>3753</v>
      </c>
      <c r="B2280" s="2" t="s">
        <v>3750</v>
      </c>
      <c r="C2280" s="2" t="s">
        <v>7863</v>
      </c>
      <c r="D2280">
        <v>5000</v>
      </c>
      <c r="E2280">
        <f t="shared" si="280"/>
        <v>5000</v>
      </c>
      <c r="F2280">
        <v>5167</v>
      </c>
      <c r="G2280">
        <f t="shared" si="281"/>
        <v>5167</v>
      </c>
      <c r="H2280" t="s">
        <v>8219</v>
      </c>
      <c r="I2280" t="s">
        <v>8224</v>
      </c>
      <c r="J2280" t="s">
        <v>8246</v>
      </c>
      <c r="K2280">
        <v>1433289600</v>
      </c>
      <c r="L2280">
        <v>1430768800</v>
      </c>
      <c r="M2280" t="b">
        <v>0</v>
      </c>
      <c r="N2280">
        <v>30</v>
      </c>
      <c r="O2280" t="b">
        <v>1</v>
      </c>
      <c r="P2280" t="s">
        <v>8305</v>
      </c>
      <c r="Q2280">
        <f t="shared" si="282"/>
        <v>103</v>
      </c>
      <c r="R2280">
        <f t="shared" si="287"/>
        <v>172.23</v>
      </c>
      <c r="S2280" t="str">
        <f t="shared" si="283"/>
        <v>theater</v>
      </c>
      <c r="T2280" t="str">
        <f t="shared" si="284"/>
        <v>musical</v>
      </c>
      <c r="U2280" s="7">
        <f t="shared" si="285"/>
        <v>42128.824074074073</v>
      </c>
      <c r="V2280" s="7">
        <f t="shared" si="286"/>
        <v>42158</v>
      </c>
    </row>
    <row r="2281" spans="1:22" ht="44.25" x14ac:dyDescent="0.75">
      <c r="A2281">
        <v>1912</v>
      </c>
      <c r="B2281" s="2" t="s">
        <v>1913</v>
      </c>
      <c r="C2281" s="2" t="s">
        <v>6022</v>
      </c>
      <c r="D2281">
        <v>5000</v>
      </c>
      <c r="E2281">
        <f t="shared" si="280"/>
        <v>5000</v>
      </c>
      <c r="F2281">
        <v>2965</v>
      </c>
      <c r="G2281">
        <f t="shared" si="281"/>
        <v>2965</v>
      </c>
      <c r="H2281" t="s">
        <v>8221</v>
      </c>
      <c r="I2281" t="s">
        <v>8224</v>
      </c>
      <c r="J2281" t="s">
        <v>8246</v>
      </c>
      <c r="K2281">
        <v>1433395560</v>
      </c>
      <c r="L2281">
        <v>1430803560</v>
      </c>
      <c r="M2281" t="b">
        <v>0</v>
      </c>
      <c r="N2281">
        <v>42</v>
      </c>
      <c r="O2281" t="b">
        <v>0</v>
      </c>
      <c r="P2281" t="s">
        <v>8294</v>
      </c>
      <c r="Q2281">
        <f t="shared" si="282"/>
        <v>59</v>
      </c>
      <c r="R2281">
        <f t="shared" si="287"/>
        <v>70.599999999999994</v>
      </c>
      <c r="S2281" t="str">
        <f t="shared" si="283"/>
        <v>technology</v>
      </c>
      <c r="T2281" t="str">
        <f t="shared" si="284"/>
        <v>gadgets</v>
      </c>
      <c r="U2281" s="7">
        <f t="shared" si="285"/>
        <v>42129.226388888885</v>
      </c>
      <c r="V2281" s="7">
        <f t="shared" si="286"/>
        <v>42159.226388888885</v>
      </c>
    </row>
    <row r="2282" spans="1:22" ht="44.25" x14ac:dyDescent="0.75">
      <c r="A2282">
        <v>3701</v>
      </c>
      <c r="B2282" s="2" t="s">
        <v>3698</v>
      </c>
      <c r="C2282" s="2" t="s">
        <v>7811</v>
      </c>
      <c r="D2282">
        <v>1500</v>
      </c>
      <c r="E2282">
        <f t="shared" si="280"/>
        <v>1965</v>
      </c>
      <c r="F2282">
        <v>1505</v>
      </c>
      <c r="G2282">
        <f t="shared" si="281"/>
        <v>1971.5500000000002</v>
      </c>
      <c r="H2282" t="s">
        <v>8219</v>
      </c>
      <c r="I2282" t="s">
        <v>8225</v>
      </c>
      <c r="J2282" t="s">
        <v>8247</v>
      </c>
      <c r="K2282">
        <v>1433422793</v>
      </c>
      <c r="L2282">
        <v>1430830793</v>
      </c>
      <c r="M2282" t="b">
        <v>0</v>
      </c>
      <c r="N2282">
        <v>39</v>
      </c>
      <c r="O2282" t="b">
        <v>1</v>
      </c>
      <c r="P2282" t="s">
        <v>8271</v>
      </c>
      <c r="Q2282">
        <f t="shared" si="282"/>
        <v>100</v>
      </c>
      <c r="R2282">
        <f t="shared" si="287"/>
        <v>50.55</v>
      </c>
      <c r="S2282" t="str">
        <f t="shared" si="283"/>
        <v>theater</v>
      </c>
      <c r="T2282" t="str">
        <f t="shared" si="284"/>
        <v>plays</v>
      </c>
      <c r="U2282" s="7">
        <f t="shared" si="285"/>
        <v>42129.541585648149</v>
      </c>
      <c r="V2282" s="7">
        <f t="shared" si="286"/>
        <v>42159.541585648149</v>
      </c>
    </row>
    <row r="2283" spans="1:22" ht="44.25" x14ac:dyDescent="0.75">
      <c r="A2283">
        <v>230</v>
      </c>
      <c r="B2283" s="2" t="s">
        <v>232</v>
      </c>
      <c r="C2283" s="2" t="s">
        <v>4340</v>
      </c>
      <c r="D2283">
        <v>15000</v>
      </c>
      <c r="E2283">
        <f t="shared" si="280"/>
        <v>15000</v>
      </c>
      <c r="F2283">
        <v>60</v>
      </c>
      <c r="G2283">
        <f t="shared" si="281"/>
        <v>60</v>
      </c>
      <c r="H2283" t="s">
        <v>8221</v>
      </c>
      <c r="I2283" t="s">
        <v>8224</v>
      </c>
      <c r="J2283" t="s">
        <v>8246</v>
      </c>
      <c r="K2283">
        <v>1433443151</v>
      </c>
      <c r="L2283">
        <v>1430851151</v>
      </c>
      <c r="M2283" t="b">
        <v>0</v>
      </c>
      <c r="N2283">
        <v>2</v>
      </c>
      <c r="O2283" t="b">
        <v>0</v>
      </c>
      <c r="P2283" t="s">
        <v>8268</v>
      </c>
      <c r="Q2283">
        <f t="shared" si="282"/>
        <v>0</v>
      </c>
      <c r="R2283">
        <f t="shared" si="287"/>
        <v>30</v>
      </c>
      <c r="S2283" t="str">
        <f t="shared" si="283"/>
        <v>film &amp; video</v>
      </c>
      <c r="T2283" t="str">
        <f t="shared" si="284"/>
        <v>drama</v>
      </c>
      <c r="U2283" s="7">
        <f t="shared" si="285"/>
        <v>42129.777210648142</v>
      </c>
      <c r="V2283" s="7">
        <f t="shared" si="286"/>
        <v>42159.777210648142</v>
      </c>
    </row>
    <row r="2284" spans="1:22" ht="59" x14ac:dyDescent="0.75">
      <c r="A2284">
        <v>1723</v>
      </c>
      <c r="B2284" s="2" t="s">
        <v>1724</v>
      </c>
      <c r="C2284" s="2" t="s">
        <v>5833</v>
      </c>
      <c r="D2284">
        <v>10000</v>
      </c>
      <c r="E2284">
        <f t="shared" si="280"/>
        <v>10000</v>
      </c>
      <c r="F2284">
        <v>650</v>
      </c>
      <c r="G2284">
        <f t="shared" si="281"/>
        <v>650</v>
      </c>
      <c r="H2284" t="s">
        <v>8221</v>
      </c>
      <c r="I2284" t="s">
        <v>8224</v>
      </c>
      <c r="J2284" t="s">
        <v>8246</v>
      </c>
      <c r="K2284">
        <v>1435730400</v>
      </c>
      <c r="L2284">
        <v>1430855315</v>
      </c>
      <c r="M2284" t="b">
        <v>0</v>
      </c>
      <c r="N2284">
        <v>3</v>
      </c>
      <c r="O2284" t="b">
        <v>0</v>
      </c>
      <c r="P2284" t="s">
        <v>8293</v>
      </c>
      <c r="Q2284">
        <f t="shared" si="282"/>
        <v>7</v>
      </c>
      <c r="R2284">
        <f t="shared" si="287"/>
        <v>216.67</v>
      </c>
      <c r="S2284" t="str">
        <f t="shared" si="283"/>
        <v>music</v>
      </c>
      <c r="T2284" t="str">
        <f t="shared" si="284"/>
        <v>faith</v>
      </c>
      <c r="U2284" s="7">
        <f t="shared" si="285"/>
        <v>42129.82540509259</v>
      </c>
      <c r="V2284" s="7">
        <f t="shared" si="286"/>
        <v>42186.25</v>
      </c>
    </row>
    <row r="2285" spans="1:22" ht="44.25" x14ac:dyDescent="0.75">
      <c r="A2285">
        <v>445</v>
      </c>
      <c r="B2285" s="2" t="s">
        <v>446</v>
      </c>
      <c r="C2285" s="2" t="s">
        <v>4555</v>
      </c>
      <c r="D2285">
        <v>60000</v>
      </c>
      <c r="E2285">
        <f t="shared" si="280"/>
        <v>60000</v>
      </c>
      <c r="F2285">
        <v>2</v>
      </c>
      <c r="G2285">
        <f t="shared" si="281"/>
        <v>2</v>
      </c>
      <c r="H2285" t="s">
        <v>8221</v>
      </c>
      <c r="I2285" t="s">
        <v>8224</v>
      </c>
      <c r="J2285" t="s">
        <v>8246</v>
      </c>
      <c r="K2285">
        <v>1432195375</v>
      </c>
      <c r="L2285">
        <v>1430899375</v>
      </c>
      <c r="M2285" t="b">
        <v>0</v>
      </c>
      <c r="N2285">
        <v>2</v>
      </c>
      <c r="O2285" t="b">
        <v>0</v>
      </c>
      <c r="P2285" t="s">
        <v>8270</v>
      </c>
      <c r="Q2285">
        <f t="shared" si="282"/>
        <v>0</v>
      </c>
      <c r="R2285">
        <f t="shared" si="287"/>
        <v>1</v>
      </c>
      <c r="S2285" t="str">
        <f t="shared" si="283"/>
        <v>film &amp; video</v>
      </c>
      <c r="T2285" t="str">
        <f t="shared" si="284"/>
        <v>animation</v>
      </c>
      <c r="U2285" s="7">
        <f t="shared" si="285"/>
        <v>42130.335358796292</v>
      </c>
      <c r="V2285" s="7">
        <f t="shared" si="286"/>
        <v>42145.335358796292</v>
      </c>
    </row>
    <row r="2286" spans="1:22" ht="29.5" x14ac:dyDescent="0.75">
      <c r="A2286">
        <v>1379</v>
      </c>
      <c r="B2286" s="2" t="s">
        <v>1380</v>
      </c>
      <c r="C2286" s="2" t="s">
        <v>5489</v>
      </c>
      <c r="D2286">
        <v>10000</v>
      </c>
      <c r="E2286">
        <f t="shared" si="280"/>
        <v>10000</v>
      </c>
      <c r="F2286">
        <v>11160</v>
      </c>
      <c r="G2286">
        <f t="shared" si="281"/>
        <v>11160</v>
      </c>
      <c r="H2286" t="s">
        <v>8219</v>
      </c>
      <c r="I2286" t="s">
        <v>8224</v>
      </c>
      <c r="J2286" t="s">
        <v>8246</v>
      </c>
      <c r="K2286">
        <v>1433504876</v>
      </c>
      <c r="L2286">
        <v>1430912876</v>
      </c>
      <c r="M2286" t="b">
        <v>0</v>
      </c>
      <c r="N2286">
        <v>151</v>
      </c>
      <c r="O2286" t="b">
        <v>1</v>
      </c>
      <c r="P2286" t="s">
        <v>8276</v>
      </c>
      <c r="Q2286">
        <f t="shared" si="282"/>
        <v>112</v>
      </c>
      <c r="R2286">
        <f t="shared" si="287"/>
        <v>73.91</v>
      </c>
      <c r="S2286" t="str">
        <f t="shared" si="283"/>
        <v>music</v>
      </c>
      <c r="T2286" t="str">
        <f t="shared" si="284"/>
        <v>rock</v>
      </c>
      <c r="U2286" s="7">
        <f t="shared" si="285"/>
        <v>42130.491620370376</v>
      </c>
      <c r="V2286" s="7">
        <f t="shared" si="286"/>
        <v>42160.491620370376</v>
      </c>
    </row>
    <row r="2287" spans="1:22" ht="29.5" x14ac:dyDescent="0.75">
      <c r="A2287">
        <v>2356</v>
      </c>
      <c r="B2287" s="2" t="s">
        <v>2357</v>
      </c>
      <c r="C2287" s="2" t="s">
        <v>6466</v>
      </c>
      <c r="D2287">
        <v>10000</v>
      </c>
      <c r="E2287">
        <f t="shared" si="280"/>
        <v>11399.999999999998</v>
      </c>
      <c r="F2287">
        <v>0</v>
      </c>
      <c r="G2287">
        <f t="shared" si="281"/>
        <v>0</v>
      </c>
      <c r="H2287" t="s">
        <v>8220</v>
      </c>
      <c r="I2287" t="s">
        <v>8233</v>
      </c>
      <c r="J2287" t="s">
        <v>8249</v>
      </c>
      <c r="K2287">
        <v>1433530104</v>
      </c>
      <c r="L2287">
        <v>1430938104</v>
      </c>
      <c r="M2287" t="b">
        <v>0</v>
      </c>
      <c r="N2287">
        <v>0</v>
      </c>
      <c r="O2287" t="b">
        <v>0</v>
      </c>
      <c r="P2287" t="s">
        <v>8272</v>
      </c>
      <c r="Q2287">
        <f t="shared" si="282"/>
        <v>0</v>
      </c>
      <c r="R2287" t="e">
        <f t="shared" si="287"/>
        <v>#DIV/0!</v>
      </c>
      <c r="S2287" t="str">
        <f t="shared" si="283"/>
        <v>technology</v>
      </c>
      <c r="T2287" t="str">
        <f t="shared" si="284"/>
        <v>web</v>
      </c>
      <c r="U2287" s="7">
        <f t="shared" si="285"/>
        <v>42130.78361111111</v>
      </c>
      <c r="V2287" s="7">
        <f t="shared" si="286"/>
        <v>42160.78361111111</v>
      </c>
    </row>
    <row r="2288" spans="1:22" ht="44.25" x14ac:dyDescent="0.75">
      <c r="A2288">
        <v>1485</v>
      </c>
      <c r="B2288" s="2" t="s">
        <v>1486</v>
      </c>
      <c r="C2288" s="2" t="s">
        <v>5595</v>
      </c>
      <c r="D2288">
        <v>6700</v>
      </c>
      <c r="E2288">
        <f t="shared" si="280"/>
        <v>6700</v>
      </c>
      <c r="F2288">
        <v>150</v>
      </c>
      <c r="G2288">
        <f t="shared" si="281"/>
        <v>150</v>
      </c>
      <c r="H2288" t="s">
        <v>8221</v>
      </c>
      <c r="I2288" t="s">
        <v>8224</v>
      </c>
      <c r="J2288" t="s">
        <v>8246</v>
      </c>
      <c r="K2288">
        <v>1434827173</v>
      </c>
      <c r="L2288">
        <v>1430939173</v>
      </c>
      <c r="M2288" t="b">
        <v>0</v>
      </c>
      <c r="N2288">
        <v>3</v>
      </c>
      <c r="O2288" t="b">
        <v>0</v>
      </c>
      <c r="P2288" t="s">
        <v>8275</v>
      </c>
      <c r="Q2288">
        <f t="shared" si="282"/>
        <v>2</v>
      </c>
      <c r="R2288">
        <f t="shared" si="287"/>
        <v>50</v>
      </c>
      <c r="S2288" t="str">
        <f t="shared" si="283"/>
        <v>publishing</v>
      </c>
      <c r="T2288" t="str">
        <f t="shared" si="284"/>
        <v>fiction</v>
      </c>
      <c r="U2288" s="7">
        <f t="shared" si="285"/>
        <v>42130.795983796299</v>
      </c>
      <c r="V2288" s="7">
        <f t="shared" si="286"/>
        <v>42175.795983796299</v>
      </c>
    </row>
    <row r="2289" spans="1:22" ht="59" x14ac:dyDescent="0.75">
      <c r="A2289">
        <v>1185</v>
      </c>
      <c r="B2289" s="2" t="s">
        <v>1186</v>
      </c>
      <c r="C2289" s="2" t="s">
        <v>5295</v>
      </c>
      <c r="D2289">
        <v>12500</v>
      </c>
      <c r="E2289">
        <f t="shared" si="280"/>
        <v>12500</v>
      </c>
      <c r="F2289">
        <v>13180</v>
      </c>
      <c r="G2289">
        <f t="shared" si="281"/>
        <v>13180</v>
      </c>
      <c r="H2289" t="s">
        <v>8219</v>
      </c>
      <c r="I2289" t="s">
        <v>8224</v>
      </c>
      <c r="J2289" t="s">
        <v>8246</v>
      </c>
      <c r="K2289">
        <v>1433736000</v>
      </c>
      <c r="L2289">
        <v>1430945149</v>
      </c>
      <c r="M2289" t="b">
        <v>0</v>
      </c>
      <c r="N2289">
        <v>111</v>
      </c>
      <c r="O2289" t="b">
        <v>1</v>
      </c>
      <c r="P2289" t="s">
        <v>8285</v>
      </c>
      <c r="Q2289">
        <f t="shared" si="282"/>
        <v>105</v>
      </c>
      <c r="R2289">
        <f t="shared" si="287"/>
        <v>118.74</v>
      </c>
      <c r="S2289" t="str">
        <f t="shared" si="283"/>
        <v>photography</v>
      </c>
      <c r="T2289" t="str">
        <f t="shared" si="284"/>
        <v>photobooks</v>
      </c>
      <c r="U2289" s="7">
        <f t="shared" si="285"/>
        <v>42130.865150462967</v>
      </c>
      <c r="V2289" s="7">
        <f t="shared" si="286"/>
        <v>42163.166666666672</v>
      </c>
    </row>
    <row r="2290" spans="1:22" ht="44.25" x14ac:dyDescent="0.75">
      <c r="A2290">
        <v>636</v>
      </c>
      <c r="B2290" s="2" t="s">
        <v>637</v>
      </c>
      <c r="C2290" s="2" t="s">
        <v>4746</v>
      </c>
      <c r="D2290">
        <v>2000</v>
      </c>
      <c r="E2290">
        <f t="shared" si="280"/>
        <v>2620</v>
      </c>
      <c r="F2290">
        <v>4</v>
      </c>
      <c r="G2290">
        <f t="shared" si="281"/>
        <v>5.24</v>
      </c>
      <c r="H2290" t="s">
        <v>8220</v>
      </c>
      <c r="I2290" t="s">
        <v>8225</v>
      </c>
      <c r="J2290" t="s">
        <v>8247</v>
      </c>
      <c r="K2290">
        <v>1433587620</v>
      </c>
      <c r="L2290">
        <v>1430996150</v>
      </c>
      <c r="M2290" t="b">
        <v>0</v>
      </c>
      <c r="N2290">
        <v>1</v>
      </c>
      <c r="O2290" t="b">
        <v>0</v>
      </c>
      <c r="P2290" t="s">
        <v>8272</v>
      </c>
      <c r="Q2290">
        <f t="shared" si="282"/>
        <v>0</v>
      </c>
      <c r="R2290">
        <f t="shared" si="287"/>
        <v>5.24</v>
      </c>
      <c r="S2290" t="str">
        <f t="shared" si="283"/>
        <v>technology</v>
      </c>
      <c r="T2290" t="str">
        <f t="shared" si="284"/>
        <v>web</v>
      </c>
      <c r="U2290" s="7">
        <f t="shared" si="285"/>
        <v>42131.455439814818</v>
      </c>
      <c r="V2290" s="7">
        <f t="shared" si="286"/>
        <v>42161.44930555555</v>
      </c>
    </row>
    <row r="2291" spans="1:22" ht="44.25" x14ac:dyDescent="0.75">
      <c r="A2291">
        <v>3499</v>
      </c>
      <c r="B2291" s="2" t="s">
        <v>3498</v>
      </c>
      <c r="C2291" s="2" t="s">
        <v>7609</v>
      </c>
      <c r="D2291">
        <v>2000</v>
      </c>
      <c r="E2291">
        <f t="shared" si="280"/>
        <v>2000</v>
      </c>
      <c r="F2291">
        <v>2110</v>
      </c>
      <c r="G2291">
        <f t="shared" si="281"/>
        <v>2110</v>
      </c>
      <c r="H2291" t="s">
        <v>8219</v>
      </c>
      <c r="I2291" t="s">
        <v>8224</v>
      </c>
      <c r="J2291" t="s">
        <v>8246</v>
      </c>
      <c r="K2291">
        <v>1435733940</v>
      </c>
      <c r="L2291">
        <v>1431046325</v>
      </c>
      <c r="M2291" t="b">
        <v>0</v>
      </c>
      <c r="N2291">
        <v>35</v>
      </c>
      <c r="O2291" t="b">
        <v>1</v>
      </c>
      <c r="P2291" t="s">
        <v>8271</v>
      </c>
      <c r="Q2291">
        <f t="shared" si="282"/>
        <v>106</v>
      </c>
      <c r="R2291">
        <f t="shared" si="287"/>
        <v>60.29</v>
      </c>
      <c r="S2291" t="str">
        <f t="shared" si="283"/>
        <v>theater</v>
      </c>
      <c r="T2291" t="str">
        <f t="shared" si="284"/>
        <v>plays</v>
      </c>
      <c r="U2291" s="7">
        <f t="shared" si="285"/>
        <v>42132.036168981482</v>
      </c>
      <c r="V2291" s="7">
        <f t="shared" si="286"/>
        <v>42186.290972222225</v>
      </c>
    </row>
    <row r="2292" spans="1:22" ht="59" x14ac:dyDescent="0.75">
      <c r="A2292">
        <v>3794</v>
      </c>
      <c r="B2292" s="2" t="s">
        <v>3791</v>
      </c>
      <c r="C2292" s="2" t="s">
        <v>7904</v>
      </c>
      <c r="D2292">
        <v>5000</v>
      </c>
      <c r="E2292">
        <f t="shared" si="280"/>
        <v>6550</v>
      </c>
      <c r="F2292">
        <v>50</v>
      </c>
      <c r="G2292">
        <f t="shared" si="281"/>
        <v>65.5</v>
      </c>
      <c r="H2292" t="s">
        <v>8221</v>
      </c>
      <c r="I2292" t="s">
        <v>8225</v>
      </c>
      <c r="J2292" t="s">
        <v>8247</v>
      </c>
      <c r="K2292">
        <v>1433685354</v>
      </c>
      <c r="L2292">
        <v>1431093354</v>
      </c>
      <c r="M2292" t="b">
        <v>0</v>
      </c>
      <c r="N2292">
        <v>1</v>
      </c>
      <c r="O2292" t="b">
        <v>0</v>
      </c>
      <c r="P2292" t="s">
        <v>8305</v>
      </c>
      <c r="Q2292">
        <f t="shared" si="282"/>
        <v>1</v>
      </c>
      <c r="R2292">
        <f t="shared" si="287"/>
        <v>65.5</v>
      </c>
      <c r="S2292" t="str">
        <f t="shared" si="283"/>
        <v>theater</v>
      </c>
      <c r="T2292" t="str">
        <f t="shared" si="284"/>
        <v>musical</v>
      </c>
      <c r="U2292" s="7">
        <f t="shared" si="285"/>
        <v>42132.58048611111</v>
      </c>
      <c r="V2292" s="7">
        <f t="shared" si="286"/>
        <v>42162.58048611111</v>
      </c>
    </row>
    <row r="2293" spans="1:22" ht="59" x14ac:dyDescent="0.75">
      <c r="A2293">
        <v>3982</v>
      </c>
      <c r="B2293" s="2" t="s">
        <v>3978</v>
      </c>
      <c r="C2293" s="2" t="s">
        <v>8088</v>
      </c>
      <c r="D2293">
        <v>850</v>
      </c>
      <c r="E2293">
        <f t="shared" si="280"/>
        <v>1113.5</v>
      </c>
      <c r="F2293">
        <v>170</v>
      </c>
      <c r="G2293">
        <f t="shared" si="281"/>
        <v>222.70000000000002</v>
      </c>
      <c r="H2293" t="s">
        <v>8221</v>
      </c>
      <c r="I2293" t="s">
        <v>8225</v>
      </c>
      <c r="J2293" t="s">
        <v>8247</v>
      </c>
      <c r="K2293">
        <v>1436297180</v>
      </c>
      <c r="L2293">
        <v>1431113180</v>
      </c>
      <c r="M2293" t="b">
        <v>0</v>
      </c>
      <c r="N2293">
        <v>5</v>
      </c>
      <c r="O2293" t="b">
        <v>0</v>
      </c>
      <c r="P2293" t="s">
        <v>8271</v>
      </c>
      <c r="Q2293">
        <f t="shared" si="282"/>
        <v>20</v>
      </c>
      <c r="R2293">
        <f t="shared" si="287"/>
        <v>44.54</v>
      </c>
      <c r="S2293" t="str">
        <f t="shared" si="283"/>
        <v>theater</v>
      </c>
      <c r="T2293" t="str">
        <f t="shared" si="284"/>
        <v>plays</v>
      </c>
      <c r="U2293" s="7">
        <f t="shared" si="285"/>
        <v>42132.809953703705</v>
      </c>
      <c r="V2293" s="7">
        <f t="shared" si="286"/>
        <v>42192.809953703705</v>
      </c>
    </row>
    <row r="2294" spans="1:22" ht="44.25" x14ac:dyDescent="0.75">
      <c r="A2294">
        <v>2944</v>
      </c>
      <c r="B2294" s="2" t="s">
        <v>2944</v>
      </c>
      <c r="C2294" s="2" t="s">
        <v>7054</v>
      </c>
      <c r="D2294">
        <v>10000</v>
      </c>
      <c r="E2294">
        <f t="shared" si="280"/>
        <v>10000</v>
      </c>
      <c r="F2294">
        <v>100</v>
      </c>
      <c r="G2294">
        <f t="shared" si="281"/>
        <v>100</v>
      </c>
      <c r="H2294" t="s">
        <v>8221</v>
      </c>
      <c r="I2294" t="s">
        <v>8224</v>
      </c>
      <c r="J2294" t="s">
        <v>8246</v>
      </c>
      <c r="K2294">
        <v>1433714198</v>
      </c>
      <c r="L2294">
        <v>1431122198</v>
      </c>
      <c r="M2294" t="b">
        <v>0</v>
      </c>
      <c r="N2294">
        <v>1</v>
      </c>
      <c r="O2294" t="b">
        <v>0</v>
      </c>
      <c r="P2294" t="s">
        <v>8303</v>
      </c>
      <c r="Q2294">
        <f t="shared" si="282"/>
        <v>1</v>
      </c>
      <c r="R2294">
        <f t="shared" si="287"/>
        <v>100</v>
      </c>
      <c r="S2294" t="str">
        <f t="shared" si="283"/>
        <v>theater</v>
      </c>
      <c r="T2294" t="str">
        <f t="shared" si="284"/>
        <v>spaces</v>
      </c>
      <c r="U2294" s="7">
        <f t="shared" si="285"/>
        <v>42132.9143287037</v>
      </c>
      <c r="V2294" s="7">
        <f t="shared" si="286"/>
        <v>42162.9143287037</v>
      </c>
    </row>
    <row r="2295" spans="1:22" ht="29.5" x14ac:dyDescent="0.75">
      <c r="A2295">
        <v>1210</v>
      </c>
      <c r="B2295" s="2" t="s">
        <v>1211</v>
      </c>
      <c r="C2295" s="2" t="s">
        <v>5320</v>
      </c>
      <c r="D2295">
        <v>20000</v>
      </c>
      <c r="E2295">
        <f t="shared" si="280"/>
        <v>2200</v>
      </c>
      <c r="F2295">
        <v>50863</v>
      </c>
      <c r="G2295">
        <f t="shared" si="281"/>
        <v>5594.93</v>
      </c>
      <c r="H2295" t="s">
        <v>8219</v>
      </c>
      <c r="I2295" t="s">
        <v>8235</v>
      </c>
      <c r="J2295" t="s">
        <v>8255</v>
      </c>
      <c r="K2295">
        <v>1433106000</v>
      </c>
      <c r="L2295">
        <v>1431124572</v>
      </c>
      <c r="M2295" t="b">
        <v>0</v>
      </c>
      <c r="N2295">
        <v>103</v>
      </c>
      <c r="O2295" t="b">
        <v>1</v>
      </c>
      <c r="P2295" t="s">
        <v>8285</v>
      </c>
      <c r="Q2295">
        <f t="shared" si="282"/>
        <v>254</v>
      </c>
      <c r="R2295">
        <f t="shared" si="287"/>
        <v>54.32</v>
      </c>
      <c r="S2295" t="str">
        <f t="shared" si="283"/>
        <v>photography</v>
      </c>
      <c r="T2295" t="str">
        <f t="shared" si="284"/>
        <v>photobooks</v>
      </c>
      <c r="U2295" s="7">
        <f t="shared" si="285"/>
        <v>42132.941805555558</v>
      </c>
      <c r="V2295" s="7">
        <f t="shared" si="286"/>
        <v>42155.875</v>
      </c>
    </row>
    <row r="2296" spans="1:22" ht="59" x14ac:dyDescent="0.75">
      <c r="A2296">
        <v>3712</v>
      </c>
      <c r="B2296" s="2" t="s">
        <v>3709</v>
      </c>
      <c r="C2296" s="2" t="s">
        <v>7822</v>
      </c>
      <c r="D2296">
        <v>7500</v>
      </c>
      <c r="E2296">
        <f t="shared" si="280"/>
        <v>7500</v>
      </c>
      <c r="F2296">
        <v>11530</v>
      </c>
      <c r="G2296">
        <f t="shared" si="281"/>
        <v>11530</v>
      </c>
      <c r="H2296" t="s">
        <v>8219</v>
      </c>
      <c r="I2296" t="s">
        <v>8224</v>
      </c>
      <c r="J2296" t="s">
        <v>8246</v>
      </c>
      <c r="K2296">
        <v>1433055540</v>
      </c>
      <c r="L2296">
        <v>1431230867</v>
      </c>
      <c r="M2296" t="b">
        <v>0</v>
      </c>
      <c r="N2296">
        <v>104</v>
      </c>
      <c r="O2296" t="b">
        <v>1</v>
      </c>
      <c r="P2296" t="s">
        <v>8271</v>
      </c>
      <c r="Q2296">
        <f t="shared" si="282"/>
        <v>154</v>
      </c>
      <c r="R2296">
        <f t="shared" si="287"/>
        <v>110.87</v>
      </c>
      <c r="S2296" t="str">
        <f t="shared" si="283"/>
        <v>theater</v>
      </c>
      <c r="T2296" t="str">
        <f t="shared" si="284"/>
        <v>plays</v>
      </c>
      <c r="U2296" s="7">
        <f t="shared" si="285"/>
        <v>42134.172071759262</v>
      </c>
      <c r="V2296" s="7">
        <f t="shared" si="286"/>
        <v>42155.290972222225</v>
      </c>
    </row>
    <row r="2297" spans="1:22" ht="59" x14ac:dyDescent="0.75">
      <c r="A2297">
        <v>224</v>
      </c>
      <c r="B2297" s="2" t="s">
        <v>226</v>
      </c>
      <c r="C2297" s="2" t="s">
        <v>4334</v>
      </c>
      <c r="D2297">
        <v>6000000</v>
      </c>
      <c r="E2297">
        <f t="shared" si="280"/>
        <v>3960000</v>
      </c>
      <c r="F2297">
        <v>0</v>
      </c>
      <c r="G2297">
        <f t="shared" si="281"/>
        <v>0</v>
      </c>
      <c r="H2297" t="s">
        <v>8221</v>
      </c>
      <c r="I2297" t="s">
        <v>8226</v>
      </c>
      <c r="J2297" t="s">
        <v>8248</v>
      </c>
      <c r="K2297">
        <v>1436506726</v>
      </c>
      <c r="L2297">
        <v>1431322726</v>
      </c>
      <c r="M2297" t="b">
        <v>0</v>
      </c>
      <c r="N2297">
        <v>0</v>
      </c>
      <c r="O2297" t="b">
        <v>0</v>
      </c>
      <c r="P2297" t="s">
        <v>8268</v>
      </c>
      <c r="Q2297">
        <f t="shared" si="282"/>
        <v>0</v>
      </c>
      <c r="R2297" t="e">
        <f t="shared" si="287"/>
        <v>#DIV/0!</v>
      </c>
      <c r="S2297" t="str">
        <f t="shared" si="283"/>
        <v>film &amp; video</v>
      </c>
      <c r="T2297" t="str">
        <f t="shared" si="284"/>
        <v>drama</v>
      </c>
      <c r="U2297" s="7">
        <f t="shared" si="285"/>
        <v>42135.235254629632</v>
      </c>
      <c r="V2297" s="7">
        <f t="shared" si="286"/>
        <v>42195.235254629632</v>
      </c>
    </row>
    <row r="2298" spans="1:22" ht="44.25" x14ac:dyDescent="0.75">
      <c r="A2298">
        <v>126</v>
      </c>
      <c r="B2298" s="2" t="s">
        <v>128</v>
      </c>
      <c r="C2298" s="2" t="s">
        <v>4237</v>
      </c>
      <c r="D2298">
        <v>25000</v>
      </c>
      <c r="E2298">
        <f t="shared" si="280"/>
        <v>25000</v>
      </c>
      <c r="F2298">
        <v>1387</v>
      </c>
      <c r="G2298">
        <f t="shared" si="281"/>
        <v>1387</v>
      </c>
      <c r="H2298" t="s">
        <v>8220</v>
      </c>
      <c r="I2298" t="s">
        <v>8224</v>
      </c>
      <c r="J2298" t="s">
        <v>8246</v>
      </c>
      <c r="K2298">
        <v>1433988000</v>
      </c>
      <c r="L2298">
        <v>1431353337</v>
      </c>
      <c r="M2298" t="b">
        <v>0</v>
      </c>
      <c r="N2298">
        <v>13</v>
      </c>
      <c r="O2298" t="b">
        <v>0</v>
      </c>
      <c r="P2298" t="s">
        <v>8267</v>
      </c>
      <c r="Q2298">
        <f t="shared" si="282"/>
        <v>6</v>
      </c>
      <c r="R2298">
        <f t="shared" si="287"/>
        <v>106.69</v>
      </c>
      <c r="S2298" t="str">
        <f t="shared" si="283"/>
        <v>film &amp; video</v>
      </c>
      <c r="T2298" t="str">
        <f t="shared" si="284"/>
        <v>science fiction</v>
      </c>
      <c r="U2298" s="7">
        <f t="shared" si="285"/>
        <v>42135.589548611111</v>
      </c>
      <c r="V2298" s="7">
        <f t="shared" si="286"/>
        <v>42166.083333333328</v>
      </c>
    </row>
    <row r="2299" spans="1:22" ht="44.25" x14ac:dyDescent="0.75">
      <c r="A2299">
        <v>3245</v>
      </c>
      <c r="B2299" s="2" t="s">
        <v>3245</v>
      </c>
      <c r="C2299" s="2" t="s">
        <v>7355</v>
      </c>
      <c r="D2299">
        <v>21000</v>
      </c>
      <c r="E2299">
        <f t="shared" si="280"/>
        <v>21000</v>
      </c>
      <c r="F2299">
        <v>21904</v>
      </c>
      <c r="G2299">
        <f t="shared" si="281"/>
        <v>21904</v>
      </c>
      <c r="H2299" t="s">
        <v>8219</v>
      </c>
      <c r="I2299" t="s">
        <v>8224</v>
      </c>
      <c r="J2299" t="s">
        <v>8246</v>
      </c>
      <c r="K2299">
        <v>1434074400</v>
      </c>
      <c r="L2299">
        <v>1431354258</v>
      </c>
      <c r="M2299" t="b">
        <v>0</v>
      </c>
      <c r="N2299">
        <v>270</v>
      </c>
      <c r="O2299" t="b">
        <v>1</v>
      </c>
      <c r="P2299" t="s">
        <v>8271</v>
      </c>
      <c r="Q2299">
        <f t="shared" si="282"/>
        <v>104</v>
      </c>
      <c r="R2299">
        <f t="shared" si="287"/>
        <v>81.13</v>
      </c>
      <c r="S2299" t="str">
        <f t="shared" si="283"/>
        <v>theater</v>
      </c>
      <c r="T2299" t="str">
        <f t="shared" si="284"/>
        <v>plays</v>
      </c>
      <c r="U2299" s="7">
        <f t="shared" si="285"/>
        <v>42135.60020833333</v>
      </c>
      <c r="V2299" s="7">
        <f t="shared" si="286"/>
        <v>42167.083333333328</v>
      </c>
    </row>
    <row r="2300" spans="1:22" ht="44.25" x14ac:dyDescent="0.75">
      <c r="A2300">
        <v>195</v>
      </c>
      <c r="B2300" s="2" t="s">
        <v>197</v>
      </c>
      <c r="C2300" s="2" t="s">
        <v>4305</v>
      </c>
      <c r="D2300">
        <v>2000000</v>
      </c>
      <c r="E2300">
        <f t="shared" si="280"/>
        <v>2000000</v>
      </c>
      <c r="F2300">
        <v>0</v>
      </c>
      <c r="G2300">
        <f t="shared" si="281"/>
        <v>0</v>
      </c>
      <c r="H2300" t="s">
        <v>8221</v>
      </c>
      <c r="I2300" t="s">
        <v>8224</v>
      </c>
      <c r="J2300" t="s">
        <v>8246</v>
      </c>
      <c r="K2300">
        <v>1436544332</v>
      </c>
      <c r="L2300">
        <v>1431360332</v>
      </c>
      <c r="M2300" t="b">
        <v>0</v>
      </c>
      <c r="N2300">
        <v>0</v>
      </c>
      <c r="O2300" t="b">
        <v>0</v>
      </c>
      <c r="P2300" t="s">
        <v>8268</v>
      </c>
      <c r="Q2300">
        <f t="shared" si="282"/>
        <v>0</v>
      </c>
      <c r="R2300" t="e">
        <f t="shared" si="287"/>
        <v>#DIV/0!</v>
      </c>
      <c r="S2300" t="str">
        <f t="shared" si="283"/>
        <v>film &amp; video</v>
      </c>
      <c r="T2300" t="str">
        <f t="shared" si="284"/>
        <v>drama</v>
      </c>
      <c r="U2300" s="7">
        <f t="shared" si="285"/>
        <v>42135.67050925926</v>
      </c>
      <c r="V2300" s="7">
        <f t="shared" si="286"/>
        <v>42195.67050925926</v>
      </c>
    </row>
    <row r="2301" spans="1:22" ht="44.25" x14ac:dyDescent="0.75">
      <c r="A2301">
        <v>3567</v>
      </c>
      <c r="B2301" s="2" t="s">
        <v>3566</v>
      </c>
      <c r="C2301" s="2" t="s">
        <v>7677</v>
      </c>
      <c r="D2301">
        <v>1000</v>
      </c>
      <c r="E2301">
        <f t="shared" si="280"/>
        <v>1310</v>
      </c>
      <c r="F2301">
        <v>1088</v>
      </c>
      <c r="G2301">
        <f t="shared" si="281"/>
        <v>1425.28</v>
      </c>
      <c r="H2301" t="s">
        <v>8219</v>
      </c>
      <c r="I2301" t="s">
        <v>8225</v>
      </c>
      <c r="J2301" t="s">
        <v>8247</v>
      </c>
      <c r="K2301">
        <v>1433964444</v>
      </c>
      <c r="L2301">
        <v>1431372444</v>
      </c>
      <c r="M2301" t="b">
        <v>0</v>
      </c>
      <c r="N2301">
        <v>41</v>
      </c>
      <c r="O2301" t="b">
        <v>1</v>
      </c>
      <c r="P2301" t="s">
        <v>8271</v>
      </c>
      <c r="Q2301">
        <f t="shared" si="282"/>
        <v>109</v>
      </c>
      <c r="R2301">
        <f t="shared" si="287"/>
        <v>34.76</v>
      </c>
      <c r="S2301" t="str">
        <f t="shared" si="283"/>
        <v>theater</v>
      </c>
      <c r="T2301" t="str">
        <f t="shared" si="284"/>
        <v>plays</v>
      </c>
      <c r="U2301" s="7">
        <f t="shared" si="285"/>
        <v>42135.810694444444</v>
      </c>
      <c r="V2301" s="7">
        <f t="shared" si="286"/>
        <v>42165.810694444444</v>
      </c>
    </row>
    <row r="2302" spans="1:22" ht="59" x14ac:dyDescent="0.75">
      <c r="A2302">
        <v>234</v>
      </c>
      <c r="B2302" s="2" t="s">
        <v>236</v>
      </c>
      <c r="C2302" s="2" t="s">
        <v>4344</v>
      </c>
      <c r="D2302">
        <v>1000</v>
      </c>
      <c r="E2302">
        <f t="shared" si="280"/>
        <v>1000</v>
      </c>
      <c r="F2302">
        <v>401</v>
      </c>
      <c r="G2302">
        <f t="shared" si="281"/>
        <v>401</v>
      </c>
      <c r="H2302" t="s">
        <v>8221</v>
      </c>
      <c r="I2302" t="s">
        <v>8224</v>
      </c>
      <c r="J2302" t="s">
        <v>8246</v>
      </c>
      <c r="K2302">
        <v>1434847859</v>
      </c>
      <c r="L2302">
        <v>1431391859</v>
      </c>
      <c r="M2302" t="b">
        <v>0</v>
      </c>
      <c r="N2302">
        <v>5</v>
      </c>
      <c r="O2302" t="b">
        <v>0</v>
      </c>
      <c r="P2302" t="s">
        <v>8268</v>
      </c>
      <c r="Q2302">
        <f t="shared" si="282"/>
        <v>40</v>
      </c>
      <c r="R2302">
        <f t="shared" si="287"/>
        <v>80.2</v>
      </c>
      <c r="S2302" t="str">
        <f t="shared" si="283"/>
        <v>film &amp; video</v>
      </c>
      <c r="T2302" t="str">
        <f t="shared" si="284"/>
        <v>drama</v>
      </c>
      <c r="U2302" s="7">
        <f t="shared" si="285"/>
        <v>42136.035405092596</v>
      </c>
      <c r="V2302" s="7">
        <f t="shared" si="286"/>
        <v>42176.035405092596</v>
      </c>
    </row>
    <row r="2303" spans="1:22" ht="44.25" x14ac:dyDescent="0.75">
      <c r="A2303">
        <v>3900</v>
      </c>
      <c r="B2303" s="2" t="s">
        <v>3897</v>
      </c>
      <c r="C2303" s="2" t="s">
        <v>8008</v>
      </c>
      <c r="D2303">
        <v>2500</v>
      </c>
      <c r="E2303">
        <f t="shared" si="280"/>
        <v>2500</v>
      </c>
      <c r="F2303">
        <v>135</v>
      </c>
      <c r="G2303">
        <f t="shared" si="281"/>
        <v>135</v>
      </c>
      <c r="H2303" t="s">
        <v>8221</v>
      </c>
      <c r="I2303" t="s">
        <v>8224</v>
      </c>
      <c r="J2303" t="s">
        <v>8246</v>
      </c>
      <c r="K2303">
        <v>1433988791</v>
      </c>
      <c r="L2303">
        <v>1431396791</v>
      </c>
      <c r="M2303" t="b">
        <v>0</v>
      </c>
      <c r="N2303">
        <v>5</v>
      </c>
      <c r="O2303" t="b">
        <v>0</v>
      </c>
      <c r="P2303" t="s">
        <v>8271</v>
      </c>
      <c r="Q2303">
        <f t="shared" si="282"/>
        <v>5</v>
      </c>
      <c r="R2303">
        <f t="shared" si="287"/>
        <v>27</v>
      </c>
      <c r="S2303" t="str">
        <f t="shared" si="283"/>
        <v>theater</v>
      </c>
      <c r="T2303" t="str">
        <f t="shared" si="284"/>
        <v>plays</v>
      </c>
      <c r="U2303" s="7">
        <f t="shared" si="285"/>
        <v>42136.092488425929</v>
      </c>
      <c r="V2303" s="7">
        <f t="shared" si="286"/>
        <v>42166.092488425929</v>
      </c>
    </row>
    <row r="2304" spans="1:22" ht="44.25" x14ac:dyDescent="0.75">
      <c r="A2304">
        <v>2025</v>
      </c>
      <c r="B2304" s="2" t="s">
        <v>2026</v>
      </c>
      <c r="C2304" s="2" t="s">
        <v>6135</v>
      </c>
      <c r="D2304">
        <v>80000</v>
      </c>
      <c r="E2304">
        <f t="shared" si="280"/>
        <v>91199.999999999985</v>
      </c>
      <c r="F2304">
        <v>160920</v>
      </c>
      <c r="G2304">
        <f t="shared" si="281"/>
        <v>183448.8</v>
      </c>
      <c r="H2304" t="s">
        <v>8219</v>
      </c>
      <c r="I2304" t="s">
        <v>8236</v>
      </c>
      <c r="J2304" t="s">
        <v>8249</v>
      </c>
      <c r="K2304">
        <v>1433996746</v>
      </c>
      <c r="L2304">
        <v>1431404746</v>
      </c>
      <c r="M2304" t="b">
        <v>1</v>
      </c>
      <c r="N2304">
        <v>729</v>
      </c>
      <c r="O2304" t="b">
        <v>1</v>
      </c>
      <c r="P2304" t="s">
        <v>8295</v>
      </c>
      <c r="Q2304">
        <f t="shared" si="282"/>
        <v>201</v>
      </c>
      <c r="R2304">
        <f t="shared" si="287"/>
        <v>251.64</v>
      </c>
      <c r="S2304" t="str">
        <f t="shared" si="283"/>
        <v>technology</v>
      </c>
      <c r="T2304" t="str">
        <f t="shared" si="284"/>
        <v>hardware</v>
      </c>
      <c r="U2304" s="7">
        <f t="shared" si="285"/>
        <v>42136.184560185182</v>
      </c>
      <c r="V2304" s="7">
        <f t="shared" si="286"/>
        <v>42166.184560185182</v>
      </c>
    </row>
    <row r="2305" spans="1:22" ht="44.25" x14ac:dyDescent="0.75">
      <c r="A2305">
        <v>2001</v>
      </c>
      <c r="B2305" s="2" t="s">
        <v>2002</v>
      </c>
      <c r="C2305" s="2" t="s">
        <v>6111</v>
      </c>
      <c r="D2305">
        <v>55000</v>
      </c>
      <c r="E2305">
        <f t="shared" si="280"/>
        <v>62699.999999999993</v>
      </c>
      <c r="F2305">
        <v>210171</v>
      </c>
      <c r="G2305">
        <f t="shared" si="281"/>
        <v>239594.93999999997</v>
      </c>
      <c r="H2305" t="s">
        <v>8219</v>
      </c>
      <c r="I2305" t="s">
        <v>8236</v>
      </c>
      <c r="J2305" t="s">
        <v>8249</v>
      </c>
      <c r="K2305">
        <v>1434139200</v>
      </c>
      <c r="L2305">
        <v>1431406916</v>
      </c>
      <c r="M2305" t="b">
        <v>1</v>
      </c>
      <c r="N2305">
        <v>1637</v>
      </c>
      <c r="O2305" t="b">
        <v>1</v>
      </c>
      <c r="P2305" t="s">
        <v>8295</v>
      </c>
      <c r="Q2305">
        <f t="shared" si="282"/>
        <v>382</v>
      </c>
      <c r="R2305">
        <f t="shared" si="287"/>
        <v>146.36000000000001</v>
      </c>
      <c r="S2305" t="str">
        <f t="shared" si="283"/>
        <v>technology</v>
      </c>
      <c r="T2305" t="str">
        <f t="shared" si="284"/>
        <v>hardware</v>
      </c>
      <c r="U2305" s="7">
        <f t="shared" si="285"/>
        <v>42136.209675925929</v>
      </c>
      <c r="V2305" s="7">
        <f t="shared" si="286"/>
        <v>42167.833333333328</v>
      </c>
    </row>
    <row r="2306" spans="1:22" ht="44.25" x14ac:dyDescent="0.75">
      <c r="A2306">
        <v>2824</v>
      </c>
      <c r="B2306" s="2" t="s">
        <v>2824</v>
      </c>
      <c r="C2306" s="2" t="s">
        <v>6934</v>
      </c>
      <c r="D2306">
        <v>650</v>
      </c>
      <c r="E2306">
        <f t="shared" ref="E2306:E2369" si="288">INDEX(convert,MATCH($J2306,money,0),2)*D2306</f>
        <v>650</v>
      </c>
      <c r="F2306">
        <v>760</v>
      </c>
      <c r="G2306">
        <f t="shared" ref="G2306:G2369" si="289">INDEX(convert,MATCH($J2306,money,0),2)*F2306</f>
        <v>760</v>
      </c>
      <c r="H2306" t="s">
        <v>8219</v>
      </c>
      <c r="I2306" t="s">
        <v>8224</v>
      </c>
      <c r="J2306" t="s">
        <v>8246</v>
      </c>
      <c r="K2306">
        <v>1434159780</v>
      </c>
      <c r="L2306">
        <v>1431412196</v>
      </c>
      <c r="M2306" t="b">
        <v>0</v>
      </c>
      <c r="N2306">
        <v>15</v>
      </c>
      <c r="O2306" t="b">
        <v>1</v>
      </c>
      <c r="P2306" t="s">
        <v>8271</v>
      </c>
      <c r="Q2306">
        <f t="shared" ref="Q2306:Q2369" si="290">ROUND(F2306/D2306*100,0)</f>
        <v>117</v>
      </c>
      <c r="R2306">
        <f t="shared" si="287"/>
        <v>50.67</v>
      </c>
      <c r="S2306" t="str">
        <f t="shared" ref="S2306:S2369" si="291">LEFT($P2306,FIND("/",$P2306)-1)</f>
        <v>theater</v>
      </c>
      <c r="T2306" t="str">
        <f t="shared" ref="T2306:T2369" si="292">MID($P2306,FIND("/",$P2306)+1,30)</f>
        <v>plays</v>
      </c>
      <c r="U2306" s="7">
        <f t="shared" ref="U2306:U2369" si="293">DATE(1970,1,1)+(((L2306/60)/60)/24)</f>
        <v>42136.270787037036</v>
      </c>
      <c r="V2306" s="7">
        <f t="shared" ref="V2306:V2369" si="294">DATE(1970,1,1)+(((K2306/60)/60)/24)</f>
        <v>42168.071527777778</v>
      </c>
    </row>
    <row r="2307" spans="1:22" ht="59" x14ac:dyDescent="0.75">
      <c r="A2307">
        <v>2776</v>
      </c>
      <c r="B2307" s="2" t="s">
        <v>2776</v>
      </c>
      <c r="C2307" s="2" t="s">
        <v>6886</v>
      </c>
      <c r="D2307">
        <v>21000</v>
      </c>
      <c r="E2307">
        <f t="shared" si="288"/>
        <v>21000</v>
      </c>
      <c r="F2307">
        <v>1655</v>
      </c>
      <c r="G2307">
        <f t="shared" si="289"/>
        <v>1655</v>
      </c>
      <c r="H2307" t="s">
        <v>8221</v>
      </c>
      <c r="I2307" t="s">
        <v>8224</v>
      </c>
      <c r="J2307" t="s">
        <v>8246</v>
      </c>
      <c r="K2307">
        <v>1434092876</v>
      </c>
      <c r="L2307">
        <v>1431414476</v>
      </c>
      <c r="M2307" t="b">
        <v>0</v>
      </c>
      <c r="N2307">
        <v>36</v>
      </c>
      <c r="O2307" t="b">
        <v>0</v>
      </c>
      <c r="P2307" t="s">
        <v>8304</v>
      </c>
      <c r="Q2307">
        <f t="shared" si="290"/>
        <v>8</v>
      </c>
      <c r="R2307">
        <f t="shared" ref="R2307:R2370" si="295">ROUND(G2307/N2307,2)</f>
        <v>45.97</v>
      </c>
      <c r="S2307" t="str">
        <f t="shared" si="291"/>
        <v>publishing</v>
      </c>
      <c r="T2307" t="str">
        <f t="shared" si="292"/>
        <v>children's books</v>
      </c>
      <c r="U2307" s="7">
        <f t="shared" si="293"/>
        <v>42136.297175925924</v>
      </c>
      <c r="V2307" s="7">
        <f t="shared" si="294"/>
        <v>42167.297175925924</v>
      </c>
    </row>
    <row r="2308" spans="1:22" ht="59" x14ac:dyDescent="0.75">
      <c r="A2308">
        <v>2023</v>
      </c>
      <c r="B2308" s="2" t="s">
        <v>2024</v>
      </c>
      <c r="C2308" s="2" t="s">
        <v>6133</v>
      </c>
      <c r="D2308">
        <v>100000</v>
      </c>
      <c r="E2308">
        <f t="shared" si="288"/>
        <v>100000</v>
      </c>
      <c r="F2308">
        <v>161459</v>
      </c>
      <c r="G2308">
        <f t="shared" si="289"/>
        <v>161459</v>
      </c>
      <c r="H2308" t="s">
        <v>8219</v>
      </c>
      <c r="I2308" t="s">
        <v>8224</v>
      </c>
      <c r="J2308" t="s">
        <v>8246</v>
      </c>
      <c r="K2308">
        <v>1434017153</v>
      </c>
      <c r="L2308">
        <v>1431425153</v>
      </c>
      <c r="M2308" t="b">
        <v>1</v>
      </c>
      <c r="N2308">
        <v>353</v>
      </c>
      <c r="O2308" t="b">
        <v>1</v>
      </c>
      <c r="P2308" t="s">
        <v>8295</v>
      </c>
      <c r="Q2308">
        <f t="shared" si="290"/>
        <v>161</v>
      </c>
      <c r="R2308">
        <f t="shared" si="295"/>
        <v>457.39</v>
      </c>
      <c r="S2308" t="str">
        <f t="shared" si="291"/>
        <v>technology</v>
      </c>
      <c r="T2308" t="str">
        <f t="shared" si="292"/>
        <v>hardware</v>
      </c>
      <c r="U2308" s="7">
        <f t="shared" si="293"/>
        <v>42136.420752314814</v>
      </c>
      <c r="V2308" s="7">
        <f t="shared" si="294"/>
        <v>42166.420752314814</v>
      </c>
    </row>
    <row r="2309" spans="1:22" ht="44.25" x14ac:dyDescent="0.75">
      <c r="A2309">
        <v>3266</v>
      </c>
      <c r="B2309" s="2" t="s">
        <v>3266</v>
      </c>
      <c r="C2309" s="2" t="s">
        <v>7376</v>
      </c>
      <c r="D2309">
        <v>6000</v>
      </c>
      <c r="E2309">
        <f t="shared" si="288"/>
        <v>6000</v>
      </c>
      <c r="F2309">
        <v>7877</v>
      </c>
      <c r="G2309">
        <f t="shared" si="289"/>
        <v>7877</v>
      </c>
      <c r="H2309" t="s">
        <v>8219</v>
      </c>
      <c r="I2309" t="s">
        <v>8224</v>
      </c>
      <c r="J2309" t="s">
        <v>8246</v>
      </c>
      <c r="K2309">
        <v>1434142800</v>
      </c>
      <c r="L2309">
        <v>1431435122</v>
      </c>
      <c r="M2309" t="b">
        <v>1</v>
      </c>
      <c r="N2309">
        <v>163</v>
      </c>
      <c r="O2309" t="b">
        <v>1</v>
      </c>
      <c r="P2309" t="s">
        <v>8271</v>
      </c>
      <c r="Q2309">
        <f t="shared" si="290"/>
        <v>131</v>
      </c>
      <c r="R2309">
        <f t="shared" si="295"/>
        <v>48.33</v>
      </c>
      <c r="S2309" t="str">
        <f t="shared" si="291"/>
        <v>theater</v>
      </c>
      <c r="T2309" t="str">
        <f t="shared" si="292"/>
        <v>plays</v>
      </c>
      <c r="U2309" s="7">
        <f t="shared" si="293"/>
        <v>42136.536134259266</v>
      </c>
      <c r="V2309" s="7">
        <f t="shared" si="294"/>
        <v>42167.875</v>
      </c>
    </row>
    <row r="2310" spans="1:22" ht="44.25" x14ac:dyDescent="0.75">
      <c r="A2310">
        <v>3669</v>
      </c>
      <c r="B2310" s="2" t="s">
        <v>3666</v>
      </c>
      <c r="C2310" s="2" t="s">
        <v>7779</v>
      </c>
      <c r="D2310">
        <v>1000</v>
      </c>
      <c r="E2310">
        <f t="shared" si="288"/>
        <v>1310</v>
      </c>
      <c r="F2310">
        <v>1382</v>
      </c>
      <c r="G2310">
        <f t="shared" si="289"/>
        <v>1810.42</v>
      </c>
      <c r="H2310" t="s">
        <v>8219</v>
      </c>
      <c r="I2310" t="s">
        <v>8225</v>
      </c>
      <c r="J2310" t="s">
        <v>8247</v>
      </c>
      <c r="K2310">
        <v>1434039137</v>
      </c>
      <c r="L2310">
        <v>1431447137</v>
      </c>
      <c r="M2310" t="b">
        <v>0</v>
      </c>
      <c r="N2310">
        <v>17</v>
      </c>
      <c r="O2310" t="b">
        <v>1</v>
      </c>
      <c r="P2310" t="s">
        <v>8271</v>
      </c>
      <c r="Q2310">
        <f t="shared" si="290"/>
        <v>138</v>
      </c>
      <c r="R2310">
        <f t="shared" si="295"/>
        <v>106.5</v>
      </c>
      <c r="S2310" t="str">
        <f t="shared" si="291"/>
        <v>theater</v>
      </c>
      <c r="T2310" t="str">
        <f t="shared" si="292"/>
        <v>plays</v>
      </c>
      <c r="U2310" s="7">
        <f t="shared" si="293"/>
        <v>42136.675196759257</v>
      </c>
      <c r="V2310" s="7">
        <f t="shared" si="294"/>
        <v>42166.675196759257</v>
      </c>
    </row>
    <row r="2311" spans="1:22" ht="29.5" x14ac:dyDescent="0.75">
      <c r="A2311">
        <v>2258</v>
      </c>
      <c r="B2311" s="2" t="s">
        <v>2259</v>
      </c>
      <c r="C2311" s="2" t="s">
        <v>6368</v>
      </c>
      <c r="D2311">
        <v>2200</v>
      </c>
      <c r="E2311">
        <f t="shared" si="288"/>
        <v>2200</v>
      </c>
      <c r="F2311">
        <v>3223</v>
      </c>
      <c r="G2311">
        <f t="shared" si="289"/>
        <v>3223</v>
      </c>
      <c r="H2311" t="s">
        <v>8219</v>
      </c>
      <c r="I2311" t="s">
        <v>8224</v>
      </c>
      <c r="J2311" t="s">
        <v>8246</v>
      </c>
      <c r="K2311">
        <v>1434045687</v>
      </c>
      <c r="L2311">
        <v>1431453687</v>
      </c>
      <c r="M2311" t="b">
        <v>0</v>
      </c>
      <c r="N2311">
        <v>205</v>
      </c>
      <c r="O2311" t="b">
        <v>1</v>
      </c>
      <c r="P2311" t="s">
        <v>8297</v>
      </c>
      <c r="Q2311">
        <f t="shared" si="290"/>
        <v>147</v>
      </c>
      <c r="R2311">
        <f t="shared" si="295"/>
        <v>15.72</v>
      </c>
      <c r="S2311" t="str">
        <f t="shared" si="291"/>
        <v>games</v>
      </c>
      <c r="T2311" t="str">
        <f t="shared" si="292"/>
        <v>tabletop games</v>
      </c>
      <c r="U2311" s="7">
        <f t="shared" si="293"/>
        <v>42136.75100694444</v>
      </c>
      <c r="V2311" s="7">
        <f t="shared" si="294"/>
        <v>42166.75100694444</v>
      </c>
    </row>
    <row r="2312" spans="1:22" ht="59" x14ac:dyDescent="0.75">
      <c r="A2312">
        <v>3849</v>
      </c>
      <c r="B2312" s="2" t="s">
        <v>3846</v>
      </c>
      <c r="C2312" s="2" t="s">
        <v>7958</v>
      </c>
      <c r="D2312">
        <v>30000</v>
      </c>
      <c r="E2312">
        <f t="shared" si="288"/>
        <v>34200</v>
      </c>
      <c r="F2312">
        <v>2113</v>
      </c>
      <c r="G2312">
        <f t="shared" si="289"/>
        <v>2408.8199999999997</v>
      </c>
      <c r="H2312" t="s">
        <v>8221</v>
      </c>
      <c r="I2312" t="s">
        <v>8236</v>
      </c>
      <c r="J2312" t="s">
        <v>8249</v>
      </c>
      <c r="K2312">
        <v>1434047084</v>
      </c>
      <c r="L2312">
        <v>1431455084</v>
      </c>
      <c r="M2312" t="b">
        <v>1</v>
      </c>
      <c r="N2312">
        <v>28</v>
      </c>
      <c r="O2312" t="b">
        <v>0</v>
      </c>
      <c r="P2312" t="s">
        <v>8271</v>
      </c>
      <c r="Q2312">
        <f t="shared" si="290"/>
        <v>7</v>
      </c>
      <c r="R2312">
        <f t="shared" si="295"/>
        <v>86.03</v>
      </c>
      <c r="S2312" t="str">
        <f t="shared" si="291"/>
        <v>theater</v>
      </c>
      <c r="T2312" t="str">
        <f t="shared" si="292"/>
        <v>plays</v>
      </c>
      <c r="U2312" s="7">
        <f t="shared" si="293"/>
        <v>42136.767175925925</v>
      </c>
      <c r="V2312" s="7">
        <f t="shared" si="294"/>
        <v>42166.767175925925</v>
      </c>
    </row>
    <row r="2313" spans="1:22" ht="44.25" x14ac:dyDescent="0.75">
      <c r="A2313">
        <v>3269</v>
      </c>
      <c r="B2313" s="2" t="s">
        <v>3269</v>
      </c>
      <c r="C2313" s="2" t="s">
        <v>7379</v>
      </c>
      <c r="D2313">
        <v>8000</v>
      </c>
      <c r="E2313">
        <f t="shared" si="288"/>
        <v>10480</v>
      </c>
      <c r="F2313">
        <v>8120</v>
      </c>
      <c r="G2313">
        <f t="shared" si="289"/>
        <v>10637.2</v>
      </c>
      <c r="H2313" t="s">
        <v>8219</v>
      </c>
      <c r="I2313" t="s">
        <v>8225</v>
      </c>
      <c r="J2313" t="s">
        <v>8247</v>
      </c>
      <c r="K2313">
        <v>1434452400</v>
      </c>
      <c r="L2313">
        <v>1431509397</v>
      </c>
      <c r="M2313" t="b">
        <v>1</v>
      </c>
      <c r="N2313">
        <v>70</v>
      </c>
      <c r="O2313" t="b">
        <v>1</v>
      </c>
      <c r="P2313" t="s">
        <v>8271</v>
      </c>
      <c r="Q2313">
        <f t="shared" si="290"/>
        <v>102</v>
      </c>
      <c r="R2313">
        <f t="shared" si="295"/>
        <v>151.96</v>
      </c>
      <c r="S2313" t="str">
        <f t="shared" si="291"/>
        <v>theater</v>
      </c>
      <c r="T2313" t="str">
        <f t="shared" si="292"/>
        <v>plays</v>
      </c>
      <c r="U2313" s="7">
        <f t="shared" si="293"/>
        <v>42137.395798611105</v>
      </c>
      <c r="V2313" s="7">
        <f t="shared" si="294"/>
        <v>42171.458333333328</v>
      </c>
    </row>
    <row r="2314" spans="1:22" ht="44.25" x14ac:dyDescent="0.75">
      <c r="A2314">
        <v>1205</v>
      </c>
      <c r="B2314" s="2" t="s">
        <v>1206</v>
      </c>
      <c r="C2314" s="2" t="s">
        <v>5315</v>
      </c>
      <c r="D2314">
        <v>13000</v>
      </c>
      <c r="E2314">
        <f t="shared" si="288"/>
        <v>14819.999999999998</v>
      </c>
      <c r="F2314">
        <v>13112</v>
      </c>
      <c r="G2314">
        <f t="shared" si="289"/>
        <v>14947.679999999998</v>
      </c>
      <c r="H2314" t="s">
        <v>8219</v>
      </c>
      <c r="I2314" t="s">
        <v>8236</v>
      </c>
      <c r="J2314" t="s">
        <v>8249</v>
      </c>
      <c r="K2314">
        <v>1434197351</v>
      </c>
      <c r="L2314">
        <v>1431605351</v>
      </c>
      <c r="M2314" t="b">
        <v>0</v>
      </c>
      <c r="N2314">
        <v>62</v>
      </c>
      <c r="O2314" t="b">
        <v>1</v>
      </c>
      <c r="P2314" t="s">
        <v>8285</v>
      </c>
      <c r="Q2314">
        <f t="shared" si="290"/>
        <v>101</v>
      </c>
      <c r="R2314">
        <f t="shared" si="295"/>
        <v>241.09</v>
      </c>
      <c r="S2314" t="str">
        <f t="shared" si="291"/>
        <v>photography</v>
      </c>
      <c r="T2314" t="str">
        <f t="shared" si="292"/>
        <v>photobooks</v>
      </c>
      <c r="U2314" s="7">
        <f t="shared" si="293"/>
        <v>42138.506377314814</v>
      </c>
      <c r="V2314" s="7">
        <f t="shared" si="294"/>
        <v>42168.506377314814</v>
      </c>
    </row>
    <row r="2315" spans="1:22" ht="44.25" x14ac:dyDescent="0.75">
      <c r="A2315">
        <v>2044</v>
      </c>
      <c r="B2315" s="2" t="s">
        <v>2045</v>
      </c>
      <c r="C2315" s="2" t="s">
        <v>6154</v>
      </c>
      <c r="D2315">
        <v>15000</v>
      </c>
      <c r="E2315">
        <f t="shared" si="288"/>
        <v>15000</v>
      </c>
      <c r="F2315">
        <v>16232</v>
      </c>
      <c r="G2315">
        <f t="shared" si="289"/>
        <v>16232</v>
      </c>
      <c r="H2315" t="s">
        <v>8219</v>
      </c>
      <c r="I2315" t="s">
        <v>8224</v>
      </c>
      <c r="J2315" t="s">
        <v>8246</v>
      </c>
      <c r="K2315">
        <v>1434212714</v>
      </c>
      <c r="L2315">
        <v>1431620714</v>
      </c>
      <c r="M2315" t="b">
        <v>0</v>
      </c>
      <c r="N2315">
        <v>180</v>
      </c>
      <c r="O2315" t="b">
        <v>1</v>
      </c>
      <c r="P2315" t="s">
        <v>8295</v>
      </c>
      <c r="Q2315">
        <f t="shared" si="290"/>
        <v>108</v>
      </c>
      <c r="R2315">
        <f t="shared" si="295"/>
        <v>90.18</v>
      </c>
      <c r="S2315" t="str">
        <f t="shared" si="291"/>
        <v>technology</v>
      </c>
      <c r="T2315" t="str">
        <f t="shared" si="292"/>
        <v>hardware</v>
      </c>
      <c r="U2315" s="7">
        <f t="shared" si="293"/>
        <v>42138.684189814812</v>
      </c>
      <c r="V2315" s="7">
        <f t="shared" si="294"/>
        <v>42168.684189814812</v>
      </c>
    </row>
    <row r="2316" spans="1:22" ht="59" x14ac:dyDescent="0.75">
      <c r="A2316">
        <v>575</v>
      </c>
      <c r="B2316" s="2" t="s">
        <v>576</v>
      </c>
      <c r="C2316" s="2" t="s">
        <v>4685</v>
      </c>
      <c r="D2316">
        <v>60000</v>
      </c>
      <c r="E2316">
        <f t="shared" si="288"/>
        <v>68400</v>
      </c>
      <c r="F2316">
        <v>259</v>
      </c>
      <c r="G2316">
        <f t="shared" si="289"/>
        <v>295.26</v>
      </c>
      <c r="H2316" t="s">
        <v>8221</v>
      </c>
      <c r="I2316" t="s">
        <v>8236</v>
      </c>
      <c r="J2316" t="s">
        <v>8249</v>
      </c>
      <c r="K2316">
        <v>1434213443</v>
      </c>
      <c r="L2316">
        <v>1431621443</v>
      </c>
      <c r="M2316" t="b">
        <v>0</v>
      </c>
      <c r="N2316">
        <v>4</v>
      </c>
      <c r="O2316" t="b">
        <v>0</v>
      </c>
      <c r="P2316" t="s">
        <v>8272</v>
      </c>
      <c r="Q2316">
        <f t="shared" si="290"/>
        <v>0</v>
      </c>
      <c r="R2316">
        <f t="shared" si="295"/>
        <v>73.819999999999993</v>
      </c>
      <c r="S2316" t="str">
        <f t="shared" si="291"/>
        <v>technology</v>
      </c>
      <c r="T2316" t="str">
        <f t="shared" si="292"/>
        <v>web</v>
      </c>
      <c r="U2316" s="7">
        <f t="shared" si="293"/>
        <v>42138.692627314813</v>
      </c>
      <c r="V2316" s="7">
        <f t="shared" si="294"/>
        <v>42168.692627314813</v>
      </c>
    </row>
    <row r="2317" spans="1:22" ht="44.25" x14ac:dyDescent="0.75">
      <c r="A2317">
        <v>3789</v>
      </c>
      <c r="B2317" s="2" t="s">
        <v>3786</v>
      </c>
      <c r="C2317" s="2" t="s">
        <v>7899</v>
      </c>
      <c r="D2317">
        <v>3550</v>
      </c>
      <c r="E2317">
        <f t="shared" si="288"/>
        <v>4650.5</v>
      </c>
      <c r="F2317">
        <v>116</v>
      </c>
      <c r="G2317">
        <f t="shared" si="289"/>
        <v>151.96</v>
      </c>
      <c r="H2317" t="s">
        <v>8221</v>
      </c>
      <c r="I2317" t="s">
        <v>8225</v>
      </c>
      <c r="J2317" t="s">
        <v>8247</v>
      </c>
      <c r="K2317">
        <v>1434395418</v>
      </c>
      <c r="L2317">
        <v>1431630618</v>
      </c>
      <c r="M2317" t="b">
        <v>0</v>
      </c>
      <c r="N2317">
        <v>4</v>
      </c>
      <c r="O2317" t="b">
        <v>0</v>
      </c>
      <c r="P2317" t="s">
        <v>8305</v>
      </c>
      <c r="Q2317">
        <f t="shared" si="290"/>
        <v>3</v>
      </c>
      <c r="R2317">
        <f t="shared" si="295"/>
        <v>37.99</v>
      </c>
      <c r="S2317" t="str">
        <f t="shared" si="291"/>
        <v>theater</v>
      </c>
      <c r="T2317" t="str">
        <f t="shared" si="292"/>
        <v>musical</v>
      </c>
      <c r="U2317" s="7">
        <f t="shared" si="293"/>
        <v>42138.798819444448</v>
      </c>
      <c r="V2317" s="7">
        <f t="shared" si="294"/>
        <v>42170.798819444448</v>
      </c>
    </row>
    <row r="2318" spans="1:22" ht="44.25" x14ac:dyDescent="0.75">
      <c r="A2318">
        <v>3770</v>
      </c>
      <c r="B2318" s="2" t="s">
        <v>3767</v>
      </c>
      <c r="C2318" s="2" t="s">
        <v>7880</v>
      </c>
      <c r="D2318">
        <v>2000</v>
      </c>
      <c r="E2318">
        <f t="shared" si="288"/>
        <v>2620</v>
      </c>
      <c r="F2318">
        <v>2000</v>
      </c>
      <c r="G2318">
        <f t="shared" si="289"/>
        <v>2620</v>
      </c>
      <c r="H2318" t="s">
        <v>8219</v>
      </c>
      <c r="I2318" t="s">
        <v>8225</v>
      </c>
      <c r="J2318" t="s">
        <v>8247</v>
      </c>
      <c r="K2318">
        <v>1434234010</v>
      </c>
      <c r="L2318">
        <v>1431642010</v>
      </c>
      <c r="M2318" t="b">
        <v>0</v>
      </c>
      <c r="N2318">
        <v>20</v>
      </c>
      <c r="O2318" t="b">
        <v>1</v>
      </c>
      <c r="P2318" t="s">
        <v>8305</v>
      </c>
      <c r="Q2318">
        <f t="shared" si="290"/>
        <v>100</v>
      </c>
      <c r="R2318">
        <f t="shared" si="295"/>
        <v>131</v>
      </c>
      <c r="S2318" t="str">
        <f t="shared" si="291"/>
        <v>theater</v>
      </c>
      <c r="T2318" t="str">
        <f t="shared" si="292"/>
        <v>musical</v>
      </c>
      <c r="U2318" s="7">
        <f t="shared" si="293"/>
        <v>42138.930671296301</v>
      </c>
      <c r="V2318" s="7">
        <f t="shared" si="294"/>
        <v>42168.930671296301</v>
      </c>
    </row>
    <row r="2319" spans="1:22" ht="59" x14ac:dyDescent="0.75">
      <c r="A2319">
        <v>3049</v>
      </c>
      <c r="B2319" s="2" t="s">
        <v>3049</v>
      </c>
      <c r="C2319" s="2" t="s">
        <v>7159</v>
      </c>
      <c r="D2319">
        <v>3750</v>
      </c>
      <c r="E2319">
        <f t="shared" si="288"/>
        <v>3750</v>
      </c>
      <c r="F2319">
        <v>4000</v>
      </c>
      <c r="G2319">
        <f t="shared" si="289"/>
        <v>4000</v>
      </c>
      <c r="H2319" t="s">
        <v>8219</v>
      </c>
      <c r="I2319" t="s">
        <v>8224</v>
      </c>
      <c r="J2319" t="s">
        <v>8246</v>
      </c>
      <c r="K2319">
        <v>1434241255</v>
      </c>
      <c r="L2319">
        <v>1431649255</v>
      </c>
      <c r="M2319" t="b">
        <v>0</v>
      </c>
      <c r="N2319">
        <v>54</v>
      </c>
      <c r="O2319" t="b">
        <v>1</v>
      </c>
      <c r="P2319" t="s">
        <v>8303</v>
      </c>
      <c r="Q2319">
        <f t="shared" si="290"/>
        <v>107</v>
      </c>
      <c r="R2319">
        <f t="shared" si="295"/>
        <v>74.069999999999993</v>
      </c>
      <c r="S2319" t="str">
        <f t="shared" si="291"/>
        <v>theater</v>
      </c>
      <c r="T2319" t="str">
        <f t="shared" si="292"/>
        <v>spaces</v>
      </c>
      <c r="U2319" s="7">
        <f t="shared" si="293"/>
        <v>42139.014525462961</v>
      </c>
      <c r="V2319" s="7">
        <f t="shared" si="294"/>
        <v>42169.014525462961</v>
      </c>
    </row>
    <row r="2320" spans="1:22" ht="44.25" x14ac:dyDescent="0.75">
      <c r="A2320">
        <v>2819</v>
      </c>
      <c r="B2320" s="2" t="s">
        <v>2819</v>
      </c>
      <c r="C2320" s="2" t="s">
        <v>6929</v>
      </c>
      <c r="D2320">
        <v>5000</v>
      </c>
      <c r="E2320">
        <f t="shared" si="288"/>
        <v>6550</v>
      </c>
      <c r="F2320">
        <v>5240</v>
      </c>
      <c r="G2320">
        <f t="shared" si="289"/>
        <v>6864.4000000000005</v>
      </c>
      <c r="H2320" t="s">
        <v>8219</v>
      </c>
      <c r="I2320" t="s">
        <v>8225</v>
      </c>
      <c r="J2320" t="s">
        <v>8247</v>
      </c>
      <c r="K2320">
        <v>1434285409</v>
      </c>
      <c r="L2320">
        <v>1431693409</v>
      </c>
      <c r="M2320" t="b">
        <v>0</v>
      </c>
      <c r="N2320">
        <v>104</v>
      </c>
      <c r="O2320" t="b">
        <v>1</v>
      </c>
      <c r="P2320" t="s">
        <v>8271</v>
      </c>
      <c r="Q2320">
        <f t="shared" si="290"/>
        <v>105</v>
      </c>
      <c r="R2320">
        <f t="shared" si="295"/>
        <v>66</v>
      </c>
      <c r="S2320" t="str">
        <f t="shared" si="291"/>
        <v>theater</v>
      </c>
      <c r="T2320" t="str">
        <f t="shared" si="292"/>
        <v>plays</v>
      </c>
      <c r="U2320" s="7">
        <f t="shared" si="293"/>
        <v>42139.525567129633</v>
      </c>
      <c r="V2320" s="7">
        <f t="shared" si="294"/>
        <v>42169.525567129633</v>
      </c>
    </row>
    <row r="2321" spans="1:22" ht="44.25" x14ac:dyDescent="0.75">
      <c r="A2321">
        <v>1445</v>
      </c>
      <c r="B2321" s="2" t="s">
        <v>1446</v>
      </c>
      <c r="C2321" s="2" t="s">
        <v>5555</v>
      </c>
      <c r="D2321">
        <v>130000</v>
      </c>
      <c r="E2321">
        <f t="shared" si="288"/>
        <v>148200</v>
      </c>
      <c r="F2321">
        <v>0</v>
      </c>
      <c r="G2321">
        <f t="shared" si="289"/>
        <v>0</v>
      </c>
      <c r="H2321" t="s">
        <v>8221</v>
      </c>
      <c r="I2321" t="s">
        <v>8236</v>
      </c>
      <c r="J2321" t="s">
        <v>8249</v>
      </c>
      <c r="K2321">
        <v>1434286855</v>
      </c>
      <c r="L2321">
        <v>1431694855</v>
      </c>
      <c r="M2321" t="b">
        <v>0</v>
      </c>
      <c r="N2321">
        <v>0</v>
      </c>
      <c r="O2321" t="b">
        <v>0</v>
      </c>
      <c r="P2321" t="s">
        <v>8287</v>
      </c>
      <c r="Q2321">
        <f t="shared" si="290"/>
        <v>0</v>
      </c>
      <c r="R2321" t="e">
        <f t="shared" si="295"/>
        <v>#DIV/0!</v>
      </c>
      <c r="S2321" t="str">
        <f t="shared" si="291"/>
        <v>publishing</v>
      </c>
      <c r="T2321" t="str">
        <f t="shared" si="292"/>
        <v>translations</v>
      </c>
      <c r="U2321" s="7">
        <f t="shared" si="293"/>
        <v>42139.542303240742</v>
      </c>
      <c r="V2321" s="7">
        <f t="shared" si="294"/>
        <v>42169.542303240742</v>
      </c>
    </row>
    <row r="2322" spans="1:22" ht="59" x14ac:dyDescent="0.75">
      <c r="A2322">
        <v>2328</v>
      </c>
      <c r="B2322" s="2" t="s">
        <v>2329</v>
      </c>
      <c r="C2322" s="2" t="s">
        <v>6438</v>
      </c>
      <c r="D2322">
        <v>10000</v>
      </c>
      <c r="E2322">
        <f t="shared" si="288"/>
        <v>10000</v>
      </c>
      <c r="F2322">
        <v>25445</v>
      </c>
      <c r="G2322">
        <f t="shared" si="289"/>
        <v>25445</v>
      </c>
      <c r="H2322" t="s">
        <v>8219</v>
      </c>
      <c r="I2322" t="s">
        <v>8224</v>
      </c>
      <c r="J2322" t="s">
        <v>8246</v>
      </c>
      <c r="K2322">
        <v>1434307537</v>
      </c>
      <c r="L2322">
        <v>1431715537</v>
      </c>
      <c r="M2322" t="b">
        <v>1</v>
      </c>
      <c r="N2322">
        <v>537</v>
      </c>
      <c r="O2322" t="b">
        <v>1</v>
      </c>
      <c r="P2322" t="s">
        <v>8298</v>
      </c>
      <c r="Q2322">
        <f t="shared" si="290"/>
        <v>254</v>
      </c>
      <c r="R2322">
        <f t="shared" si="295"/>
        <v>47.38</v>
      </c>
      <c r="S2322" t="str">
        <f t="shared" si="291"/>
        <v>food</v>
      </c>
      <c r="T2322" t="str">
        <f t="shared" si="292"/>
        <v>small batch</v>
      </c>
      <c r="U2322" s="7">
        <f t="shared" si="293"/>
        <v>42139.781678240746</v>
      </c>
      <c r="V2322" s="7">
        <f t="shared" si="294"/>
        <v>42169.781678240746</v>
      </c>
    </row>
    <row r="2323" spans="1:22" ht="44.25" x14ac:dyDescent="0.75">
      <c r="A2323">
        <v>3558</v>
      </c>
      <c r="B2323" s="2" t="s">
        <v>3557</v>
      </c>
      <c r="C2323" s="2" t="s">
        <v>7668</v>
      </c>
      <c r="D2323">
        <v>350</v>
      </c>
      <c r="E2323">
        <f t="shared" si="288"/>
        <v>458.5</v>
      </c>
      <c r="F2323">
        <v>504</v>
      </c>
      <c r="G2323">
        <f t="shared" si="289"/>
        <v>660.24</v>
      </c>
      <c r="H2323" t="s">
        <v>8219</v>
      </c>
      <c r="I2323" t="s">
        <v>8225</v>
      </c>
      <c r="J2323" t="s">
        <v>8247</v>
      </c>
      <c r="K2323">
        <v>1435352400</v>
      </c>
      <c r="L2323">
        <v>1431718575</v>
      </c>
      <c r="M2323" t="b">
        <v>0</v>
      </c>
      <c r="N2323">
        <v>22</v>
      </c>
      <c r="O2323" t="b">
        <v>1</v>
      </c>
      <c r="P2323" t="s">
        <v>8271</v>
      </c>
      <c r="Q2323">
        <f t="shared" si="290"/>
        <v>144</v>
      </c>
      <c r="R2323">
        <f t="shared" si="295"/>
        <v>30.01</v>
      </c>
      <c r="S2323" t="str">
        <f t="shared" si="291"/>
        <v>theater</v>
      </c>
      <c r="T2323" t="str">
        <f t="shared" si="292"/>
        <v>plays</v>
      </c>
      <c r="U2323" s="7">
        <f t="shared" si="293"/>
        <v>42139.816840277781</v>
      </c>
      <c r="V2323" s="7">
        <f t="shared" si="294"/>
        <v>42181.875</v>
      </c>
    </row>
    <row r="2324" spans="1:22" ht="29.5" x14ac:dyDescent="0.75">
      <c r="A2324">
        <v>2584</v>
      </c>
      <c r="B2324" s="2" t="s">
        <v>2584</v>
      </c>
      <c r="C2324" s="2" t="s">
        <v>6694</v>
      </c>
      <c r="D2324">
        <v>10000</v>
      </c>
      <c r="E2324">
        <f t="shared" si="288"/>
        <v>10000</v>
      </c>
      <c r="F2324">
        <v>0</v>
      </c>
      <c r="G2324">
        <f t="shared" si="289"/>
        <v>0</v>
      </c>
      <c r="H2324" t="s">
        <v>8221</v>
      </c>
      <c r="I2324" t="s">
        <v>8224</v>
      </c>
      <c r="J2324" t="s">
        <v>8246</v>
      </c>
      <c r="K2324">
        <v>1434341369</v>
      </c>
      <c r="L2324">
        <v>1431749369</v>
      </c>
      <c r="M2324" t="b">
        <v>0</v>
      </c>
      <c r="N2324">
        <v>0</v>
      </c>
      <c r="O2324" t="b">
        <v>0</v>
      </c>
      <c r="P2324" t="s">
        <v>8284</v>
      </c>
      <c r="Q2324">
        <f t="shared" si="290"/>
        <v>0</v>
      </c>
      <c r="R2324" t="e">
        <f t="shared" si="295"/>
        <v>#DIV/0!</v>
      </c>
      <c r="S2324" t="str">
        <f t="shared" si="291"/>
        <v>food</v>
      </c>
      <c r="T2324" t="str">
        <f t="shared" si="292"/>
        <v>food trucks</v>
      </c>
      <c r="U2324" s="7">
        <f t="shared" si="293"/>
        <v>42140.173252314817</v>
      </c>
      <c r="V2324" s="7">
        <f t="shared" si="294"/>
        <v>42170.173252314817</v>
      </c>
    </row>
    <row r="2325" spans="1:22" ht="44.25" x14ac:dyDescent="0.75">
      <c r="A2325">
        <v>3646</v>
      </c>
      <c r="B2325" s="2" t="s">
        <v>3644</v>
      </c>
      <c r="C2325" s="2" t="s">
        <v>7756</v>
      </c>
      <c r="D2325">
        <v>10000</v>
      </c>
      <c r="E2325">
        <f t="shared" si="288"/>
        <v>10000</v>
      </c>
      <c r="F2325">
        <v>481</v>
      </c>
      <c r="G2325">
        <f t="shared" si="289"/>
        <v>481</v>
      </c>
      <c r="H2325" t="s">
        <v>8221</v>
      </c>
      <c r="I2325" t="s">
        <v>8224</v>
      </c>
      <c r="J2325" t="s">
        <v>8246</v>
      </c>
      <c r="K2325">
        <v>1434497400</v>
      </c>
      <c r="L2325">
        <v>1431770802</v>
      </c>
      <c r="M2325" t="b">
        <v>0</v>
      </c>
      <c r="N2325">
        <v>8</v>
      </c>
      <c r="O2325" t="b">
        <v>0</v>
      </c>
      <c r="P2325" t="s">
        <v>8305</v>
      </c>
      <c r="Q2325">
        <f t="shared" si="290"/>
        <v>5</v>
      </c>
      <c r="R2325">
        <f t="shared" si="295"/>
        <v>60.13</v>
      </c>
      <c r="S2325" t="str">
        <f t="shared" si="291"/>
        <v>theater</v>
      </c>
      <c r="T2325" t="str">
        <f t="shared" si="292"/>
        <v>musical</v>
      </c>
      <c r="U2325" s="7">
        <f t="shared" si="293"/>
        <v>42140.421319444446</v>
      </c>
      <c r="V2325" s="7">
        <f t="shared" si="294"/>
        <v>42171.979166666672</v>
      </c>
    </row>
    <row r="2326" spans="1:22" ht="29.5" x14ac:dyDescent="0.75">
      <c r="A2326">
        <v>3395</v>
      </c>
      <c r="B2326" s="2" t="s">
        <v>3394</v>
      </c>
      <c r="C2326" s="2" t="s">
        <v>7505</v>
      </c>
      <c r="D2326">
        <v>500</v>
      </c>
      <c r="E2326">
        <f t="shared" si="288"/>
        <v>655</v>
      </c>
      <c r="F2326">
        <v>920</v>
      </c>
      <c r="G2326">
        <f t="shared" si="289"/>
        <v>1205.2</v>
      </c>
      <c r="H2326" t="s">
        <v>8219</v>
      </c>
      <c r="I2326" t="s">
        <v>8225</v>
      </c>
      <c r="J2326" t="s">
        <v>8247</v>
      </c>
      <c r="K2326">
        <v>1433009400</v>
      </c>
      <c r="L2326">
        <v>1431795944</v>
      </c>
      <c r="M2326" t="b">
        <v>0</v>
      </c>
      <c r="N2326">
        <v>38</v>
      </c>
      <c r="O2326" t="b">
        <v>1</v>
      </c>
      <c r="P2326" t="s">
        <v>8271</v>
      </c>
      <c r="Q2326">
        <f t="shared" si="290"/>
        <v>184</v>
      </c>
      <c r="R2326">
        <f t="shared" si="295"/>
        <v>31.72</v>
      </c>
      <c r="S2326" t="str">
        <f t="shared" si="291"/>
        <v>theater</v>
      </c>
      <c r="T2326" t="str">
        <f t="shared" si="292"/>
        <v>plays</v>
      </c>
      <c r="U2326" s="7">
        <f t="shared" si="293"/>
        <v>42140.712314814817</v>
      </c>
      <c r="V2326" s="7">
        <f t="shared" si="294"/>
        <v>42154.756944444445</v>
      </c>
    </row>
    <row r="2327" spans="1:22" ht="29.5" x14ac:dyDescent="0.75">
      <c r="A2327">
        <v>1576</v>
      </c>
      <c r="B2327" s="2" t="s">
        <v>1577</v>
      </c>
      <c r="C2327" s="2" t="s">
        <v>5686</v>
      </c>
      <c r="D2327">
        <v>5000</v>
      </c>
      <c r="E2327">
        <f t="shared" si="288"/>
        <v>5000</v>
      </c>
      <c r="F2327">
        <v>650</v>
      </c>
      <c r="G2327">
        <f t="shared" si="289"/>
        <v>650</v>
      </c>
      <c r="H2327" t="s">
        <v>8220</v>
      </c>
      <c r="I2327" t="s">
        <v>8224</v>
      </c>
      <c r="J2327" t="s">
        <v>8246</v>
      </c>
      <c r="K2327">
        <v>1435698368</v>
      </c>
      <c r="L2327">
        <v>1431810368</v>
      </c>
      <c r="M2327" t="b">
        <v>0</v>
      </c>
      <c r="N2327">
        <v>10</v>
      </c>
      <c r="O2327" t="b">
        <v>0</v>
      </c>
      <c r="P2327" t="s">
        <v>8290</v>
      </c>
      <c r="Q2327">
        <f t="shared" si="290"/>
        <v>13</v>
      </c>
      <c r="R2327">
        <f t="shared" si="295"/>
        <v>65</v>
      </c>
      <c r="S2327" t="str">
        <f t="shared" si="291"/>
        <v>publishing</v>
      </c>
      <c r="T2327" t="str">
        <f t="shared" si="292"/>
        <v>art books</v>
      </c>
      <c r="U2327" s="7">
        <f t="shared" si="293"/>
        <v>42140.879259259258</v>
      </c>
      <c r="V2327" s="7">
        <f t="shared" si="294"/>
        <v>42185.879259259258</v>
      </c>
    </row>
    <row r="2328" spans="1:22" ht="44.25" x14ac:dyDescent="0.75">
      <c r="A2328">
        <v>608</v>
      </c>
      <c r="B2328" s="2" t="s">
        <v>609</v>
      </c>
      <c r="C2328" s="2" t="s">
        <v>4718</v>
      </c>
      <c r="D2328">
        <v>150000</v>
      </c>
      <c r="E2328">
        <f t="shared" si="288"/>
        <v>150000</v>
      </c>
      <c r="F2328">
        <v>1461</v>
      </c>
      <c r="G2328">
        <f t="shared" si="289"/>
        <v>1461</v>
      </c>
      <c r="H2328" t="s">
        <v>8220</v>
      </c>
      <c r="I2328" t="s">
        <v>8224</v>
      </c>
      <c r="J2328" t="s">
        <v>8246</v>
      </c>
      <c r="K2328">
        <v>1434405980</v>
      </c>
      <c r="L2328">
        <v>1431813980</v>
      </c>
      <c r="M2328" t="b">
        <v>0</v>
      </c>
      <c r="N2328">
        <v>5</v>
      </c>
      <c r="O2328" t="b">
        <v>0</v>
      </c>
      <c r="P2328" t="s">
        <v>8272</v>
      </c>
      <c r="Q2328">
        <f t="shared" si="290"/>
        <v>1</v>
      </c>
      <c r="R2328">
        <f t="shared" si="295"/>
        <v>292.2</v>
      </c>
      <c r="S2328" t="str">
        <f t="shared" si="291"/>
        <v>technology</v>
      </c>
      <c r="T2328" t="str">
        <f t="shared" si="292"/>
        <v>web</v>
      </c>
      <c r="U2328" s="7">
        <f t="shared" si="293"/>
        <v>42140.921064814815</v>
      </c>
      <c r="V2328" s="7">
        <f t="shared" si="294"/>
        <v>42170.921064814815</v>
      </c>
    </row>
    <row r="2329" spans="1:22" ht="44.25" x14ac:dyDescent="0.75">
      <c r="A2329">
        <v>3294</v>
      </c>
      <c r="B2329" s="2" t="s">
        <v>3294</v>
      </c>
      <c r="C2329" s="2" t="s">
        <v>7404</v>
      </c>
      <c r="D2329">
        <v>600</v>
      </c>
      <c r="E2329">
        <f t="shared" si="288"/>
        <v>786</v>
      </c>
      <c r="F2329">
        <v>710</v>
      </c>
      <c r="G2329">
        <f t="shared" si="289"/>
        <v>930.1</v>
      </c>
      <c r="H2329" t="s">
        <v>8219</v>
      </c>
      <c r="I2329" t="s">
        <v>8225</v>
      </c>
      <c r="J2329" t="s">
        <v>8247</v>
      </c>
      <c r="K2329">
        <v>1434459554</v>
      </c>
      <c r="L2329">
        <v>1431867554</v>
      </c>
      <c r="M2329" t="b">
        <v>0</v>
      </c>
      <c r="N2329">
        <v>24</v>
      </c>
      <c r="O2329" t="b">
        <v>1</v>
      </c>
      <c r="P2329" t="s">
        <v>8271</v>
      </c>
      <c r="Q2329">
        <f t="shared" si="290"/>
        <v>118</v>
      </c>
      <c r="R2329">
        <f t="shared" si="295"/>
        <v>38.75</v>
      </c>
      <c r="S2329" t="str">
        <f t="shared" si="291"/>
        <v>theater</v>
      </c>
      <c r="T2329" t="str">
        <f t="shared" si="292"/>
        <v>plays</v>
      </c>
      <c r="U2329" s="7">
        <f t="shared" si="293"/>
        <v>42141.541134259256</v>
      </c>
      <c r="V2329" s="7">
        <f t="shared" si="294"/>
        <v>42171.541134259256</v>
      </c>
    </row>
    <row r="2330" spans="1:22" ht="29.5" x14ac:dyDescent="0.75">
      <c r="A2330">
        <v>2955</v>
      </c>
      <c r="B2330" s="2" t="s">
        <v>2955</v>
      </c>
      <c r="C2330" s="2" t="s">
        <v>7065</v>
      </c>
      <c r="D2330">
        <v>1200</v>
      </c>
      <c r="E2330">
        <f t="shared" si="288"/>
        <v>1200</v>
      </c>
      <c r="F2330">
        <v>715</v>
      </c>
      <c r="G2330">
        <f t="shared" si="289"/>
        <v>715</v>
      </c>
      <c r="H2330" t="s">
        <v>8220</v>
      </c>
      <c r="I2330" t="s">
        <v>8224</v>
      </c>
      <c r="J2330" t="s">
        <v>8246</v>
      </c>
      <c r="K2330">
        <v>1434476849</v>
      </c>
      <c r="L2330">
        <v>1431884849</v>
      </c>
      <c r="M2330" t="b">
        <v>0</v>
      </c>
      <c r="N2330">
        <v>11</v>
      </c>
      <c r="O2330" t="b">
        <v>0</v>
      </c>
      <c r="P2330" t="s">
        <v>8303</v>
      </c>
      <c r="Q2330">
        <f t="shared" si="290"/>
        <v>60</v>
      </c>
      <c r="R2330">
        <f t="shared" si="295"/>
        <v>65</v>
      </c>
      <c r="S2330" t="str">
        <f t="shared" si="291"/>
        <v>theater</v>
      </c>
      <c r="T2330" t="str">
        <f t="shared" si="292"/>
        <v>spaces</v>
      </c>
      <c r="U2330" s="7">
        <f t="shared" si="293"/>
        <v>42141.741307870368</v>
      </c>
      <c r="V2330" s="7">
        <f t="shared" si="294"/>
        <v>42171.741307870368</v>
      </c>
    </row>
    <row r="2331" spans="1:22" ht="44.25" x14ac:dyDescent="0.75">
      <c r="A2331">
        <v>1380</v>
      </c>
      <c r="B2331" s="2" t="s">
        <v>1381</v>
      </c>
      <c r="C2331" s="2" t="s">
        <v>5490</v>
      </c>
      <c r="D2331">
        <v>25</v>
      </c>
      <c r="E2331">
        <f t="shared" si="288"/>
        <v>25</v>
      </c>
      <c r="F2331">
        <v>106</v>
      </c>
      <c r="G2331">
        <f t="shared" si="289"/>
        <v>106</v>
      </c>
      <c r="H2331" t="s">
        <v>8219</v>
      </c>
      <c r="I2331" t="s">
        <v>8224</v>
      </c>
      <c r="J2331" t="s">
        <v>8246</v>
      </c>
      <c r="K2331">
        <v>1433815200</v>
      </c>
      <c r="L2331">
        <v>1431886706</v>
      </c>
      <c r="M2331" t="b">
        <v>0</v>
      </c>
      <c r="N2331">
        <v>5</v>
      </c>
      <c r="O2331" t="b">
        <v>1</v>
      </c>
      <c r="P2331" t="s">
        <v>8276</v>
      </c>
      <c r="Q2331">
        <f t="shared" si="290"/>
        <v>424</v>
      </c>
      <c r="R2331">
        <f t="shared" si="295"/>
        <v>21.2</v>
      </c>
      <c r="S2331" t="str">
        <f t="shared" si="291"/>
        <v>music</v>
      </c>
      <c r="T2331" t="str">
        <f t="shared" si="292"/>
        <v>rock</v>
      </c>
      <c r="U2331" s="7">
        <f t="shared" si="293"/>
        <v>42141.762800925921</v>
      </c>
      <c r="V2331" s="7">
        <f t="shared" si="294"/>
        <v>42164.083333333328</v>
      </c>
    </row>
    <row r="2332" spans="1:22" ht="44.25" x14ac:dyDescent="0.75">
      <c r="A2332">
        <v>2171</v>
      </c>
      <c r="B2332" s="2" t="s">
        <v>2172</v>
      </c>
      <c r="C2332" s="2" t="s">
        <v>6281</v>
      </c>
      <c r="D2332">
        <v>4000</v>
      </c>
      <c r="E2332">
        <f t="shared" si="288"/>
        <v>4000</v>
      </c>
      <c r="F2332">
        <v>4243</v>
      </c>
      <c r="G2332">
        <f t="shared" si="289"/>
        <v>4243</v>
      </c>
      <c r="H2332" t="s">
        <v>8219</v>
      </c>
      <c r="I2332" t="s">
        <v>8224</v>
      </c>
      <c r="J2332" t="s">
        <v>8246</v>
      </c>
      <c r="K2332">
        <v>1434949200</v>
      </c>
      <c r="L2332">
        <v>1431903495</v>
      </c>
      <c r="M2332" t="b">
        <v>0</v>
      </c>
      <c r="N2332">
        <v>47</v>
      </c>
      <c r="O2332" t="b">
        <v>1</v>
      </c>
      <c r="P2332" t="s">
        <v>8276</v>
      </c>
      <c r="Q2332">
        <f t="shared" si="290"/>
        <v>106</v>
      </c>
      <c r="R2332">
        <f t="shared" si="295"/>
        <v>90.28</v>
      </c>
      <c r="S2332" t="str">
        <f t="shared" si="291"/>
        <v>music</v>
      </c>
      <c r="T2332" t="str">
        <f t="shared" si="292"/>
        <v>rock</v>
      </c>
      <c r="U2332" s="7">
        <f t="shared" si="293"/>
        <v>42141.95711805555</v>
      </c>
      <c r="V2332" s="7">
        <f t="shared" si="294"/>
        <v>42177.208333333328</v>
      </c>
    </row>
    <row r="2333" spans="1:22" ht="44.25" x14ac:dyDescent="0.75">
      <c r="A2333">
        <v>3670</v>
      </c>
      <c r="B2333" s="2" t="s">
        <v>3667</v>
      </c>
      <c r="C2333" s="2" t="s">
        <v>7780</v>
      </c>
      <c r="D2333">
        <v>220</v>
      </c>
      <c r="E2333">
        <f t="shared" si="288"/>
        <v>288.2</v>
      </c>
      <c r="F2333">
        <v>241</v>
      </c>
      <c r="G2333">
        <f t="shared" si="289"/>
        <v>315.71000000000004</v>
      </c>
      <c r="H2333" t="s">
        <v>8219</v>
      </c>
      <c r="I2333" t="s">
        <v>8225</v>
      </c>
      <c r="J2333" t="s">
        <v>8247</v>
      </c>
      <c r="K2333">
        <v>1433113200</v>
      </c>
      <c r="L2333">
        <v>1431951611</v>
      </c>
      <c r="M2333" t="b">
        <v>0</v>
      </c>
      <c r="N2333">
        <v>12</v>
      </c>
      <c r="O2333" t="b">
        <v>1</v>
      </c>
      <c r="P2333" t="s">
        <v>8271</v>
      </c>
      <c r="Q2333">
        <f t="shared" si="290"/>
        <v>110</v>
      </c>
      <c r="R2333">
        <f t="shared" si="295"/>
        <v>26.31</v>
      </c>
      <c r="S2333" t="str">
        <f t="shared" si="291"/>
        <v>theater</v>
      </c>
      <c r="T2333" t="str">
        <f t="shared" si="292"/>
        <v>plays</v>
      </c>
      <c r="U2333" s="7">
        <f t="shared" si="293"/>
        <v>42142.514016203699</v>
      </c>
      <c r="V2333" s="7">
        <f t="shared" si="294"/>
        <v>42155.958333333328</v>
      </c>
    </row>
    <row r="2334" spans="1:22" ht="44.25" x14ac:dyDescent="0.75">
      <c r="A2334">
        <v>1434</v>
      </c>
      <c r="B2334" s="2" t="s">
        <v>1435</v>
      </c>
      <c r="C2334" s="2" t="s">
        <v>5544</v>
      </c>
      <c r="D2334">
        <v>82000</v>
      </c>
      <c r="E2334">
        <f t="shared" si="288"/>
        <v>12300</v>
      </c>
      <c r="F2334">
        <v>8190</v>
      </c>
      <c r="G2334">
        <f t="shared" si="289"/>
        <v>1228.5</v>
      </c>
      <c r="H2334" t="s">
        <v>8221</v>
      </c>
      <c r="I2334" t="s">
        <v>8232</v>
      </c>
      <c r="J2334" t="s">
        <v>8253</v>
      </c>
      <c r="K2334">
        <v>1433775600</v>
      </c>
      <c r="L2334">
        <v>1431973478</v>
      </c>
      <c r="M2334" t="b">
        <v>0</v>
      </c>
      <c r="N2334">
        <v>11</v>
      </c>
      <c r="O2334" t="b">
        <v>0</v>
      </c>
      <c r="P2334" t="s">
        <v>8287</v>
      </c>
      <c r="Q2334">
        <f t="shared" si="290"/>
        <v>10</v>
      </c>
      <c r="R2334">
        <f t="shared" si="295"/>
        <v>111.68</v>
      </c>
      <c r="S2334" t="str">
        <f t="shared" si="291"/>
        <v>publishing</v>
      </c>
      <c r="T2334" t="str">
        <f t="shared" si="292"/>
        <v>translations</v>
      </c>
      <c r="U2334" s="7">
        <f t="shared" si="293"/>
        <v>42142.767106481479</v>
      </c>
      <c r="V2334" s="7">
        <f t="shared" si="294"/>
        <v>42163.625</v>
      </c>
    </row>
    <row r="2335" spans="1:22" ht="59" x14ac:dyDescent="0.75">
      <c r="A2335">
        <v>2911</v>
      </c>
      <c r="B2335" s="2" t="s">
        <v>2911</v>
      </c>
      <c r="C2335" s="2" t="s">
        <v>7021</v>
      </c>
      <c r="D2335">
        <v>1800</v>
      </c>
      <c r="E2335">
        <f t="shared" si="288"/>
        <v>1800</v>
      </c>
      <c r="F2335">
        <v>657</v>
      </c>
      <c r="G2335">
        <f t="shared" si="289"/>
        <v>657</v>
      </c>
      <c r="H2335" t="s">
        <v>8221</v>
      </c>
      <c r="I2335" t="s">
        <v>8224</v>
      </c>
      <c r="J2335" t="s">
        <v>8246</v>
      </c>
      <c r="K2335">
        <v>1435429626</v>
      </c>
      <c r="L2335">
        <v>1431973626</v>
      </c>
      <c r="M2335" t="b">
        <v>0</v>
      </c>
      <c r="N2335">
        <v>14</v>
      </c>
      <c r="O2335" t="b">
        <v>0</v>
      </c>
      <c r="P2335" t="s">
        <v>8271</v>
      </c>
      <c r="Q2335">
        <f t="shared" si="290"/>
        <v>37</v>
      </c>
      <c r="R2335">
        <f t="shared" si="295"/>
        <v>46.93</v>
      </c>
      <c r="S2335" t="str">
        <f t="shared" si="291"/>
        <v>theater</v>
      </c>
      <c r="T2335" t="str">
        <f t="shared" si="292"/>
        <v>plays</v>
      </c>
      <c r="U2335" s="7">
        <f t="shared" si="293"/>
        <v>42142.768819444449</v>
      </c>
      <c r="V2335" s="7">
        <f t="shared" si="294"/>
        <v>42182.768819444449</v>
      </c>
    </row>
    <row r="2336" spans="1:22" ht="44.25" x14ac:dyDescent="0.75">
      <c r="A2336">
        <v>3834</v>
      </c>
      <c r="B2336" s="2" t="s">
        <v>3831</v>
      </c>
      <c r="C2336" s="2" t="s">
        <v>7943</v>
      </c>
      <c r="D2336">
        <v>3000</v>
      </c>
      <c r="E2336">
        <f t="shared" si="288"/>
        <v>3930</v>
      </c>
      <c r="F2336">
        <v>3271</v>
      </c>
      <c r="G2336">
        <f t="shared" si="289"/>
        <v>4285.01</v>
      </c>
      <c r="H2336" t="s">
        <v>8219</v>
      </c>
      <c r="I2336" t="s">
        <v>8225</v>
      </c>
      <c r="J2336" t="s">
        <v>8247</v>
      </c>
      <c r="K2336">
        <v>1434624067</v>
      </c>
      <c r="L2336">
        <v>1432032067</v>
      </c>
      <c r="M2336" t="b">
        <v>0</v>
      </c>
      <c r="N2336">
        <v>57</v>
      </c>
      <c r="O2336" t="b">
        <v>1</v>
      </c>
      <c r="P2336" t="s">
        <v>8271</v>
      </c>
      <c r="Q2336">
        <f t="shared" si="290"/>
        <v>109</v>
      </c>
      <c r="R2336">
        <f t="shared" si="295"/>
        <v>75.180000000000007</v>
      </c>
      <c r="S2336" t="str">
        <f t="shared" si="291"/>
        <v>theater</v>
      </c>
      <c r="T2336" t="str">
        <f t="shared" si="292"/>
        <v>plays</v>
      </c>
      <c r="U2336" s="7">
        <f t="shared" si="293"/>
        <v>42143.445219907408</v>
      </c>
      <c r="V2336" s="7">
        <f t="shared" si="294"/>
        <v>42173.445219907408</v>
      </c>
    </row>
    <row r="2337" spans="1:22" ht="59" x14ac:dyDescent="0.75">
      <c r="A2337">
        <v>3388</v>
      </c>
      <c r="B2337" s="2" t="s">
        <v>3387</v>
      </c>
      <c r="C2337" s="2" t="s">
        <v>7498</v>
      </c>
      <c r="D2337">
        <v>1500</v>
      </c>
      <c r="E2337">
        <f t="shared" si="288"/>
        <v>1965</v>
      </c>
      <c r="F2337">
        <v>1557</v>
      </c>
      <c r="G2337">
        <f t="shared" si="289"/>
        <v>2039.67</v>
      </c>
      <c r="H2337" t="s">
        <v>8219</v>
      </c>
      <c r="I2337" t="s">
        <v>8225</v>
      </c>
      <c r="J2337" t="s">
        <v>8247</v>
      </c>
      <c r="K2337">
        <v>1434625441</v>
      </c>
      <c r="L2337">
        <v>1432033441</v>
      </c>
      <c r="M2337" t="b">
        <v>0</v>
      </c>
      <c r="N2337">
        <v>45</v>
      </c>
      <c r="O2337" t="b">
        <v>1</v>
      </c>
      <c r="P2337" t="s">
        <v>8271</v>
      </c>
      <c r="Q2337">
        <f t="shared" si="290"/>
        <v>104</v>
      </c>
      <c r="R2337">
        <f t="shared" si="295"/>
        <v>45.33</v>
      </c>
      <c r="S2337" t="str">
        <f t="shared" si="291"/>
        <v>theater</v>
      </c>
      <c r="T2337" t="str">
        <f t="shared" si="292"/>
        <v>plays</v>
      </c>
      <c r="U2337" s="7">
        <f t="shared" si="293"/>
        <v>42143.461122685185</v>
      </c>
      <c r="V2337" s="7">
        <f t="shared" si="294"/>
        <v>42173.461122685185</v>
      </c>
    </row>
    <row r="2338" spans="1:22" ht="29.5" x14ac:dyDescent="0.75">
      <c r="A2338">
        <v>1153</v>
      </c>
      <c r="B2338" s="2" t="s">
        <v>1154</v>
      </c>
      <c r="C2338" s="2" t="s">
        <v>5263</v>
      </c>
      <c r="D2338">
        <v>8000</v>
      </c>
      <c r="E2338">
        <f t="shared" si="288"/>
        <v>8000</v>
      </c>
      <c r="F2338">
        <v>50</v>
      </c>
      <c r="G2338">
        <f t="shared" si="289"/>
        <v>50</v>
      </c>
      <c r="H2338" t="s">
        <v>8221</v>
      </c>
      <c r="I2338" t="s">
        <v>8224</v>
      </c>
      <c r="J2338" t="s">
        <v>8246</v>
      </c>
      <c r="K2338">
        <v>1434647305</v>
      </c>
      <c r="L2338">
        <v>1432055305</v>
      </c>
      <c r="M2338" t="b">
        <v>0</v>
      </c>
      <c r="N2338">
        <v>1</v>
      </c>
      <c r="O2338" t="b">
        <v>0</v>
      </c>
      <c r="P2338" t="s">
        <v>8284</v>
      </c>
      <c r="Q2338">
        <f t="shared" si="290"/>
        <v>1</v>
      </c>
      <c r="R2338">
        <f t="shared" si="295"/>
        <v>50</v>
      </c>
      <c r="S2338" t="str">
        <f t="shared" si="291"/>
        <v>food</v>
      </c>
      <c r="T2338" t="str">
        <f t="shared" si="292"/>
        <v>food trucks</v>
      </c>
      <c r="U2338" s="7">
        <f t="shared" si="293"/>
        <v>42143.714178240742</v>
      </c>
      <c r="V2338" s="7">
        <f t="shared" si="294"/>
        <v>42173.714178240742</v>
      </c>
    </row>
    <row r="2339" spans="1:22" ht="44.25" x14ac:dyDescent="0.75">
      <c r="A2339">
        <v>602</v>
      </c>
      <c r="B2339" s="2" t="s">
        <v>603</v>
      </c>
      <c r="C2339" s="2" t="s">
        <v>4712</v>
      </c>
      <c r="D2339">
        <v>70000</v>
      </c>
      <c r="E2339">
        <f t="shared" si="288"/>
        <v>70000</v>
      </c>
      <c r="F2339">
        <v>0</v>
      </c>
      <c r="G2339">
        <f t="shared" si="289"/>
        <v>0</v>
      </c>
      <c r="H2339" t="s">
        <v>8220</v>
      </c>
      <c r="I2339" t="s">
        <v>8224</v>
      </c>
      <c r="J2339" t="s">
        <v>8246</v>
      </c>
      <c r="K2339">
        <v>1434654215</v>
      </c>
      <c r="L2339">
        <v>1432062215</v>
      </c>
      <c r="M2339" t="b">
        <v>0</v>
      </c>
      <c r="N2339">
        <v>0</v>
      </c>
      <c r="O2339" t="b">
        <v>0</v>
      </c>
      <c r="P2339" t="s">
        <v>8272</v>
      </c>
      <c r="Q2339">
        <f t="shared" si="290"/>
        <v>0</v>
      </c>
      <c r="R2339" t="e">
        <f t="shared" si="295"/>
        <v>#DIV/0!</v>
      </c>
      <c r="S2339" t="str">
        <f t="shared" si="291"/>
        <v>technology</v>
      </c>
      <c r="T2339" t="str">
        <f t="shared" si="292"/>
        <v>web</v>
      </c>
      <c r="U2339" s="7">
        <f t="shared" si="293"/>
        <v>42143.79415509259</v>
      </c>
      <c r="V2339" s="7">
        <f t="shared" si="294"/>
        <v>42173.79415509259</v>
      </c>
    </row>
    <row r="2340" spans="1:22" ht="44.25" x14ac:dyDescent="0.75">
      <c r="A2340">
        <v>3906</v>
      </c>
      <c r="B2340" s="2" t="s">
        <v>3903</v>
      </c>
      <c r="C2340" s="2" t="s">
        <v>8014</v>
      </c>
      <c r="D2340">
        <v>1500</v>
      </c>
      <c r="E2340">
        <f t="shared" si="288"/>
        <v>1965</v>
      </c>
      <c r="F2340">
        <v>1010</v>
      </c>
      <c r="G2340">
        <f t="shared" si="289"/>
        <v>1323.1000000000001</v>
      </c>
      <c r="H2340" t="s">
        <v>8221</v>
      </c>
      <c r="I2340" t="s">
        <v>8225</v>
      </c>
      <c r="J2340" t="s">
        <v>8247</v>
      </c>
      <c r="K2340">
        <v>1435325100</v>
      </c>
      <c r="L2340">
        <v>1432072893</v>
      </c>
      <c r="M2340" t="b">
        <v>0</v>
      </c>
      <c r="N2340">
        <v>16</v>
      </c>
      <c r="O2340" t="b">
        <v>0</v>
      </c>
      <c r="P2340" t="s">
        <v>8271</v>
      </c>
      <c r="Q2340">
        <f t="shared" si="290"/>
        <v>67</v>
      </c>
      <c r="R2340">
        <f t="shared" si="295"/>
        <v>82.69</v>
      </c>
      <c r="S2340" t="str">
        <f t="shared" si="291"/>
        <v>theater</v>
      </c>
      <c r="T2340" t="str">
        <f t="shared" si="292"/>
        <v>plays</v>
      </c>
      <c r="U2340" s="7">
        <f t="shared" si="293"/>
        <v>42143.917743055557</v>
      </c>
      <c r="V2340" s="7">
        <f t="shared" si="294"/>
        <v>42181.559027777781</v>
      </c>
    </row>
    <row r="2341" spans="1:22" ht="44.25" x14ac:dyDescent="0.75">
      <c r="A2341">
        <v>3614</v>
      </c>
      <c r="B2341" s="2" t="s">
        <v>3439</v>
      </c>
      <c r="C2341" s="2" t="s">
        <v>7724</v>
      </c>
      <c r="D2341">
        <v>2500</v>
      </c>
      <c r="E2341">
        <f t="shared" si="288"/>
        <v>2500</v>
      </c>
      <c r="F2341">
        <v>2520</v>
      </c>
      <c r="G2341">
        <f t="shared" si="289"/>
        <v>2520</v>
      </c>
      <c r="H2341" t="s">
        <v>8219</v>
      </c>
      <c r="I2341" t="s">
        <v>8224</v>
      </c>
      <c r="J2341" t="s">
        <v>8246</v>
      </c>
      <c r="K2341">
        <v>1434675616</v>
      </c>
      <c r="L2341">
        <v>1432083616</v>
      </c>
      <c r="M2341" t="b">
        <v>0</v>
      </c>
      <c r="N2341">
        <v>71</v>
      </c>
      <c r="O2341" t="b">
        <v>1</v>
      </c>
      <c r="P2341" t="s">
        <v>8271</v>
      </c>
      <c r="Q2341">
        <f t="shared" si="290"/>
        <v>101</v>
      </c>
      <c r="R2341">
        <f t="shared" si="295"/>
        <v>35.49</v>
      </c>
      <c r="S2341" t="str">
        <f t="shared" si="291"/>
        <v>theater</v>
      </c>
      <c r="T2341" t="str">
        <f t="shared" si="292"/>
        <v>plays</v>
      </c>
      <c r="U2341" s="7">
        <f t="shared" si="293"/>
        <v>42144.041851851856</v>
      </c>
      <c r="V2341" s="7">
        <f t="shared" si="294"/>
        <v>42174.041851851856</v>
      </c>
    </row>
    <row r="2342" spans="1:22" ht="44.25" x14ac:dyDescent="0.75">
      <c r="A2342">
        <v>4040</v>
      </c>
      <c r="B2342" s="2" t="s">
        <v>4036</v>
      </c>
      <c r="C2342" s="2" t="s">
        <v>8144</v>
      </c>
      <c r="D2342">
        <v>8000</v>
      </c>
      <c r="E2342">
        <f t="shared" si="288"/>
        <v>8000</v>
      </c>
      <c r="F2342">
        <v>2500</v>
      </c>
      <c r="G2342">
        <f t="shared" si="289"/>
        <v>2500</v>
      </c>
      <c r="H2342" t="s">
        <v>8221</v>
      </c>
      <c r="I2342" t="s">
        <v>8224</v>
      </c>
      <c r="J2342" t="s">
        <v>8246</v>
      </c>
      <c r="K2342">
        <v>1437188400</v>
      </c>
      <c r="L2342">
        <v>1432100004</v>
      </c>
      <c r="M2342" t="b">
        <v>0</v>
      </c>
      <c r="N2342">
        <v>2</v>
      </c>
      <c r="O2342" t="b">
        <v>0</v>
      </c>
      <c r="P2342" t="s">
        <v>8271</v>
      </c>
      <c r="Q2342">
        <f t="shared" si="290"/>
        <v>31</v>
      </c>
      <c r="R2342">
        <f t="shared" si="295"/>
        <v>1250</v>
      </c>
      <c r="S2342" t="str">
        <f t="shared" si="291"/>
        <v>theater</v>
      </c>
      <c r="T2342" t="str">
        <f t="shared" si="292"/>
        <v>plays</v>
      </c>
      <c r="U2342" s="7">
        <f t="shared" si="293"/>
        <v>42144.231527777782</v>
      </c>
      <c r="V2342" s="7">
        <f t="shared" si="294"/>
        <v>42203.125</v>
      </c>
    </row>
    <row r="2343" spans="1:22" ht="44.25" x14ac:dyDescent="0.75">
      <c r="A2343">
        <v>3188</v>
      </c>
      <c r="B2343" s="2" t="s">
        <v>3188</v>
      </c>
      <c r="C2343" s="2" t="s">
        <v>7298</v>
      </c>
      <c r="D2343">
        <v>200</v>
      </c>
      <c r="E2343">
        <f t="shared" si="288"/>
        <v>262</v>
      </c>
      <c r="F2343">
        <v>130</v>
      </c>
      <c r="G2343">
        <f t="shared" si="289"/>
        <v>170.3</v>
      </c>
      <c r="H2343" t="s">
        <v>8221</v>
      </c>
      <c r="I2343" t="s">
        <v>8225</v>
      </c>
      <c r="J2343" t="s">
        <v>8247</v>
      </c>
      <c r="K2343">
        <v>1433930302</v>
      </c>
      <c r="L2343">
        <v>1432115902</v>
      </c>
      <c r="M2343" t="b">
        <v>0</v>
      </c>
      <c r="N2343">
        <v>9</v>
      </c>
      <c r="O2343" t="b">
        <v>0</v>
      </c>
      <c r="P2343" t="s">
        <v>8305</v>
      </c>
      <c r="Q2343">
        <f t="shared" si="290"/>
        <v>65</v>
      </c>
      <c r="R2343">
        <f t="shared" si="295"/>
        <v>18.920000000000002</v>
      </c>
      <c r="S2343" t="str">
        <f t="shared" si="291"/>
        <v>theater</v>
      </c>
      <c r="T2343" t="str">
        <f t="shared" si="292"/>
        <v>musical</v>
      </c>
      <c r="U2343" s="7">
        <f t="shared" si="293"/>
        <v>42144.415532407409</v>
      </c>
      <c r="V2343" s="7">
        <f t="shared" si="294"/>
        <v>42165.415532407409</v>
      </c>
    </row>
    <row r="2344" spans="1:22" ht="44.25" x14ac:dyDescent="0.75">
      <c r="A2344">
        <v>3256</v>
      </c>
      <c r="B2344" s="2" t="s">
        <v>3256</v>
      </c>
      <c r="C2344" s="2" t="s">
        <v>7366</v>
      </c>
      <c r="D2344">
        <v>10000</v>
      </c>
      <c r="E2344">
        <f t="shared" si="288"/>
        <v>10000</v>
      </c>
      <c r="F2344">
        <v>12806</v>
      </c>
      <c r="G2344">
        <f t="shared" si="289"/>
        <v>12806</v>
      </c>
      <c r="H2344" t="s">
        <v>8219</v>
      </c>
      <c r="I2344" t="s">
        <v>8224</v>
      </c>
      <c r="J2344" t="s">
        <v>8246</v>
      </c>
      <c r="K2344">
        <v>1433995140</v>
      </c>
      <c r="L2344">
        <v>1432129577</v>
      </c>
      <c r="M2344" t="b">
        <v>1</v>
      </c>
      <c r="N2344">
        <v>176</v>
      </c>
      <c r="O2344" t="b">
        <v>1</v>
      </c>
      <c r="P2344" t="s">
        <v>8271</v>
      </c>
      <c r="Q2344">
        <f t="shared" si="290"/>
        <v>128</v>
      </c>
      <c r="R2344">
        <f t="shared" si="295"/>
        <v>72.760000000000005</v>
      </c>
      <c r="S2344" t="str">
        <f t="shared" si="291"/>
        <v>theater</v>
      </c>
      <c r="T2344" t="str">
        <f t="shared" si="292"/>
        <v>plays</v>
      </c>
      <c r="U2344" s="7">
        <f t="shared" si="293"/>
        <v>42144.573807870373</v>
      </c>
      <c r="V2344" s="7">
        <f t="shared" si="294"/>
        <v>42166.165972222225</v>
      </c>
    </row>
    <row r="2345" spans="1:22" ht="59" x14ac:dyDescent="0.75">
      <c r="A2345">
        <v>1571</v>
      </c>
      <c r="B2345" s="2" t="s">
        <v>1572</v>
      </c>
      <c r="C2345" s="2" t="s">
        <v>5681</v>
      </c>
      <c r="D2345">
        <v>12100</v>
      </c>
      <c r="E2345">
        <f t="shared" si="288"/>
        <v>15851</v>
      </c>
      <c r="F2345">
        <v>80</v>
      </c>
      <c r="G2345">
        <f t="shared" si="289"/>
        <v>104.80000000000001</v>
      </c>
      <c r="H2345" t="s">
        <v>8220</v>
      </c>
      <c r="I2345" t="s">
        <v>8225</v>
      </c>
      <c r="J2345" t="s">
        <v>8247</v>
      </c>
      <c r="K2345">
        <v>1434738483</v>
      </c>
      <c r="L2345">
        <v>1432146483</v>
      </c>
      <c r="M2345" t="b">
        <v>0</v>
      </c>
      <c r="N2345">
        <v>4</v>
      </c>
      <c r="O2345" t="b">
        <v>0</v>
      </c>
      <c r="P2345" t="s">
        <v>8290</v>
      </c>
      <c r="Q2345">
        <f t="shared" si="290"/>
        <v>1</v>
      </c>
      <c r="R2345">
        <f t="shared" si="295"/>
        <v>26.2</v>
      </c>
      <c r="S2345" t="str">
        <f t="shared" si="291"/>
        <v>publishing</v>
      </c>
      <c r="T2345" t="str">
        <f t="shared" si="292"/>
        <v>art books</v>
      </c>
      <c r="U2345" s="7">
        <f t="shared" si="293"/>
        <v>42144.769479166673</v>
      </c>
      <c r="V2345" s="7">
        <f t="shared" si="294"/>
        <v>42174.769479166673</v>
      </c>
    </row>
    <row r="2346" spans="1:22" ht="44.25" x14ac:dyDescent="0.75">
      <c r="A2346">
        <v>3249</v>
      </c>
      <c r="B2346" s="2" t="s">
        <v>3249</v>
      </c>
      <c r="C2346" s="2" t="s">
        <v>7359</v>
      </c>
      <c r="D2346">
        <v>5500</v>
      </c>
      <c r="E2346">
        <f t="shared" si="288"/>
        <v>5500</v>
      </c>
      <c r="F2346">
        <v>5771</v>
      </c>
      <c r="G2346">
        <f t="shared" si="289"/>
        <v>5771</v>
      </c>
      <c r="H2346" t="s">
        <v>8219</v>
      </c>
      <c r="I2346" t="s">
        <v>8224</v>
      </c>
      <c r="J2346" t="s">
        <v>8246</v>
      </c>
      <c r="K2346">
        <v>1434822914</v>
      </c>
      <c r="L2346">
        <v>1432230914</v>
      </c>
      <c r="M2346" t="b">
        <v>1</v>
      </c>
      <c r="N2346">
        <v>88</v>
      </c>
      <c r="O2346" t="b">
        <v>1</v>
      </c>
      <c r="P2346" t="s">
        <v>8271</v>
      </c>
      <c r="Q2346">
        <f t="shared" si="290"/>
        <v>105</v>
      </c>
      <c r="R2346">
        <f t="shared" si="295"/>
        <v>65.58</v>
      </c>
      <c r="S2346" t="str">
        <f t="shared" si="291"/>
        <v>theater</v>
      </c>
      <c r="T2346" t="str">
        <f t="shared" si="292"/>
        <v>plays</v>
      </c>
      <c r="U2346" s="7">
        <f t="shared" si="293"/>
        <v>42145.746689814812</v>
      </c>
      <c r="V2346" s="7">
        <f t="shared" si="294"/>
        <v>42175.746689814812</v>
      </c>
    </row>
    <row r="2347" spans="1:22" ht="44.25" x14ac:dyDescent="0.75">
      <c r="A2347">
        <v>1023</v>
      </c>
      <c r="B2347" s="2" t="s">
        <v>1024</v>
      </c>
      <c r="C2347" s="2" t="s">
        <v>5133</v>
      </c>
      <c r="D2347">
        <v>2000</v>
      </c>
      <c r="E2347">
        <f t="shared" si="288"/>
        <v>2620</v>
      </c>
      <c r="F2347">
        <v>4743</v>
      </c>
      <c r="G2347">
        <f t="shared" si="289"/>
        <v>6213.33</v>
      </c>
      <c r="H2347" t="s">
        <v>8219</v>
      </c>
      <c r="I2347" t="s">
        <v>8225</v>
      </c>
      <c r="J2347" t="s">
        <v>8247</v>
      </c>
      <c r="K2347">
        <v>1434837861</v>
      </c>
      <c r="L2347">
        <v>1432245861</v>
      </c>
      <c r="M2347" t="b">
        <v>0</v>
      </c>
      <c r="N2347">
        <v>131</v>
      </c>
      <c r="O2347" t="b">
        <v>1</v>
      </c>
      <c r="P2347" t="s">
        <v>8280</v>
      </c>
      <c r="Q2347">
        <f t="shared" si="290"/>
        <v>237</v>
      </c>
      <c r="R2347">
        <f t="shared" si="295"/>
        <v>47.43</v>
      </c>
      <c r="S2347" t="str">
        <f t="shared" si="291"/>
        <v>music</v>
      </c>
      <c r="T2347" t="str">
        <f t="shared" si="292"/>
        <v>electronic music</v>
      </c>
      <c r="U2347" s="7">
        <f t="shared" si="293"/>
        <v>42145.919687500005</v>
      </c>
      <c r="V2347" s="7">
        <f t="shared" si="294"/>
        <v>42175.919687500005</v>
      </c>
    </row>
    <row r="2348" spans="1:22" ht="44.25" x14ac:dyDescent="0.75">
      <c r="A2348">
        <v>1368</v>
      </c>
      <c r="B2348" s="2" t="s">
        <v>1369</v>
      </c>
      <c r="C2348" s="2" t="s">
        <v>5478</v>
      </c>
      <c r="D2348">
        <v>5000</v>
      </c>
      <c r="E2348">
        <f t="shared" si="288"/>
        <v>5000</v>
      </c>
      <c r="F2348">
        <v>5535</v>
      </c>
      <c r="G2348">
        <f t="shared" si="289"/>
        <v>5535</v>
      </c>
      <c r="H2348" t="s">
        <v>8219</v>
      </c>
      <c r="I2348" t="s">
        <v>8224</v>
      </c>
      <c r="J2348" t="s">
        <v>8246</v>
      </c>
      <c r="K2348">
        <v>1434342894</v>
      </c>
      <c r="L2348">
        <v>1432269294</v>
      </c>
      <c r="M2348" t="b">
        <v>0</v>
      </c>
      <c r="N2348">
        <v>87</v>
      </c>
      <c r="O2348" t="b">
        <v>1</v>
      </c>
      <c r="P2348" t="s">
        <v>8276</v>
      </c>
      <c r="Q2348">
        <f t="shared" si="290"/>
        <v>111</v>
      </c>
      <c r="R2348">
        <f t="shared" si="295"/>
        <v>63.62</v>
      </c>
      <c r="S2348" t="str">
        <f t="shared" si="291"/>
        <v>music</v>
      </c>
      <c r="T2348" t="str">
        <f t="shared" si="292"/>
        <v>rock</v>
      </c>
      <c r="U2348" s="7">
        <f t="shared" si="293"/>
        <v>42146.190902777773</v>
      </c>
      <c r="V2348" s="7">
        <f t="shared" si="294"/>
        <v>42170.190902777773</v>
      </c>
    </row>
    <row r="2349" spans="1:22" ht="29.5" x14ac:dyDescent="0.75">
      <c r="A2349">
        <v>3572</v>
      </c>
      <c r="B2349" s="2" t="s">
        <v>3571</v>
      </c>
      <c r="C2349" s="2" t="s">
        <v>7682</v>
      </c>
      <c r="D2349">
        <v>500</v>
      </c>
      <c r="E2349">
        <f t="shared" si="288"/>
        <v>655</v>
      </c>
      <c r="F2349">
        <v>500</v>
      </c>
      <c r="G2349">
        <f t="shared" si="289"/>
        <v>655</v>
      </c>
      <c r="H2349" t="s">
        <v>8219</v>
      </c>
      <c r="I2349" t="s">
        <v>8225</v>
      </c>
      <c r="J2349" t="s">
        <v>8247</v>
      </c>
      <c r="K2349">
        <v>1434894082</v>
      </c>
      <c r="L2349">
        <v>1432302082</v>
      </c>
      <c r="M2349" t="b">
        <v>0</v>
      </c>
      <c r="N2349">
        <v>9</v>
      </c>
      <c r="O2349" t="b">
        <v>1</v>
      </c>
      <c r="P2349" t="s">
        <v>8271</v>
      </c>
      <c r="Q2349">
        <f t="shared" si="290"/>
        <v>100</v>
      </c>
      <c r="R2349">
        <f t="shared" si="295"/>
        <v>72.78</v>
      </c>
      <c r="S2349" t="str">
        <f t="shared" si="291"/>
        <v>theater</v>
      </c>
      <c r="T2349" t="str">
        <f t="shared" si="292"/>
        <v>plays</v>
      </c>
      <c r="U2349" s="7">
        <f t="shared" si="293"/>
        <v>42146.570393518516</v>
      </c>
      <c r="V2349" s="7">
        <f t="shared" si="294"/>
        <v>42176.570393518516</v>
      </c>
    </row>
    <row r="2350" spans="1:22" ht="44.25" x14ac:dyDescent="0.75">
      <c r="A2350">
        <v>3251</v>
      </c>
      <c r="B2350" s="2" t="s">
        <v>3251</v>
      </c>
      <c r="C2350" s="2" t="s">
        <v>7361</v>
      </c>
      <c r="D2350">
        <v>1500</v>
      </c>
      <c r="E2350">
        <f t="shared" si="288"/>
        <v>1500</v>
      </c>
      <c r="F2350">
        <v>1661</v>
      </c>
      <c r="G2350">
        <f t="shared" si="289"/>
        <v>1661</v>
      </c>
      <c r="H2350" t="s">
        <v>8219</v>
      </c>
      <c r="I2350" t="s">
        <v>8224</v>
      </c>
      <c r="J2350" t="s">
        <v>8246</v>
      </c>
      <c r="K2350">
        <v>1434907966</v>
      </c>
      <c r="L2350">
        <v>1432315966</v>
      </c>
      <c r="M2350" t="b">
        <v>1</v>
      </c>
      <c r="N2350">
        <v>20</v>
      </c>
      <c r="O2350" t="b">
        <v>1</v>
      </c>
      <c r="P2350" t="s">
        <v>8271</v>
      </c>
      <c r="Q2350">
        <f t="shared" si="290"/>
        <v>111</v>
      </c>
      <c r="R2350">
        <f t="shared" si="295"/>
        <v>83.05</v>
      </c>
      <c r="S2350" t="str">
        <f t="shared" si="291"/>
        <v>theater</v>
      </c>
      <c r="T2350" t="str">
        <f t="shared" si="292"/>
        <v>plays</v>
      </c>
      <c r="U2350" s="7">
        <f t="shared" si="293"/>
        <v>42146.731087962966</v>
      </c>
      <c r="V2350" s="7">
        <f t="shared" si="294"/>
        <v>42176.731087962966</v>
      </c>
    </row>
    <row r="2351" spans="1:22" ht="44.25" x14ac:dyDescent="0.75">
      <c r="A2351">
        <v>3013</v>
      </c>
      <c r="B2351" s="2" t="s">
        <v>3013</v>
      </c>
      <c r="C2351" s="2" t="s">
        <v>7123</v>
      </c>
      <c r="D2351">
        <v>10000</v>
      </c>
      <c r="E2351">
        <f t="shared" si="288"/>
        <v>10000</v>
      </c>
      <c r="F2351">
        <v>15696</v>
      </c>
      <c r="G2351">
        <f t="shared" si="289"/>
        <v>15696</v>
      </c>
      <c r="H2351" t="s">
        <v>8219</v>
      </c>
      <c r="I2351" t="s">
        <v>8224</v>
      </c>
      <c r="J2351" t="s">
        <v>8246</v>
      </c>
      <c r="K2351">
        <v>1434917049</v>
      </c>
      <c r="L2351">
        <v>1432325049</v>
      </c>
      <c r="M2351" t="b">
        <v>0</v>
      </c>
      <c r="N2351">
        <v>107</v>
      </c>
      <c r="O2351" t="b">
        <v>1</v>
      </c>
      <c r="P2351" t="s">
        <v>8303</v>
      </c>
      <c r="Q2351">
        <f t="shared" si="290"/>
        <v>157</v>
      </c>
      <c r="R2351">
        <f t="shared" si="295"/>
        <v>146.69</v>
      </c>
      <c r="S2351" t="str">
        <f t="shared" si="291"/>
        <v>theater</v>
      </c>
      <c r="T2351" t="str">
        <f t="shared" si="292"/>
        <v>spaces</v>
      </c>
      <c r="U2351" s="7">
        <f t="shared" si="293"/>
        <v>42146.836215277777</v>
      </c>
      <c r="V2351" s="7">
        <f t="shared" si="294"/>
        <v>42176.836215277777</v>
      </c>
    </row>
    <row r="2352" spans="1:22" ht="29.5" x14ac:dyDescent="0.75">
      <c r="A2352">
        <v>3719</v>
      </c>
      <c r="B2352" s="2" t="s">
        <v>3716</v>
      </c>
      <c r="C2352" s="2" t="s">
        <v>7829</v>
      </c>
      <c r="D2352">
        <v>200</v>
      </c>
      <c r="E2352">
        <f t="shared" si="288"/>
        <v>262</v>
      </c>
      <c r="F2352">
        <v>420</v>
      </c>
      <c r="G2352">
        <f t="shared" si="289"/>
        <v>550.20000000000005</v>
      </c>
      <c r="H2352" t="s">
        <v>8219</v>
      </c>
      <c r="I2352" t="s">
        <v>8225</v>
      </c>
      <c r="J2352" t="s">
        <v>8247</v>
      </c>
      <c r="K2352">
        <v>1434994266</v>
      </c>
      <c r="L2352">
        <v>1432402266</v>
      </c>
      <c r="M2352" t="b">
        <v>0</v>
      </c>
      <c r="N2352">
        <v>4</v>
      </c>
      <c r="O2352" t="b">
        <v>1</v>
      </c>
      <c r="P2352" t="s">
        <v>8271</v>
      </c>
      <c r="Q2352">
        <f t="shared" si="290"/>
        <v>210</v>
      </c>
      <c r="R2352">
        <f t="shared" si="295"/>
        <v>137.55000000000001</v>
      </c>
      <c r="S2352" t="str">
        <f t="shared" si="291"/>
        <v>theater</v>
      </c>
      <c r="T2352" t="str">
        <f t="shared" si="292"/>
        <v>plays</v>
      </c>
      <c r="U2352" s="7">
        <f t="shared" si="293"/>
        <v>42147.729930555557</v>
      </c>
      <c r="V2352" s="7">
        <f t="shared" si="294"/>
        <v>42177.729930555557</v>
      </c>
    </row>
    <row r="2353" spans="1:22" ht="44.25" x14ac:dyDescent="0.75">
      <c r="A2353">
        <v>181</v>
      </c>
      <c r="B2353" s="2" t="s">
        <v>183</v>
      </c>
      <c r="C2353" s="2" t="s">
        <v>4291</v>
      </c>
      <c r="D2353">
        <v>3423</v>
      </c>
      <c r="E2353">
        <f t="shared" si="288"/>
        <v>4484.13</v>
      </c>
      <c r="F2353">
        <v>722</v>
      </c>
      <c r="G2353">
        <f t="shared" si="289"/>
        <v>945.82</v>
      </c>
      <c r="H2353" t="s">
        <v>8221</v>
      </c>
      <c r="I2353" t="s">
        <v>8225</v>
      </c>
      <c r="J2353" t="s">
        <v>8247</v>
      </c>
      <c r="K2353">
        <v>1434995295</v>
      </c>
      <c r="L2353">
        <v>1432403295</v>
      </c>
      <c r="M2353" t="b">
        <v>0</v>
      </c>
      <c r="N2353">
        <v>4</v>
      </c>
      <c r="O2353" t="b">
        <v>0</v>
      </c>
      <c r="P2353" t="s">
        <v>8268</v>
      </c>
      <c r="Q2353">
        <f t="shared" si="290"/>
        <v>21</v>
      </c>
      <c r="R2353">
        <f t="shared" si="295"/>
        <v>236.46</v>
      </c>
      <c r="S2353" t="str">
        <f t="shared" si="291"/>
        <v>film &amp; video</v>
      </c>
      <c r="T2353" t="str">
        <f t="shared" si="292"/>
        <v>drama</v>
      </c>
      <c r="U2353" s="7">
        <f t="shared" si="293"/>
        <v>42147.741840277777</v>
      </c>
      <c r="V2353" s="7">
        <f t="shared" si="294"/>
        <v>42177.741840277777</v>
      </c>
    </row>
    <row r="2354" spans="1:22" ht="44.25" x14ac:dyDescent="0.75">
      <c r="A2354">
        <v>3689</v>
      </c>
      <c r="B2354" s="2" t="s">
        <v>3686</v>
      </c>
      <c r="C2354" s="2" t="s">
        <v>7799</v>
      </c>
      <c r="D2354">
        <v>3000</v>
      </c>
      <c r="E2354">
        <f t="shared" si="288"/>
        <v>3000</v>
      </c>
      <c r="F2354">
        <v>3550</v>
      </c>
      <c r="G2354">
        <f t="shared" si="289"/>
        <v>3550</v>
      </c>
      <c r="H2354" t="s">
        <v>8219</v>
      </c>
      <c r="I2354" t="s">
        <v>8224</v>
      </c>
      <c r="J2354" t="s">
        <v>8246</v>
      </c>
      <c r="K2354">
        <v>1434925500</v>
      </c>
      <c r="L2354">
        <v>1432410639</v>
      </c>
      <c r="M2354" t="b">
        <v>0</v>
      </c>
      <c r="N2354">
        <v>62</v>
      </c>
      <c r="O2354" t="b">
        <v>1</v>
      </c>
      <c r="P2354" t="s">
        <v>8271</v>
      </c>
      <c r="Q2354">
        <f t="shared" si="290"/>
        <v>118</v>
      </c>
      <c r="R2354">
        <f t="shared" si="295"/>
        <v>57.26</v>
      </c>
      <c r="S2354" t="str">
        <f t="shared" si="291"/>
        <v>theater</v>
      </c>
      <c r="T2354" t="str">
        <f t="shared" si="292"/>
        <v>plays</v>
      </c>
      <c r="U2354" s="7">
        <f t="shared" si="293"/>
        <v>42147.826840277776</v>
      </c>
      <c r="V2354" s="7">
        <f t="shared" si="294"/>
        <v>42176.934027777781</v>
      </c>
    </row>
    <row r="2355" spans="1:22" ht="44.25" x14ac:dyDescent="0.75">
      <c r="A2355">
        <v>3333</v>
      </c>
      <c r="B2355" s="2" t="s">
        <v>3333</v>
      </c>
      <c r="C2355" s="2" t="s">
        <v>7443</v>
      </c>
      <c r="D2355">
        <v>3500</v>
      </c>
      <c r="E2355">
        <f t="shared" si="288"/>
        <v>3500</v>
      </c>
      <c r="F2355">
        <v>3660</v>
      </c>
      <c r="G2355">
        <f t="shared" si="289"/>
        <v>3660</v>
      </c>
      <c r="H2355" t="s">
        <v>8219</v>
      </c>
      <c r="I2355" t="s">
        <v>8224</v>
      </c>
      <c r="J2355" t="s">
        <v>8246</v>
      </c>
      <c r="K2355">
        <v>1434384880</v>
      </c>
      <c r="L2355">
        <v>1432484080</v>
      </c>
      <c r="M2355" t="b">
        <v>0</v>
      </c>
      <c r="N2355">
        <v>111</v>
      </c>
      <c r="O2355" t="b">
        <v>1</v>
      </c>
      <c r="P2355" t="s">
        <v>8271</v>
      </c>
      <c r="Q2355">
        <f t="shared" si="290"/>
        <v>105</v>
      </c>
      <c r="R2355">
        <f t="shared" si="295"/>
        <v>32.97</v>
      </c>
      <c r="S2355" t="str">
        <f t="shared" si="291"/>
        <v>theater</v>
      </c>
      <c r="T2355" t="str">
        <f t="shared" si="292"/>
        <v>plays</v>
      </c>
      <c r="U2355" s="7">
        <f t="shared" si="293"/>
        <v>42148.676851851851</v>
      </c>
      <c r="V2355" s="7">
        <f t="shared" si="294"/>
        <v>42170.676851851851</v>
      </c>
    </row>
    <row r="2356" spans="1:22" ht="29.5" x14ac:dyDescent="0.75">
      <c r="A2356">
        <v>56</v>
      </c>
      <c r="B2356" s="2" t="s">
        <v>58</v>
      </c>
      <c r="C2356" s="2" t="s">
        <v>4167</v>
      </c>
      <c r="D2356">
        <v>8000</v>
      </c>
      <c r="E2356">
        <f t="shared" si="288"/>
        <v>10480</v>
      </c>
      <c r="F2356">
        <v>8581</v>
      </c>
      <c r="G2356">
        <f t="shared" si="289"/>
        <v>11241.11</v>
      </c>
      <c r="H2356" t="s">
        <v>8219</v>
      </c>
      <c r="I2356" t="s">
        <v>8225</v>
      </c>
      <c r="J2356" t="s">
        <v>8247</v>
      </c>
      <c r="K2356">
        <v>1433779200</v>
      </c>
      <c r="L2356">
        <v>1432559424</v>
      </c>
      <c r="M2356" t="b">
        <v>0</v>
      </c>
      <c r="N2356">
        <v>174</v>
      </c>
      <c r="O2356" t="b">
        <v>1</v>
      </c>
      <c r="P2356" t="s">
        <v>8265</v>
      </c>
      <c r="Q2356">
        <f t="shared" si="290"/>
        <v>107</v>
      </c>
      <c r="R2356">
        <f t="shared" si="295"/>
        <v>64.599999999999994</v>
      </c>
      <c r="S2356" t="str">
        <f t="shared" si="291"/>
        <v>film &amp; video</v>
      </c>
      <c r="T2356" t="str">
        <f t="shared" si="292"/>
        <v>television</v>
      </c>
      <c r="U2356" s="7">
        <f t="shared" si="293"/>
        <v>42149.548888888887</v>
      </c>
      <c r="V2356" s="7">
        <f t="shared" si="294"/>
        <v>42163.666666666672</v>
      </c>
    </row>
    <row r="2357" spans="1:22" ht="44.25" x14ac:dyDescent="0.75">
      <c r="A2357">
        <v>3487</v>
      </c>
      <c r="B2357" s="2" t="s">
        <v>3486</v>
      </c>
      <c r="C2357" s="2" t="s">
        <v>7597</v>
      </c>
      <c r="D2357">
        <v>2000</v>
      </c>
      <c r="E2357">
        <f t="shared" si="288"/>
        <v>2620</v>
      </c>
      <c r="F2357">
        <v>2555</v>
      </c>
      <c r="G2357">
        <f t="shared" si="289"/>
        <v>3347.05</v>
      </c>
      <c r="H2357" t="s">
        <v>8219</v>
      </c>
      <c r="I2357" t="s">
        <v>8225</v>
      </c>
      <c r="J2357" t="s">
        <v>8247</v>
      </c>
      <c r="K2357">
        <v>1435185252</v>
      </c>
      <c r="L2357">
        <v>1432593252</v>
      </c>
      <c r="M2357" t="b">
        <v>0</v>
      </c>
      <c r="N2357">
        <v>66</v>
      </c>
      <c r="O2357" t="b">
        <v>1</v>
      </c>
      <c r="P2357" t="s">
        <v>8271</v>
      </c>
      <c r="Q2357">
        <f t="shared" si="290"/>
        <v>128</v>
      </c>
      <c r="R2357">
        <f t="shared" si="295"/>
        <v>50.71</v>
      </c>
      <c r="S2357" t="str">
        <f t="shared" si="291"/>
        <v>theater</v>
      </c>
      <c r="T2357" t="str">
        <f t="shared" si="292"/>
        <v>plays</v>
      </c>
      <c r="U2357" s="7">
        <f t="shared" si="293"/>
        <v>42149.940416666665</v>
      </c>
      <c r="V2357" s="7">
        <f t="shared" si="294"/>
        <v>42179.940416666665</v>
      </c>
    </row>
    <row r="2358" spans="1:22" ht="44.25" x14ac:dyDescent="0.75">
      <c r="A2358">
        <v>3403</v>
      </c>
      <c r="B2358" s="2" t="s">
        <v>3402</v>
      </c>
      <c r="C2358" s="2" t="s">
        <v>7513</v>
      </c>
      <c r="D2358">
        <v>2000</v>
      </c>
      <c r="E2358">
        <f t="shared" si="288"/>
        <v>2620</v>
      </c>
      <c r="F2358">
        <v>2000</v>
      </c>
      <c r="G2358">
        <f t="shared" si="289"/>
        <v>2620</v>
      </c>
      <c r="H2358" t="s">
        <v>8219</v>
      </c>
      <c r="I2358" t="s">
        <v>8225</v>
      </c>
      <c r="J2358" t="s">
        <v>8247</v>
      </c>
      <c r="K2358">
        <v>1435230324</v>
      </c>
      <c r="L2358">
        <v>1432638324</v>
      </c>
      <c r="M2358" t="b">
        <v>0</v>
      </c>
      <c r="N2358">
        <v>17</v>
      </c>
      <c r="O2358" t="b">
        <v>1</v>
      </c>
      <c r="P2358" t="s">
        <v>8271</v>
      </c>
      <c r="Q2358">
        <f t="shared" si="290"/>
        <v>100</v>
      </c>
      <c r="R2358">
        <f t="shared" si="295"/>
        <v>154.12</v>
      </c>
      <c r="S2358" t="str">
        <f t="shared" si="291"/>
        <v>theater</v>
      </c>
      <c r="T2358" t="str">
        <f t="shared" si="292"/>
        <v>plays</v>
      </c>
      <c r="U2358" s="7">
        <f t="shared" si="293"/>
        <v>42150.462083333332</v>
      </c>
      <c r="V2358" s="7">
        <f t="shared" si="294"/>
        <v>42180.462083333332</v>
      </c>
    </row>
    <row r="2359" spans="1:22" ht="44.25" x14ac:dyDescent="0.75">
      <c r="A2359">
        <v>1166</v>
      </c>
      <c r="B2359" s="2" t="s">
        <v>1167</v>
      </c>
      <c r="C2359" s="2" t="s">
        <v>5276</v>
      </c>
      <c r="D2359">
        <v>15000</v>
      </c>
      <c r="E2359">
        <f t="shared" si="288"/>
        <v>15000</v>
      </c>
      <c r="F2359">
        <v>2871</v>
      </c>
      <c r="G2359">
        <f t="shared" si="289"/>
        <v>2871</v>
      </c>
      <c r="H2359" t="s">
        <v>8221</v>
      </c>
      <c r="I2359" t="s">
        <v>8224</v>
      </c>
      <c r="J2359" t="s">
        <v>8246</v>
      </c>
      <c r="K2359">
        <v>1435291200</v>
      </c>
      <c r="L2359">
        <v>1432640342</v>
      </c>
      <c r="M2359" t="b">
        <v>0</v>
      </c>
      <c r="N2359">
        <v>8</v>
      </c>
      <c r="O2359" t="b">
        <v>0</v>
      </c>
      <c r="P2359" t="s">
        <v>8284</v>
      </c>
      <c r="Q2359">
        <f t="shared" si="290"/>
        <v>19</v>
      </c>
      <c r="R2359">
        <f t="shared" si="295"/>
        <v>358.88</v>
      </c>
      <c r="S2359" t="str">
        <f t="shared" si="291"/>
        <v>food</v>
      </c>
      <c r="T2359" t="str">
        <f t="shared" si="292"/>
        <v>food trucks</v>
      </c>
      <c r="U2359" s="7">
        <f t="shared" si="293"/>
        <v>42150.485439814816</v>
      </c>
      <c r="V2359" s="7">
        <f t="shared" si="294"/>
        <v>42181.166666666672</v>
      </c>
    </row>
    <row r="2360" spans="1:22" ht="59" x14ac:dyDescent="0.75">
      <c r="A2360">
        <v>2079</v>
      </c>
      <c r="B2360" s="2" t="s">
        <v>2080</v>
      </c>
      <c r="C2360" s="2" t="s">
        <v>6189</v>
      </c>
      <c r="D2360">
        <v>10000</v>
      </c>
      <c r="E2360">
        <f t="shared" si="288"/>
        <v>13100</v>
      </c>
      <c r="F2360">
        <v>28817</v>
      </c>
      <c r="G2360">
        <f t="shared" si="289"/>
        <v>37750.270000000004</v>
      </c>
      <c r="H2360" t="s">
        <v>8219</v>
      </c>
      <c r="I2360" t="s">
        <v>8225</v>
      </c>
      <c r="J2360" t="s">
        <v>8247</v>
      </c>
      <c r="K2360">
        <v>1435258800</v>
      </c>
      <c r="L2360">
        <v>1432659793</v>
      </c>
      <c r="M2360" t="b">
        <v>0</v>
      </c>
      <c r="N2360">
        <v>607</v>
      </c>
      <c r="O2360" t="b">
        <v>1</v>
      </c>
      <c r="P2360" t="s">
        <v>8295</v>
      </c>
      <c r="Q2360">
        <f t="shared" si="290"/>
        <v>288</v>
      </c>
      <c r="R2360">
        <f t="shared" si="295"/>
        <v>62.19</v>
      </c>
      <c r="S2360" t="str">
        <f t="shared" si="291"/>
        <v>technology</v>
      </c>
      <c r="T2360" t="str">
        <f t="shared" si="292"/>
        <v>hardware</v>
      </c>
      <c r="U2360" s="7">
        <f t="shared" si="293"/>
        <v>42150.71056712963</v>
      </c>
      <c r="V2360" s="7">
        <f t="shared" si="294"/>
        <v>42180.791666666672</v>
      </c>
    </row>
    <row r="2361" spans="1:22" ht="44.25" x14ac:dyDescent="0.75">
      <c r="A2361">
        <v>3543</v>
      </c>
      <c r="B2361" s="2" t="s">
        <v>3542</v>
      </c>
      <c r="C2361" s="2" t="s">
        <v>7653</v>
      </c>
      <c r="D2361">
        <v>1500</v>
      </c>
      <c r="E2361">
        <f t="shared" si="288"/>
        <v>1709.9999999999998</v>
      </c>
      <c r="F2361">
        <v>1570</v>
      </c>
      <c r="G2361">
        <f t="shared" si="289"/>
        <v>1789.8</v>
      </c>
      <c r="H2361" t="s">
        <v>8219</v>
      </c>
      <c r="I2361" t="s">
        <v>8236</v>
      </c>
      <c r="J2361" t="s">
        <v>8249</v>
      </c>
      <c r="K2361">
        <v>1435255659</v>
      </c>
      <c r="L2361">
        <v>1432663659</v>
      </c>
      <c r="M2361" t="b">
        <v>0</v>
      </c>
      <c r="N2361">
        <v>29</v>
      </c>
      <c r="O2361" t="b">
        <v>1</v>
      </c>
      <c r="P2361" t="s">
        <v>8271</v>
      </c>
      <c r="Q2361">
        <f t="shared" si="290"/>
        <v>105</v>
      </c>
      <c r="R2361">
        <f t="shared" si="295"/>
        <v>61.72</v>
      </c>
      <c r="S2361" t="str">
        <f t="shared" si="291"/>
        <v>theater</v>
      </c>
      <c r="T2361" t="str">
        <f t="shared" si="292"/>
        <v>plays</v>
      </c>
      <c r="U2361" s="7">
        <f t="shared" si="293"/>
        <v>42150.755312499998</v>
      </c>
      <c r="V2361" s="7">
        <f t="shared" si="294"/>
        <v>42180.755312499998</v>
      </c>
    </row>
    <row r="2362" spans="1:22" ht="44.25" x14ac:dyDescent="0.75">
      <c r="A2362">
        <v>2371</v>
      </c>
      <c r="B2362" s="2" t="s">
        <v>2372</v>
      </c>
      <c r="C2362" s="2" t="s">
        <v>6481</v>
      </c>
      <c r="D2362">
        <v>2000</v>
      </c>
      <c r="E2362">
        <f t="shared" si="288"/>
        <v>2000</v>
      </c>
      <c r="F2362">
        <v>0</v>
      </c>
      <c r="G2362">
        <f t="shared" si="289"/>
        <v>0</v>
      </c>
      <c r="H2362" t="s">
        <v>8220</v>
      </c>
      <c r="I2362" t="s">
        <v>8224</v>
      </c>
      <c r="J2362" t="s">
        <v>8246</v>
      </c>
      <c r="K2362">
        <v>1435257596</v>
      </c>
      <c r="L2362">
        <v>1432665596</v>
      </c>
      <c r="M2362" t="b">
        <v>0</v>
      </c>
      <c r="N2362">
        <v>0</v>
      </c>
      <c r="O2362" t="b">
        <v>0</v>
      </c>
      <c r="P2362" t="s">
        <v>8272</v>
      </c>
      <c r="Q2362">
        <f t="shared" si="290"/>
        <v>0</v>
      </c>
      <c r="R2362" t="e">
        <f t="shared" si="295"/>
        <v>#DIV/0!</v>
      </c>
      <c r="S2362" t="str">
        <f t="shared" si="291"/>
        <v>technology</v>
      </c>
      <c r="T2362" t="str">
        <f t="shared" si="292"/>
        <v>web</v>
      </c>
      <c r="U2362" s="7">
        <f t="shared" si="293"/>
        <v>42150.777731481481</v>
      </c>
      <c r="V2362" s="7">
        <f t="shared" si="294"/>
        <v>42180.777731481481</v>
      </c>
    </row>
    <row r="2363" spans="1:22" ht="44.25" x14ac:dyDescent="0.75">
      <c r="A2363">
        <v>3825</v>
      </c>
      <c r="B2363" s="2" t="s">
        <v>3822</v>
      </c>
      <c r="C2363" s="2" t="s">
        <v>7934</v>
      </c>
      <c r="D2363">
        <v>5000</v>
      </c>
      <c r="E2363">
        <f t="shared" si="288"/>
        <v>5000</v>
      </c>
      <c r="F2363">
        <v>5271</v>
      </c>
      <c r="G2363">
        <f t="shared" si="289"/>
        <v>5271</v>
      </c>
      <c r="H2363" t="s">
        <v>8219</v>
      </c>
      <c r="I2363" t="s">
        <v>8224</v>
      </c>
      <c r="J2363" t="s">
        <v>8246</v>
      </c>
      <c r="K2363">
        <v>1434505214</v>
      </c>
      <c r="L2363">
        <v>1432690814</v>
      </c>
      <c r="M2363" t="b">
        <v>0</v>
      </c>
      <c r="N2363">
        <v>49</v>
      </c>
      <c r="O2363" t="b">
        <v>1</v>
      </c>
      <c r="P2363" t="s">
        <v>8271</v>
      </c>
      <c r="Q2363">
        <f t="shared" si="290"/>
        <v>105</v>
      </c>
      <c r="R2363">
        <f t="shared" si="295"/>
        <v>107.57</v>
      </c>
      <c r="S2363" t="str">
        <f t="shared" si="291"/>
        <v>theater</v>
      </c>
      <c r="T2363" t="str">
        <f t="shared" si="292"/>
        <v>plays</v>
      </c>
      <c r="U2363" s="7">
        <f t="shared" si="293"/>
        <v>42151.069606481484</v>
      </c>
      <c r="V2363" s="7">
        <f t="shared" si="294"/>
        <v>42172.069606481484</v>
      </c>
    </row>
    <row r="2364" spans="1:22" ht="29.5" x14ac:dyDescent="0.75">
      <c r="A2364">
        <v>1089</v>
      </c>
      <c r="B2364" s="2" t="s">
        <v>1090</v>
      </c>
      <c r="C2364" s="2" t="s">
        <v>5199</v>
      </c>
      <c r="D2364">
        <v>15000</v>
      </c>
      <c r="E2364">
        <f t="shared" si="288"/>
        <v>17100</v>
      </c>
      <c r="F2364">
        <v>1174</v>
      </c>
      <c r="G2364">
        <f t="shared" si="289"/>
        <v>1338.36</v>
      </c>
      <c r="H2364" t="s">
        <v>8221</v>
      </c>
      <c r="I2364" t="s">
        <v>8230</v>
      </c>
      <c r="J2364" t="s">
        <v>8249</v>
      </c>
      <c r="K2364">
        <v>1435293175</v>
      </c>
      <c r="L2364">
        <v>1432701175</v>
      </c>
      <c r="M2364" t="b">
        <v>0</v>
      </c>
      <c r="N2364">
        <v>49</v>
      </c>
      <c r="O2364" t="b">
        <v>0</v>
      </c>
      <c r="P2364" t="s">
        <v>8282</v>
      </c>
      <c r="Q2364">
        <f t="shared" si="290"/>
        <v>8</v>
      </c>
      <c r="R2364">
        <f t="shared" si="295"/>
        <v>27.31</v>
      </c>
      <c r="S2364" t="str">
        <f t="shared" si="291"/>
        <v>games</v>
      </c>
      <c r="T2364" t="str">
        <f t="shared" si="292"/>
        <v>video games</v>
      </c>
      <c r="U2364" s="7">
        <f t="shared" si="293"/>
        <v>42151.189525462964</v>
      </c>
      <c r="V2364" s="7">
        <f t="shared" si="294"/>
        <v>42181.189525462964</v>
      </c>
    </row>
    <row r="2365" spans="1:22" ht="59" x14ac:dyDescent="0.75">
      <c r="A2365">
        <v>4025</v>
      </c>
      <c r="B2365" s="2" t="s">
        <v>4021</v>
      </c>
      <c r="C2365" s="2" t="s">
        <v>8130</v>
      </c>
      <c r="D2365">
        <v>5000</v>
      </c>
      <c r="E2365">
        <f t="shared" si="288"/>
        <v>5699.9999999999991</v>
      </c>
      <c r="F2365">
        <v>250</v>
      </c>
      <c r="G2365">
        <f t="shared" si="289"/>
        <v>285</v>
      </c>
      <c r="H2365" t="s">
        <v>8221</v>
      </c>
      <c r="I2365" t="s">
        <v>8230</v>
      </c>
      <c r="J2365" t="s">
        <v>8249</v>
      </c>
      <c r="K2365">
        <v>1437889336</v>
      </c>
      <c r="L2365">
        <v>1432705336</v>
      </c>
      <c r="M2365" t="b">
        <v>0</v>
      </c>
      <c r="N2365">
        <v>4</v>
      </c>
      <c r="O2365" t="b">
        <v>0</v>
      </c>
      <c r="P2365" t="s">
        <v>8271</v>
      </c>
      <c r="Q2365">
        <f t="shared" si="290"/>
        <v>5</v>
      </c>
      <c r="R2365">
        <f t="shared" si="295"/>
        <v>71.25</v>
      </c>
      <c r="S2365" t="str">
        <f t="shared" si="291"/>
        <v>theater</v>
      </c>
      <c r="T2365" t="str">
        <f t="shared" si="292"/>
        <v>plays</v>
      </c>
      <c r="U2365" s="7">
        <f t="shared" si="293"/>
        <v>42151.237685185188</v>
      </c>
      <c r="V2365" s="7">
        <f t="shared" si="294"/>
        <v>42211.237685185188</v>
      </c>
    </row>
    <row r="2366" spans="1:22" ht="59" x14ac:dyDescent="0.75">
      <c r="A2366">
        <v>1598</v>
      </c>
      <c r="B2366" s="2" t="s">
        <v>1599</v>
      </c>
      <c r="C2366" s="2" t="s">
        <v>5708</v>
      </c>
      <c r="D2366">
        <v>800</v>
      </c>
      <c r="E2366">
        <f t="shared" si="288"/>
        <v>800</v>
      </c>
      <c r="F2366">
        <v>1</v>
      </c>
      <c r="G2366">
        <f t="shared" si="289"/>
        <v>1</v>
      </c>
      <c r="H2366" t="s">
        <v>8221</v>
      </c>
      <c r="I2366" t="s">
        <v>8224</v>
      </c>
      <c r="J2366" t="s">
        <v>8246</v>
      </c>
      <c r="K2366">
        <v>1437926458</v>
      </c>
      <c r="L2366">
        <v>1432742458</v>
      </c>
      <c r="M2366" t="b">
        <v>0</v>
      </c>
      <c r="N2366">
        <v>1</v>
      </c>
      <c r="O2366" t="b">
        <v>0</v>
      </c>
      <c r="P2366" t="s">
        <v>8291</v>
      </c>
      <c r="Q2366">
        <f t="shared" si="290"/>
        <v>0</v>
      </c>
      <c r="R2366">
        <f t="shared" si="295"/>
        <v>1</v>
      </c>
      <c r="S2366" t="str">
        <f t="shared" si="291"/>
        <v>photography</v>
      </c>
      <c r="T2366" t="str">
        <f t="shared" si="292"/>
        <v>places</v>
      </c>
      <c r="U2366" s="7">
        <f t="shared" si="293"/>
        <v>42151.667337962965</v>
      </c>
      <c r="V2366" s="7">
        <f t="shared" si="294"/>
        <v>42211.667337962965</v>
      </c>
    </row>
    <row r="2367" spans="1:22" ht="44.25" x14ac:dyDescent="0.75">
      <c r="A2367">
        <v>3938</v>
      </c>
      <c r="B2367" s="2" t="s">
        <v>3935</v>
      </c>
      <c r="C2367" s="2" t="s">
        <v>8046</v>
      </c>
      <c r="D2367">
        <v>3255</v>
      </c>
      <c r="E2367">
        <f t="shared" si="288"/>
        <v>3255</v>
      </c>
      <c r="F2367">
        <v>397</v>
      </c>
      <c r="G2367">
        <f t="shared" si="289"/>
        <v>397</v>
      </c>
      <c r="H2367" t="s">
        <v>8221</v>
      </c>
      <c r="I2367" t="s">
        <v>8224</v>
      </c>
      <c r="J2367" t="s">
        <v>8246</v>
      </c>
      <c r="K2367">
        <v>1435441454</v>
      </c>
      <c r="L2367">
        <v>1432763054</v>
      </c>
      <c r="M2367" t="b">
        <v>0</v>
      </c>
      <c r="N2367">
        <v>5</v>
      </c>
      <c r="O2367" t="b">
        <v>0</v>
      </c>
      <c r="P2367" t="s">
        <v>8271</v>
      </c>
      <c r="Q2367">
        <f t="shared" si="290"/>
        <v>12</v>
      </c>
      <c r="R2367">
        <f t="shared" si="295"/>
        <v>79.400000000000006</v>
      </c>
      <c r="S2367" t="str">
        <f t="shared" si="291"/>
        <v>theater</v>
      </c>
      <c r="T2367" t="str">
        <f t="shared" si="292"/>
        <v>plays</v>
      </c>
      <c r="U2367" s="7">
        <f t="shared" si="293"/>
        <v>42151.905717592599</v>
      </c>
      <c r="V2367" s="7">
        <f t="shared" si="294"/>
        <v>42182.905717592599</v>
      </c>
    </row>
    <row r="2368" spans="1:22" ht="44.25" x14ac:dyDescent="0.75">
      <c r="A2368">
        <v>1202</v>
      </c>
      <c r="B2368" s="2" t="s">
        <v>1203</v>
      </c>
      <c r="C2368" s="2" t="s">
        <v>5312</v>
      </c>
      <c r="D2368">
        <v>25000</v>
      </c>
      <c r="E2368">
        <f t="shared" si="288"/>
        <v>16500</v>
      </c>
      <c r="F2368">
        <v>49811</v>
      </c>
      <c r="G2368">
        <f t="shared" si="289"/>
        <v>32875.26</v>
      </c>
      <c r="H2368" t="s">
        <v>8219</v>
      </c>
      <c r="I2368" t="s">
        <v>8226</v>
      </c>
      <c r="J2368" t="s">
        <v>8248</v>
      </c>
      <c r="K2368">
        <v>1435388154</v>
      </c>
      <c r="L2368">
        <v>1432796154</v>
      </c>
      <c r="M2368" t="b">
        <v>0</v>
      </c>
      <c r="N2368">
        <v>271</v>
      </c>
      <c r="O2368" t="b">
        <v>1</v>
      </c>
      <c r="P2368" t="s">
        <v>8285</v>
      </c>
      <c r="Q2368">
        <f t="shared" si="290"/>
        <v>199</v>
      </c>
      <c r="R2368">
        <f t="shared" si="295"/>
        <v>121.31</v>
      </c>
      <c r="S2368" t="str">
        <f t="shared" si="291"/>
        <v>photography</v>
      </c>
      <c r="T2368" t="str">
        <f t="shared" si="292"/>
        <v>photobooks</v>
      </c>
      <c r="U2368" s="7">
        <f t="shared" si="293"/>
        <v>42152.288819444439</v>
      </c>
      <c r="V2368" s="7">
        <f t="shared" si="294"/>
        <v>42182.288819444439</v>
      </c>
    </row>
    <row r="2369" spans="1:22" ht="59" x14ac:dyDescent="0.75">
      <c r="A2369">
        <v>3404</v>
      </c>
      <c r="B2369" s="2" t="s">
        <v>3403</v>
      </c>
      <c r="C2369" s="2" t="s">
        <v>7514</v>
      </c>
      <c r="D2369">
        <v>500</v>
      </c>
      <c r="E2369">
        <f t="shared" si="288"/>
        <v>500</v>
      </c>
      <c r="F2369">
        <v>610</v>
      </c>
      <c r="G2369">
        <f t="shared" si="289"/>
        <v>610</v>
      </c>
      <c r="H2369" t="s">
        <v>8219</v>
      </c>
      <c r="I2369" t="s">
        <v>8224</v>
      </c>
      <c r="J2369" t="s">
        <v>8246</v>
      </c>
      <c r="K2369">
        <v>1434542702</v>
      </c>
      <c r="L2369">
        <v>1432814702</v>
      </c>
      <c r="M2369" t="b">
        <v>0</v>
      </c>
      <c r="N2369">
        <v>3</v>
      </c>
      <c r="O2369" t="b">
        <v>1</v>
      </c>
      <c r="P2369" t="s">
        <v>8271</v>
      </c>
      <c r="Q2369">
        <f t="shared" si="290"/>
        <v>122</v>
      </c>
      <c r="R2369">
        <f t="shared" si="295"/>
        <v>203.33</v>
      </c>
      <c r="S2369" t="str">
        <f t="shared" si="291"/>
        <v>theater</v>
      </c>
      <c r="T2369" t="str">
        <f t="shared" si="292"/>
        <v>plays</v>
      </c>
      <c r="U2369" s="7">
        <f t="shared" si="293"/>
        <v>42152.503495370373</v>
      </c>
      <c r="V2369" s="7">
        <f t="shared" si="294"/>
        <v>42172.503495370373</v>
      </c>
    </row>
    <row r="2370" spans="1:22" ht="59" x14ac:dyDescent="0.75">
      <c r="A2370">
        <v>2223</v>
      </c>
      <c r="B2370" s="2" t="s">
        <v>2224</v>
      </c>
      <c r="C2370" s="2" t="s">
        <v>6333</v>
      </c>
      <c r="D2370">
        <v>19500</v>
      </c>
      <c r="E2370">
        <f t="shared" ref="E2370:E2433" si="296">INDEX(convert,MATCH($J2370,money,0),2)*D2370</f>
        <v>14235</v>
      </c>
      <c r="F2370">
        <v>20631</v>
      </c>
      <c r="G2370">
        <f t="shared" ref="G2370:G2433" si="297">INDEX(convert,MATCH($J2370,money,0),2)*F2370</f>
        <v>15060.63</v>
      </c>
      <c r="H2370" t="s">
        <v>8219</v>
      </c>
      <c r="I2370" t="s">
        <v>8229</v>
      </c>
      <c r="J2370" t="s">
        <v>8251</v>
      </c>
      <c r="K2370">
        <v>1435418568</v>
      </c>
      <c r="L2370">
        <v>1432826568</v>
      </c>
      <c r="M2370" t="b">
        <v>0</v>
      </c>
      <c r="N2370">
        <v>100</v>
      </c>
      <c r="O2370" t="b">
        <v>1</v>
      </c>
      <c r="P2370" t="s">
        <v>8297</v>
      </c>
      <c r="Q2370">
        <f t="shared" ref="Q2370:Q2433" si="298">ROUND(F2370/D2370*100,0)</f>
        <v>106</v>
      </c>
      <c r="R2370">
        <f t="shared" si="295"/>
        <v>150.61000000000001</v>
      </c>
      <c r="S2370" t="str">
        <f t="shared" ref="S2370:S2433" si="299">LEFT($P2370,FIND("/",$P2370)-1)</f>
        <v>games</v>
      </c>
      <c r="T2370" t="str">
        <f t="shared" ref="T2370:T2433" si="300">MID($P2370,FIND("/",$P2370)+1,30)</f>
        <v>tabletop games</v>
      </c>
      <c r="U2370" s="7">
        <f t="shared" ref="U2370:U2433" si="301">DATE(1970,1,1)+(((L2370/60)/60)/24)</f>
        <v>42152.640833333338</v>
      </c>
      <c r="V2370" s="7">
        <f t="shared" ref="V2370:V2433" si="302">DATE(1970,1,1)+(((K2370/60)/60)/24)</f>
        <v>42182.640833333338</v>
      </c>
    </row>
    <row r="2371" spans="1:22" ht="29.5" x14ac:dyDescent="0.75">
      <c r="A2371">
        <v>3837</v>
      </c>
      <c r="B2371" s="2" t="s">
        <v>3834</v>
      </c>
      <c r="C2371" s="2" t="s">
        <v>7946</v>
      </c>
      <c r="D2371">
        <v>2000</v>
      </c>
      <c r="E2371">
        <f t="shared" si="296"/>
        <v>2620</v>
      </c>
      <c r="F2371">
        <v>2042</v>
      </c>
      <c r="G2371">
        <f t="shared" si="297"/>
        <v>2675.02</v>
      </c>
      <c r="H2371" t="s">
        <v>8219</v>
      </c>
      <c r="I2371" t="s">
        <v>8225</v>
      </c>
      <c r="J2371" t="s">
        <v>8247</v>
      </c>
      <c r="K2371">
        <v>1435947758</v>
      </c>
      <c r="L2371">
        <v>1432837358</v>
      </c>
      <c r="M2371" t="b">
        <v>0</v>
      </c>
      <c r="N2371">
        <v>17</v>
      </c>
      <c r="O2371" t="b">
        <v>1</v>
      </c>
      <c r="P2371" t="s">
        <v>8271</v>
      </c>
      <c r="Q2371">
        <f t="shared" si="298"/>
        <v>102</v>
      </c>
      <c r="R2371">
        <f t="shared" ref="R2371:R2434" si="303">ROUND(G2371/N2371,2)</f>
        <v>157.35</v>
      </c>
      <c r="S2371" t="str">
        <f t="shared" si="299"/>
        <v>theater</v>
      </c>
      <c r="T2371" t="str">
        <f t="shared" si="300"/>
        <v>plays</v>
      </c>
      <c r="U2371" s="7">
        <f t="shared" si="301"/>
        <v>42152.765717592592</v>
      </c>
      <c r="V2371" s="7">
        <f t="shared" si="302"/>
        <v>42188.765717592592</v>
      </c>
    </row>
    <row r="2372" spans="1:22" ht="29.5" x14ac:dyDescent="0.75">
      <c r="A2372">
        <v>1731</v>
      </c>
      <c r="B2372" s="2" t="s">
        <v>1732</v>
      </c>
      <c r="C2372" s="2" t="s">
        <v>5841</v>
      </c>
      <c r="D2372">
        <v>1000</v>
      </c>
      <c r="E2372">
        <f t="shared" si="296"/>
        <v>1000</v>
      </c>
      <c r="F2372">
        <v>0</v>
      </c>
      <c r="G2372">
        <f t="shared" si="297"/>
        <v>0</v>
      </c>
      <c r="H2372" t="s">
        <v>8221</v>
      </c>
      <c r="I2372" t="s">
        <v>8224</v>
      </c>
      <c r="J2372" t="s">
        <v>8246</v>
      </c>
      <c r="K2372">
        <v>1434034800</v>
      </c>
      <c r="L2372">
        <v>1432849552</v>
      </c>
      <c r="M2372" t="b">
        <v>0</v>
      </c>
      <c r="N2372">
        <v>0</v>
      </c>
      <c r="O2372" t="b">
        <v>0</v>
      </c>
      <c r="P2372" t="s">
        <v>8293</v>
      </c>
      <c r="Q2372">
        <f t="shared" si="298"/>
        <v>0</v>
      </c>
      <c r="R2372" t="e">
        <f t="shared" si="303"/>
        <v>#DIV/0!</v>
      </c>
      <c r="S2372" t="str">
        <f t="shared" si="299"/>
        <v>music</v>
      </c>
      <c r="T2372" t="str">
        <f t="shared" si="300"/>
        <v>faith</v>
      </c>
      <c r="U2372" s="7">
        <f t="shared" si="301"/>
        <v>42152.906851851847</v>
      </c>
      <c r="V2372" s="7">
        <f t="shared" si="302"/>
        <v>42166.625</v>
      </c>
    </row>
    <row r="2373" spans="1:22" ht="44.25" x14ac:dyDescent="0.75">
      <c r="A2373">
        <v>509</v>
      </c>
      <c r="B2373" s="2" t="s">
        <v>510</v>
      </c>
      <c r="C2373" s="2" t="s">
        <v>4619</v>
      </c>
      <c r="D2373">
        <v>5000</v>
      </c>
      <c r="E2373">
        <f t="shared" si="296"/>
        <v>6550</v>
      </c>
      <c r="F2373">
        <v>10</v>
      </c>
      <c r="G2373">
        <f t="shared" si="297"/>
        <v>13.100000000000001</v>
      </c>
      <c r="H2373" t="s">
        <v>8221</v>
      </c>
      <c r="I2373" t="s">
        <v>8225</v>
      </c>
      <c r="J2373" t="s">
        <v>8247</v>
      </c>
      <c r="K2373">
        <v>1435504170</v>
      </c>
      <c r="L2373">
        <v>1432912170</v>
      </c>
      <c r="M2373" t="b">
        <v>0</v>
      </c>
      <c r="N2373">
        <v>1</v>
      </c>
      <c r="O2373" t="b">
        <v>0</v>
      </c>
      <c r="P2373" t="s">
        <v>8270</v>
      </c>
      <c r="Q2373">
        <f t="shared" si="298"/>
        <v>0</v>
      </c>
      <c r="R2373">
        <f t="shared" si="303"/>
        <v>13.1</v>
      </c>
      <c r="S2373" t="str">
        <f t="shared" si="299"/>
        <v>film &amp; video</v>
      </c>
      <c r="T2373" t="str">
        <f t="shared" si="300"/>
        <v>animation</v>
      </c>
      <c r="U2373" s="7">
        <f t="shared" si="301"/>
        <v>42153.631597222222</v>
      </c>
      <c r="V2373" s="7">
        <f t="shared" si="302"/>
        <v>42183.631597222222</v>
      </c>
    </row>
    <row r="2374" spans="1:22" ht="44.25" x14ac:dyDescent="0.75">
      <c r="A2374">
        <v>2687</v>
      </c>
      <c r="B2374" s="2" t="s">
        <v>2687</v>
      </c>
      <c r="C2374" s="2" t="s">
        <v>6797</v>
      </c>
      <c r="D2374">
        <v>15000</v>
      </c>
      <c r="E2374">
        <f t="shared" si="296"/>
        <v>15000</v>
      </c>
      <c r="F2374">
        <v>0</v>
      </c>
      <c r="G2374">
        <f t="shared" si="297"/>
        <v>0</v>
      </c>
      <c r="H2374" t="s">
        <v>8221</v>
      </c>
      <c r="I2374" t="s">
        <v>8224</v>
      </c>
      <c r="J2374" t="s">
        <v>8246</v>
      </c>
      <c r="K2374">
        <v>1435591318</v>
      </c>
      <c r="L2374">
        <v>1432999318</v>
      </c>
      <c r="M2374" t="b">
        <v>0</v>
      </c>
      <c r="N2374">
        <v>0</v>
      </c>
      <c r="O2374" t="b">
        <v>0</v>
      </c>
      <c r="P2374" t="s">
        <v>8284</v>
      </c>
      <c r="Q2374">
        <f t="shared" si="298"/>
        <v>0</v>
      </c>
      <c r="R2374" t="e">
        <f t="shared" si="303"/>
        <v>#DIV/0!</v>
      </c>
      <c r="S2374" t="str">
        <f t="shared" si="299"/>
        <v>food</v>
      </c>
      <c r="T2374" t="str">
        <f t="shared" si="300"/>
        <v>food trucks</v>
      </c>
      <c r="U2374" s="7">
        <f t="shared" si="301"/>
        <v>42154.64025462963</v>
      </c>
      <c r="V2374" s="7">
        <f t="shared" si="302"/>
        <v>42184.64025462963</v>
      </c>
    </row>
    <row r="2375" spans="1:22" ht="44.25" x14ac:dyDescent="0.75">
      <c r="A2375">
        <v>1159</v>
      </c>
      <c r="B2375" s="2" t="s">
        <v>1160</v>
      </c>
      <c r="C2375" s="2" t="s">
        <v>5269</v>
      </c>
      <c r="D2375">
        <v>6750</v>
      </c>
      <c r="E2375">
        <f t="shared" si="296"/>
        <v>6750</v>
      </c>
      <c r="F2375">
        <v>0</v>
      </c>
      <c r="G2375">
        <f t="shared" si="297"/>
        <v>0</v>
      </c>
      <c r="H2375" t="s">
        <v>8221</v>
      </c>
      <c r="I2375" t="s">
        <v>8224</v>
      </c>
      <c r="J2375" t="s">
        <v>8246</v>
      </c>
      <c r="K2375">
        <v>1435679100</v>
      </c>
      <c r="L2375">
        <v>1433006765</v>
      </c>
      <c r="M2375" t="b">
        <v>0</v>
      </c>
      <c r="N2375">
        <v>0</v>
      </c>
      <c r="O2375" t="b">
        <v>0</v>
      </c>
      <c r="P2375" t="s">
        <v>8284</v>
      </c>
      <c r="Q2375">
        <f t="shared" si="298"/>
        <v>0</v>
      </c>
      <c r="R2375" t="e">
        <f t="shared" si="303"/>
        <v>#DIV/0!</v>
      </c>
      <c r="S2375" t="str">
        <f t="shared" si="299"/>
        <v>food</v>
      </c>
      <c r="T2375" t="str">
        <f t="shared" si="300"/>
        <v>food trucks</v>
      </c>
      <c r="U2375" s="7">
        <f t="shared" si="301"/>
        <v>42154.726446759261</v>
      </c>
      <c r="V2375" s="7">
        <f t="shared" si="302"/>
        <v>42185.65625</v>
      </c>
    </row>
    <row r="2376" spans="1:22" ht="44.25" x14ac:dyDescent="0.75">
      <c r="A2376">
        <v>3878</v>
      </c>
      <c r="B2376" s="2" t="s">
        <v>3875</v>
      </c>
      <c r="C2376" s="2" t="s">
        <v>7987</v>
      </c>
      <c r="D2376">
        <v>18000</v>
      </c>
      <c r="E2376">
        <f t="shared" si="296"/>
        <v>18000</v>
      </c>
      <c r="F2376">
        <v>10</v>
      </c>
      <c r="G2376">
        <f t="shared" si="297"/>
        <v>10</v>
      </c>
      <c r="H2376" t="s">
        <v>8220</v>
      </c>
      <c r="I2376" t="s">
        <v>8224</v>
      </c>
      <c r="J2376" t="s">
        <v>8246</v>
      </c>
      <c r="K2376">
        <v>1435636740</v>
      </c>
      <c r="L2376">
        <v>1433014746</v>
      </c>
      <c r="M2376" t="b">
        <v>0</v>
      </c>
      <c r="N2376">
        <v>1</v>
      </c>
      <c r="O2376" t="b">
        <v>0</v>
      </c>
      <c r="P2376" t="s">
        <v>8305</v>
      </c>
      <c r="Q2376">
        <f t="shared" si="298"/>
        <v>0</v>
      </c>
      <c r="R2376">
        <f t="shared" si="303"/>
        <v>10</v>
      </c>
      <c r="S2376" t="str">
        <f t="shared" si="299"/>
        <v>theater</v>
      </c>
      <c r="T2376" t="str">
        <f t="shared" si="300"/>
        <v>musical</v>
      </c>
      <c r="U2376" s="7">
        <f t="shared" si="301"/>
        <v>42154.818819444445</v>
      </c>
      <c r="V2376" s="7">
        <f t="shared" si="302"/>
        <v>42185.165972222225</v>
      </c>
    </row>
    <row r="2377" spans="1:22" x14ac:dyDescent="0.75">
      <c r="A2377">
        <v>2807</v>
      </c>
      <c r="B2377" s="2" t="s">
        <v>2807</v>
      </c>
      <c r="C2377" s="2" t="s">
        <v>6917</v>
      </c>
      <c r="D2377">
        <v>5000</v>
      </c>
      <c r="E2377">
        <f t="shared" si="296"/>
        <v>5000</v>
      </c>
      <c r="F2377">
        <v>6300</v>
      </c>
      <c r="G2377">
        <f t="shared" si="297"/>
        <v>6300</v>
      </c>
      <c r="H2377" t="s">
        <v>8219</v>
      </c>
      <c r="I2377" t="s">
        <v>8224</v>
      </c>
      <c r="J2377" t="s">
        <v>8246</v>
      </c>
      <c r="K2377">
        <v>1435611438</v>
      </c>
      <c r="L2377">
        <v>1433019438</v>
      </c>
      <c r="M2377" t="b">
        <v>0</v>
      </c>
      <c r="N2377">
        <v>93</v>
      </c>
      <c r="O2377" t="b">
        <v>1</v>
      </c>
      <c r="P2377" t="s">
        <v>8271</v>
      </c>
      <c r="Q2377">
        <f t="shared" si="298"/>
        <v>126</v>
      </c>
      <c r="R2377">
        <f t="shared" si="303"/>
        <v>67.739999999999995</v>
      </c>
      <c r="S2377" t="str">
        <f t="shared" si="299"/>
        <v>theater</v>
      </c>
      <c r="T2377" t="str">
        <f t="shared" si="300"/>
        <v>plays</v>
      </c>
      <c r="U2377" s="7">
        <f t="shared" si="301"/>
        <v>42154.873124999998</v>
      </c>
      <c r="V2377" s="7">
        <f t="shared" si="302"/>
        <v>42184.873124999998</v>
      </c>
    </row>
    <row r="2378" spans="1:22" ht="44.25" x14ac:dyDescent="0.75">
      <c r="A2378">
        <v>1872</v>
      </c>
      <c r="B2378" s="2" t="s">
        <v>1873</v>
      </c>
      <c r="C2378" s="2" t="s">
        <v>5982</v>
      </c>
      <c r="D2378">
        <v>20000</v>
      </c>
      <c r="E2378">
        <f t="shared" si="296"/>
        <v>20000</v>
      </c>
      <c r="F2378">
        <v>212</v>
      </c>
      <c r="G2378">
        <f t="shared" si="297"/>
        <v>212</v>
      </c>
      <c r="H2378" t="s">
        <v>8221</v>
      </c>
      <c r="I2378" t="s">
        <v>8224</v>
      </c>
      <c r="J2378" t="s">
        <v>8246</v>
      </c>
      <c r="K2378">
        <v>1435633602</v>
      </c>
      <c r="L2378">
        <v>1433041602</v>
      </c>
      <c r="M2378" t="b">
        <v>0</v>
      </c>
      <c r="N2378">
        <v>13</v>
      </c>
      <c r="O2378" t="b">
        <v>0</v>
      </c>
      <c r="P2378" t="s">
        <v>8283</v>
      </c>
      <c r="Q2378">
        <f t="shared" si="298"/>
        <v>1</v>
      </c>
      <c r="R2378">
        <f t="shared" si="303"/>
        <v>16.309999999999999</v>
      </c>
      <c r="S2378" t="str">
        <f t="shared" si="299"/>
        <v>games</v>
      </c>
      <c r="T2378" t="str">
        <f t="shared" si="300"/>
        <v>mobile games</v>
      </c>
      <c r="U2378" s="7">
        <f t="shared" si="301"/>
        <v>42155.129652777774</v>
      </c>
      <c r="V2378" s="7">
        <f t="shared" si="302"/>
        <v>42185.129652777774</v>
      </c>
    </row>
    <row r="2379" spans="1:22" ht="29.5" x14ac:dyDescent="0.75">
      <c r="A2379">
        <v>2563</v>
      </c>
      <c r="B2379" s="2" t="s">
        <v>2563</v>
      </c>
      <c r="C2379" s="2" t="s">
        <v>6673</v>
      </c>
      <c r="D2379">
        <v>20000</v>
      </c>
      <c r="E2379">
        <f t="shared" si="296"/>
        <v>20000</v>
      </c>
      <c r="F2379">
        <v>0</v>
      </c>
      <c r="G2379">
        <f t="shared" si="297"/>
        <v>0</v>
      </c>
      <c r="H2379" t="s">
        <v>8220</v>
      </c>
      <c r="I2379" t="s">
        <v>8224</v>
      </c>
      <c r="J2379" t="s">
        <v>8246</v>
      </c>
      <c r="K2379">
        <v>1438226451</v>
      </c>
      <c r="L2379">
        <v>1433042451</v>
      </c>
      <c r="M2379" t="b">
        <v>0</v>
      </c>
      <c r="N2379">
        <v>0</v>
      </c>
      <c r="O2379" t="b">
        <v>0</v>
      </c>
      <c r="P2379" t="s">
        <v>8284</v>
      </c>
      <c r="Q2379">
        <f t="shared" si="298"/>
        <v>0</v>
      </c>
      <c r="R2379" t="e">
        <f t="shared" si="303"/>
        <v>#DIV/0!</v>
      </c>
      <c r="S2379" t="str">
        <f t="shared" si="299"/>
        <v>food</v>
      </c>
      <c r="T2379" t="str">
        <f t="shared" si="300"/>
        <v>food trucks</v>
      </c>
      <c r="U2379" s="7">
        <f t="shared" si="301"/>
        <v>42155.139479166668</v>
      </c>
      <c r="V2379" s="7">
        <f t="shared" si="302"/>
        <v>42215.139479166668</v>
      </c>
    </row>
    <row r="2380" spans="1:22" ht="44.25" x14ac:dyDescent="0.75">
      <c r="A2380">
        <v>3839</v>
      </c>
      <c r="B2380" s="2" t="s">
        <v>3836</v>
      </c>
      <c r="C2380" s="2" t="s">
        <v>7948</v>
      </c>
      <c r="D2380">
        <v>2000</v>
      </c>
      <c r="E2380">
        <f t="shared" si="296"/>
        <v>2000</v>
      </c>
      <c r="F2380">
        <v>2025</v>
      </c>
      <c r="G2380">
        <f t="shared" si="297"/>
        <v>2025</v>
      </c>
      <c r="H2380" t="s">
        <v>8219</v>
      </c>
      <c r="I2380" t="s">
        <v>8224</v>
      </c>
      <c r="J2380" t="s">
        <v>8246</v>
      </c>
      <c r="K2380">
        <v>1438226724</v>
      </c>
      <c r="L2380">
        <v>1433042724</v>
      </c>
      <c r="M2380" t="b">
        <v>0</v>
      </c>
      <c r="N2380">
        <v>32</v>
      </c>
      <c r="O2380" t="b">
        <v>1</v>
      </c>
      <c r="P2380" t="s">
        <v>8271</v>
      </c>
      <c r="Q2380">
        <f t="shared" si="298"/>
        <v>101</v>
      </c>
      <c r="R2380">
        <f t="shared" si="303"/>
        <v>63.28</v>
      </c>
      <c r="S2380" t="str">
        <f t="shared" si="299"/>
        <v>theater</v>
      </c>
      <c r="T2380" t="str">
        <f t="shared" si="300"/>
        <v>plays</v>
      </c>
      <c r="U2380" s="7">
        <f t="shared" si="301"/>
        <v>42155.142638888887</v>
      </c>
      <c r="V2380" s="7">
        <f t="shared" si="302"/>
        <v>42215.142638888887</v>
      </c>
    </row>
    <row r="2381" spans="1:22" ht="59" x14ac:dyDescent="0.75">
      <c r="A2381">
        <v>3221</v>
      </c>
      <c r="B2381" s="2" t="s">
        <v>3221</v>
      </c>
      <c r="C2381" s="2" t="s">
        <v>7331</v>
      </c>
      <c r="D2381">
        <v>4000</v>
      </c>
      <c r="E2381">
        <f t="shared" si="296"/>
        <v>5240</v>
      </c>
      <c r="F2381">
        <v>4137</v>
      </c>
      <c r="G2381">
        <f t="shared" si="297"/>
        <v>5419.47</v>
      </c>
      <c r="H2381" t="s">
        <v>8219</v>
      </c>
      <c r="I2381" t="s">
        <v>8225</v>
      </c>
      <c r="J2381" t="s">
        <v>8247</v>
      </c>
      <c r="K2381">
        <v>1436114603</v>
      </c>
      <c r="L2381">
        <v>1433090603</v>
      </c>
      <c r="M2381" t="b">
        <v>1</v>
      </c>
      <c r="N2381">
        <v>113</v>
      </c>
      <c r="O2381" t="b">
        <v>1</v>
      </c>
      <c r="P2381" t="s">
        <v>8271</v>
      </c>
      <c r="Q2381">
        <f t="shared" si="298"/>
        <v>103</v>
      </c>
      <c r="R2381">
        <f t="shared" si="303"/>
        <v>47.96</v>
      </c>
      <c r="S2381" t="str">
        <f t="shared" si="299"/>
        <v>theater</v>
      </c>
      <c r="T2381" t="str">
        <f t="shared" si="300"/>
        <v>plays</v>
      </c>
      <c r="U2381" s="7">
        <f t="shared" si="301"/>
        <v>42155.696793981479</v>
      </c>
      <c r="V2381" s="7">
        <f t="shared" si="302"/>
        <v>42190.696793981479</v>
      </c>
    </row>
    <row r="2382" spans="1:22" ht="29.5" x14ac:dyDescent="0.75">
      <c r="A2382">
        <v>528</v>
      </c>
      <c r="B2382" s="2" t="s">
        <v>529</v>
      </c>
      <c r="C2382" s="2" t="s">
        <v>4638</v>
      </c>
      <c r="D2382">
        <v>1150</v>
      </c>
      <c r="E2382">
        <f t="shared" si="296"/>
        <v>1150</v>
      </c>
      <c r="F2382">
        <v>1330</v>
      </c>
      <c r="G2382">
        <f t="shared" si="297"/>
        <v>1330</v>
      </c>
      <c r="H2382" t="s">
        <v>8219</v>
      </c>
      <c r="I2382" t="s">
        <v>8224</v>
      </c>
      <c r="J2382" t="s">
        <v>8246</v>
      </c>
      <c r="K2382">
        <v>1434921600</v>
      </c>
      <c r="L2382">
        <v>1433109907</v>
      </c>
      <c r="M2382" t="b">
        <v>0</v>
      </c>
      <c r="N2382">
        <v>30</v>
      </c>
      <c r="O2382" t="b">
        <v>1</v>
      </c>
      <c r="P2382" t="s">
        <v>8271</v>
      </c>
      <c r="Q2382">
        <f t="shared" si="298"/>
        <v>116</v>
      </c>
      <c r="R2382">
        <f t="shared" si="303"/>
        <v>44.33</v>
      </c>
      <c r="S2382" t="str">
        <f t="shared" si="299"/>
        <v>theater</v>
      </c>
      <c r="T2382" t="str">
        <f t="shared" si="300"/>
        <v>plays</v>
      </c>
      <c r="U2382" s="7">
        <f t="shared" si="301"/>
        <v>42155.920219907406</v>
      </c>
      <c r="V2382" s="7">
        <f t="shared" si="302"/>
        <v>42176.888888888891</v>
      </c>
    </row>
    <row r="2383" spans="1:22" ht="44.25" x14ac:dyDescent="0.75">
      <c r="A2383">
        <v>3238</v>
      </c>
      <c r="B2383" s="2" t="s">
        <v>3238</v>
      </c>
      <c r="C2383" s="2" t="s">
        <v>7348</v>
      </c>
      <c r="D2383">
        <v>2800</v>
      </c>
      <c r="E2383">
        <f t="shared" si="296"/>
        <v>3668</v>
      </c>
      <c r="F2383">
        <v>3145</v>
      </c>
      <c r="G2383">
        <f t="shared" si="297"/>
        <v>4119.95</v>
      </c>
      <c r="H2383" t="s">
        <v>8219</v>
      </c>
      <c r="I2383" t="s">
        <v>8225</v>
      </c>
      <c r="J2383" t="s">
        <v>8247</v>
      </c>
      <c r="K2383">
        <v>1435752898</v>
      </c>
      <c r="L2383">
        <v>1433160898</v>
      </c>
      <c r="M2383" t="b">
        <v>1</v>
      </c>
      <c r="N2383">
        <v>79</v>
      </c>
      <c r="O2383" t="b">
        <v>1</v>
      </c>
      <c r="P2383" t="s">
        <v>8271</v>
      </c>
      <c r="Q2383">
        <f t="shared" si="298"/>
        <v>112</v>
      </c>
      <c r="R2383">
        <f t="shared" si="303"/>
        <v>52.15</v>
      </c>
      <c r="S2383" t="str">
        <f t="shared" si="299"/>
        <v>theater</v>
      </c>
      <c r="T2383" t="str">
        <f t="shared" si="300"/>
        <v>plays</v>
      </c>
      <c r="U2383" s="7">
        <f t="shared" si="301"/>
        <v>42156.510393518518</v>
      </c>
      <c r="V2383" s="7">
        <f t="shared" si="302"/>
        <v>42186.510393518518</v>
      </c>
    </row>
    <row r="2384" spans="1:22" ht="44.25" x14ac:dyDescent="0.75">
      <c r="A2384">
        <v>1945</v>
      </c>
      <c r="B2384" s="2" t="s">
        <v>1946</v>
      </c>
      <c r="C2384" s="2" t="s">
        <v>6055</v>
      </c>
      <c r="D2384">
        <v>100000</v>
      </c>
      <c r="E2384">
        <f t="shared" si="296"/>
        <v>113999.99999999999</v>
      </c>
      <c r="F2384">
        <v>348018</v>
      </c>
      <c r="G2384">
        <f t="shared" si="297"/>
        <v>396740.51999999996</v>
      </c>
      <c r="H2384" t="s">
        <v>8219</v>
      </c>
      <c r="I2384" t="s">
        <v>8227</v>
      </c>
      <c r="J2384" t="s">
        <v>8249</v>
      </c>
      <c r="K2384">
        <v>1436680958</v>
      </c>
      <c r="L2384">
        <v>1433224958</v>
      </c>
      <c r="M2384" t="b">
        <v>1</v>
      </c>
      <c r="N2384">
        <v>680</v>
      </c>
      <c r="O2384" t="b">
        <v>1</v>
      </c>
      <c r="P2384" t="s">
        <v>8295</v>
      </c>
      <c r="Q2384">
        <f t="shared" si="298"/>
        <v>348</v>
      </c>
      <c r="R2384">
        <f t="shared" si="303"/>
        <v>583.44000000000005</v>
      </c>
      <c r="S2384" t="str">
        <f t="shared" si="299"/>
        <v>technology</v>
      </c>
      <c r="T2384" t="str">
        <f t="shared" si="300"/>
        <v>hardware</v>
      </c>
      <c r="U2384" s="7">
        <f t="shared" si="301"/>
        <v>42157.251828703709</v>
      </c>
      <c r="V2384" s="7">
        <f t="shared" si="302"/>
        <v>42197.251828703709</v>
      </c>
    </row>
    <row r="2385" spans="1:22" ht="59" x14ac:dyDescent="0.75">
      <c r="A2385">
        <v>2963</v>
      </c>
      <c r="B2385" s="2" t="s">
        <v>2963</v>
      </c>
      <c r="C2385" s="2" t="s">
        <v>7073</v>
      </c>
      <c r="D2385">
        <v>10000</v>
      </c>
      <c r="E2385">
        <f t="shared" si="296"/>
        <v>10000</v>
      </c>
      <c r="F2385">
        <v>10685</v>
      </c>
      <c r="G2385">
        <f t="shared" si="297"/>
        <v>10685</v>
      </c>
      <c r="H2385" t="s">
        <v>8219</v>
      </c>
      <c r="I2385" t="s">
        <v>8224</v>
      </c>
      <c r="J2385" t="s">
        <v>8246</v>
      </c>
      <c r="K2385">
        <v>1435835824</v>
      </c>
      <c r="L2385">
        <v>1433243824</v>
      </c>
      <c r="M2385" t="b">
        <v>0</v>
      </c>
      <c r="N2385">
        <v>98</v>
      </c>
      <c r="O2385" t="b">
        <v>1</v>
      </c>
      <c r="P2385" t="s">
        <v>8271</v>
      </c>
      <c r="Q2385">
        <f t="shared" si="298"/>
        <v>107</v>
      </c>
      <c r="R2385">
        <f t="shared" si="303"/>
        <v>109.03</v>
      </c>
      <c r="S2385" t="str">
        <f t="shared" si="299"/>
        <v>theater</v>
      </c>
      <c r="T2385" t="str">
        <f t="shared" si="300"/>
        <v>plays</v>
      </c>
      <c r="U2385" s="7">
        <f t="shared" si="301"/>
        <v>42157.470185185186</v>
      </c>
      <c r="V2385" s="7">
        <f t="shared" si="302"/>
        <v>42187.470185185186</v>
      </c>
    </row>
    <row r="2386" spans="1:22" ht="44.25" x14ac:dyDescent="0.75">
      <c r="A2386">
        <v>530</v>
      </c>
      <c r="B2386" s="2" t="s">
        <v>531</v>
      </c>
      <c r="C2386" s="2" t="s">
        <v>4640</v>
      </c>
      <c r="D2386">
        <v>3405</v>
      </c>
      <c r="E2386">
        <f t="shared" si="296"/>
        <v>3405</v>
      </c>
      <c r="F2386">
        <v>3670</v>
      </c>
      <c r="G2386">
        <f t="shared" si="297"/>
        <v>3670</v>
      </c>
      <c r="H2386" t="s">
        <v>8219</v>
      </c>
      <c r="I2386" t="s">
        <v>8224</v>
      </c>
      <c r="J2386" t="s">
        <v>8246</v>
      </c>
      <c r="K2386">
        <v>1435111200</v>
      </c>
      <c r="L2386">
        <v>1433254268</v>
      </c>
      <c r="M2386" t="b">
        <v>0</v>
      </c>
      <c r="N2386">
        <v>29</v>
      </c>
      <c r="O2386" t="b">
        <v>1</v>
      </c>
      <c r="P2386" t="s">
        <v>8271</v>
      </c>
      <c r="Q2386">
        <f t="shared" si="298"/>
        <v>108</v>
      </c>
      <c r="R2386">
        <f t="shared" si="303"/>
        <v>126.55</v>
      </c>
      <c r="S2386" t="str">
        <f t="shared" si="299"/>
        <v>theater</v>
      </c>
      <c r="T2386" t="str">
        <f t="shared" si="300"/>
        <v>plays</v>
      </c>
      <c r="U2386" s="7">
        <f t="shared" si="301"/>
        <v>42157.591064814813</v>
      </c>
      <c r="V2386" s="7">
        <f t="shared" si="302"/>
        <v>42179.083333333328</v>
      </c>
    </row>
    <row r="2387" spans="1:22" ht="44.25" x14ac:dyDescent="0.75">
      <c r="A2387">
        <v>3196</v>
      </c>
      <c r="B2387" s="2" t="s">
        <v>3196</v>
      </c>
      <c r="C2387" s="2" t="s">
        <v>7306</v>
      </c>
      <c r="D2387">
        <v>3000000</v>
      </c>
      <c r="E2387">
        <f t="shared" si="296"/>
        <v>3000000</v>
      </c>
      <c r="F2387">
        <v>1800</v>
      </c>
      <c r="G2387">
        <f t="shared" si="297"/>
        <v>1800</v>
      </c>
      <c r="H2387" t="s">
        <v>8221</v>
      </c>
      <c r="I2387" t="s">
        <v>8224</v>
      </c>
      <c r="J2387" t="s">
        <v>8246</v>
      </c>
      <c r="K2387">
        <v>1438437600</v>
      </c>
      <c r="L2387">
        <v>1433254875</v>
      </c>
      <c r="M2387" t="b">
        <v>0</v>
      </c>
      <c r="N2387">
        <v>6</v>
      </c>
      <c r="O2387" t="b">
        <v>0</v>
      </c>
      <c r="P2387" t="s">
        <v>8305</v>
      </c>
      <c r="Q2387">
        <f t="shared" si="298"/>
        <v>0</v>
      </c>
      <c r="R2387">
        <f t="shared" si="303"/>
        <v>300</v>
      </c>
      <c r="S2387" t="str">
        <f t="shared" si="299"/>
        <v>theater</v>
      </c>
      <c r="T2387" t="str">
        <f t="shared" si="300"/>
        <v>musical</v>
      </c>
      <c r="U2387" s="7">
        <f t="shared" si="301"/>
        <v>42157.598090277781</v>
      </c>
      <c r="V2387" s="7">
        <f t="shared" si="302"/>
        <v>42217.583333333328</v>
      </c>
    </row>
    <row r="2388" spans="1:22" ht="59" x14ac:dyDescent="0.75">
      <c r="A2388">
        <v>3625</v>
      </c>
      <c r="B2388" s="2" t="s">
        <v>3623</v>
      </c>
      <c r="C2388" s="2" t="s">
        <v>7735</v>
      </c>
      <c r="D2388">
        <v>3000</v>
      </c>
      <c r="E2388">
        <f t="shared" si="296"/>
        <v>3930</v>
      </c>
      <c r="F2388">
        <v>3080</v>
      </c>
      <c r="G2388">
        <f t="shared" si="297"/>
        <v>4034.8</v>
      </c>
      <c r="H2388" t="s">
        <v>8219</v>
      </c>
      <c r="I2388" t="s">
        <v>8225</v>
      </c>
      <c r="J2388" t="s">
        <v>8247</v>
      </c>
      <c r="K2388">
        <v>1435851577</v>
      </c>
      <c r="L2388">
        <v>1433259577</v>
      </c>
      <c r="M2388" t="b">
        <v>0</v>
      </c>
      <c r="N2388">
        <v>78</v>
      </c>
      <c r="O2388" t="b">
        <v>1</v>
      </c>
      <c r="P2388" t="s">
        <v>8271</v>
      </c>
      <c r="Q2388">
        <f t="shared" si="298"/>
        <v>103</v>
      </c>
      <c r="R2388">
        <f t="shared" si="303"/>
        <v>51.73</v>
      </c>
      <c r="S2388" t="str">
        <f t="shared" si="299"/>
        <v>theater</v>
      </c>
      <c r="T2388" t="str">
        <f t="shared" si="300"/>
        <v>plays</v>
      </c>
      <c r="U2388" s="7">
        <f t="shared" si="301"/>
        <v>42157.652511574073</v>
      </c>
      <c r="V2388" s="7">
        <f t="shared" si="302"/>
        <v>42187.652511574073</v>
      </c>
    </row>
    <row r="2389" spans="1:22" ht="44.25" x14ac:dyDescent="0.75">
      <c r="A2389">
        <v>2398</v>
      </c>
      <c r="B2389" s="2" t="s">
        <v>2399</v>
      </c>
      <c r="C2389" s="2" t="s">
        <v>6508</v>
      </c>
      <c r="D2389">
        <v>4000</v>
      </c>
      <c r="E2389">
        <f t="shared" si="296"/>
        <v>4000</v>
      </c>
      <c r="F2389">
        <v>0</v>
      </c>
      <c r="G2389">
        <f t="shared" si="297"/>
        <v>0</v>
      </c>
      <c r="H2389" t="s">
        <v>8220</v>
      </c>
      <c r="I2389" t="s">
        <v>8224</v>
      </c>
      <c r="J2389" t="s">
        <v>8246</v>
      </c>
      <c r="K2389">
        <v>1435874384</v>
      </c>
      <c r="L2389">
        <v>1433282384</v>
      </c>
      <c r="M2389" t="b">
        <v>0</v>
      </c>
      <c r="N2389">
        <v>0</v>
      </c>
      <c r="O2389" t="b">
        <v>0</v>
      </c>
      <c r="P2389" t="s">
        <v>8272</v>
      </c>
      <c r="Q2389">
        <f t="shared" si="298"/>
        <v>0</v>
      </c>
      <c r="R2389" t="e">
        <f t="shared" si="303"/>
        <v>#DIV/0!</v>
      </c>
      <c r="S2389" t="str">
        <f t="shared" si="299"/>
        <v>technology</v>
      </c>
      <c r="T2389" t="str">
        <f t="shared" si="300"/>
        <v>web</v>
      </c>
      <c r="U2389" s="7">
        <f t="shared" si="301"/>
        <v>42157.916481481487</v>
      </c>
      <c r="V2389" s="7">
        <f t="shared" si="302"/>
        <v>42187.916481481487</v>
      </c>
    </row>
    <row r="2390" spans="1:22" ht="44.25" x14ac:dyDescent="0.75">
      <c r="A2390">
        <v>691</v>
      </c>
      <c r="B2390" s="2" t="s">
        <v>692</v>
      </c>
      <c r="C2390" s="2" t="s">
        <v>4801</v>
      </c>
      <c r="D2390">
        <v>50000</v>
      </c>
      <c r="E2390">
        <f t="shared" si="296"/>
        <v>50000</v>
      </c>
      <c r="F2390">
        <v>260</v>
      </c>
      <c r="G2390">
        <f t="shared" si="297"/>
        <v>260</v>
      </c>
      <c r="H2390" t="s">
        <v>8221</v>
      </c>
      <c r="I2390" t="s">
        <v>8224</v>
      </c>
      <c r="J2390" t="s">
        <v>8246</v>
      </c>
      <c r="K2390">
        <v>1435711246</v>
      </c>
      <c r="L2390">
        <v>1433292046</v>
      </c>
      <c r="M2390" t="b">
        <v>0</v>
      </c>
      <c r="N2390">
        <v>10</v>
      </c>
      <c r="O2390" t="b">
        <v>0</v>
      </c>
      <c r="P2390" t="s">
        <v>8273</v>
      </c>
      <c r="Q2390">
        <f t="shared" si="298"/>
        <v>1</v>
      </c>
      <c r="R2390">
        <f t="shared" si="303"/>
        <v>26</v>
      </c>
      <c r="S2390" t="str">
        <f t="shared" si="299"/>
        <v>technology</v>
      </c>
      <c r="T2390" t="str">
        <f t="shared" si="300"/>
        <v>wearables</v>
      </c>
      <c r="U2390" s="7">
        <f t="shared" si="301"/>
        <v>42158.028310185182</v>
      </c>
      <c r="V2390" s="7">
        <f t="shared" si="302"/>
        <v>42186.028310185182</v>
      </c>
    </row>
    <row r="2391" spans="1:22" ht="44.25" x14ac:dyDescent="0.75">
      <c r="A2391">
        <v>2803</v>
      </c>
      <c r="B2391" s="2" t="s">
        <v>2803</v>
      </c>
      <c r="C2391" s="2" t="s">
        <v>6913</v>
      </c>
      <c r="D2391">
        <v>10000</v>
      </c>
      <c r="E2391">
        <f t="shared" si="296"/>
        <v>10000</v>
      </c>
      <c r="F2391">
        <v>12795</v>
      </c>
      <c r="G2391">
        <f t="shared" si="297"/>
        <v>12795</v>
      </c>
      <c r="H2391" t="s">
        <v>8219</v>
      </c>
      <c r="I2391" t="s">
        <v>8224</v>
      </c>
      <c r="J2391" t="s">
        <v>8246</v>
      </c>
      <c r="K2391">
        <v>1437004800</v>
      </c>
      <c r="L2391">
        <v>1433295276</v>
      </c>
      <c r="M2391" t="b">
        <v>0</v>
      </c>
      <c r="N2391">
        <v>141</v>
      </c>
      <c r="O2391" t="b">
        <v>1</v>
      </c>
      <c r="P2391" t="s">
        <v>8271</v>
      </c>
      <c r="Q2391">
        <f t="shared" si="298"/>
        <v>128</v>
      </c>
      <c r="R2391">
        <f t="shared" si="303"/>
        <v>90.74</v>
      </c>
      <c r="S2391" t="str">
        <f t="shared" si="299"/>
        <v>theater</v>
      </c>
      <c r="T2391" t="str">
        <f t="shared" si="300"/>
        <v>plays</v>
      </c>
      <c r="U2391" s="7">
        <f t="shared" si="301"/>
        <v>42158.065694444449</v>
      </c>
      <c r="V2391" s="7">
        <f t="shared" si="302"/>
        <v>42201</v>
      </c>
    </row>
    <row r="2392" spans="1:22" ht="44.25" x14ac:dyDescent="0.75">
      <c r="A2392">
        <v>3847</v>
      </c>
      <c r="B2392" s="2" t="s">
        <v>3844</v>
      </c>
      <c r="C2392" s="2" t="s">
        <v>7956</v>
      </c>
      <c r="D2392">
        <v>10500</v>
      </c>
      <c r="E2392">
        <f t="shared" si="296"/>
        <v>10500</v>
      </c>
      <c r="F2392">
        <v>1697</v>
      </c>
      <c r="G2392">
        <f t="shared" si="297"/>
        <v>1697</v>
      </c>
      <c r="H2392" t="s">
        <v>8221</v>
      </c>
      <c r="I2392" t="s">
        <v>8224</v>
      </c>
      <c r="J2392" t="s">
        <v>8246</v>
      </c>
      <c r="K2392">
        <v>1437283391</v>
      </c>
      <c r="L2392">
        <v>1433395391</v>
      </c>
      <c r="M2392" t="b">
        <v>1</v>
      </c>
      <c r="N2392">
        <v>9</v>
      </c>
      <c r="O2392" t="b">
        <v>0</v>
      </c>
      <c r="P2392" t="s">
        <v>8271</v>
      </c>
      <c r="Q2392">
        <f t="shared" si="298"/>
        <v>16</v>
      </c>
      <c r="R2392">
        <f t="shared" si="303"/>
        <v>188.56</v>
      </c>
      <c r="S2392" t="str">
        <f t="shared" si="299"/>
        <v>theater</v>
      </c>
      <c r="T2392" t="str">
        <f t="shared" si="300"/>
        <v>plays</v>
      </c>
      <c r="U2392" s="7">
        <f t="shared" si="301"/>
        <v>42159.224432870367</v>
      </c>
      <c r="V2392" s="7">
        <f t="shared" si="302"/>
        <v>42204.224432870367</v>
      </c>
    </row>
    <row r="2393" spans="1:22" ht="44.25" x14ac:dyDescent="0.75">
      <c r="A2393">
        <v>1802</v>
      </c>
      <c r="B2393" s="2" t="s">
        <v>1803</v>
      </c>
      <c r="C2393" s="2" t="s">
        <v>5912</v>
      </c>
      <c r="D2393">
        <v>3500</v>
      </c>
      <c r="E2393">
        <f t="shared" si="296"/>
        <v>3989.9999999999995</v>
      </c>
      <c r="F2393">
        <v>1697</v>
      </c>
      <c r="G2393">
        <f t="shared" si="297"/>
        <v>1934.58</v>
      </c>
      <c r="H2393" t="s">
        <v>8221</v>
      </c>
      <c r="I2393" t="s">
        <v>8236</v>
      </c>
      <c r="J2393" t="s">
        <v>8249</v>
      </c>
      <c r="K2393">
        <v>1435442340</v>
      </c>
      <c r="L2393">
        <v>1433416830</v>
      </c>
      <c r="M2393" t="b">
        <v>1</v>
      </c>
      <c r="N2393">
        <v>18</v>
      </c>
      <c r="O2393" t="b">
        <v>0</v>
      </c>
      <c r="P2393" t="s">
        <v>8285</v>
      </c>
      <c r="Q2393">
        <f t="shared" si="298"/>
        <v>48</v>
      </c>
      <c r="R2393">
        <f t="shared" si="303"/>
        <v>107.48</v>
      </c>
      <c r="S2393" t="str">
        <f t="shared" si="299"/>
        <v>photography</v>
      </c>
      <c r="T2393" t="str">
        <f t="shared" si="300"/>
        <v>photobooks</v>
      </c>
      <c r="U2393" s="7">
        <f t="shared" si="301"/>
        <v>42159.47256944445</v>
      </c>
      <c r="V2393" s="7">
        <f t="shared" si="302"/>
        <v>42182.915972222225</v>
      </c>
    </row>
    <row r="2394" spans="1:22" ht="44.25" x14ac:dyDescent="0.75">
      <c r="A2394">
        <v>2359</v>
      </c>
      <c r="B2394" s="2" t="s">
        <v>2360</v>
      </c>
      <c r="C2394" s="2" t="s">
        <v>6469</v>
      </c>
      <c r="D2394">
        <v>7500</v>
      </c>
      <c r="E2394">
        <f t="shared" si="296"/>
        <v>7500</v>
      </c>
      <c r="F2394">
        <v>1101</v>
      </c>
      <c r="G2394">
        <f t="shared" si="297"/>
        <v>1101</v>
      </c>
      <c r="H2394" t="s">
        <v>8220</v>
      </c>
      <c r="I2394" t="s">
        <v>8224</v>
      </c>
      <c r="J2394" t="s">
        <v>8246</v>
      </c>
      <c r="K2394">
        <v>1438616124</v>
      </c>
      <c r="L2394">
        <v>1433432124</v>
      </c>
      <c r="M2394" t="b">
        <v>0</v>
      </c>
      <c r="N2394">
        <v>3</v>
      </c>
      <c r="O2394" t="b">
        <v>0</v>
      </c>
      <c r="P2394" t="s">
        <v>8272</v>
      </c>
      <c r="Q2394">
        <f t="shared" si="298"/>
        <v>15</v>
      </c>
      <c r="R2394">
        <f t="shared" si="303"/>
        <v>367</v>
      </c>
      <c r="S2394" t="str">
        <f t="shared" si="299"/>
        <v>technology</v>
      </c>
      <c r="T2394" t="str">
        <f t="shared" si="300"/>
        <v>web</v>
      </c>
      <c r="U2394" s="7">
        <f t="shared" si="301"/>
        <v>42159.649583333332</v>
      </c>
      <c r="V2394" s="7">
        <f t="shared" si="302"/>
        <v>42219.649583333332</v>
      </c>
    </row>
    <row r="2395" spans="1:22" ht="44.25" x14ac:dyDescent="0.75">
      <c r="A2395">
        <v>1285</v>
      </c>
      <c r="B2395" s="2" t="s">
        <v>1286</v>
      </c>
      <c r="C2395" s="2" t="s">
        <v>5395</v>
      </c>
      <c r="D2395">
        <v>2000</v>
      </c>
      <c r="E2395">
        <f t="shared" si="296"/>
        <v>2620</v>
      </c>
      <c r="F2395">
        <v>2033</v>
      </c>
      <c r="G2395">
        <f t="shared" si="297"/>
        <v>2663.23</v>
      </c>
      <c r="H2395" t="s">
        <v>8219</v>
      </c>
      <c r="I2395" t="s">
        <v>8225</v>
      </c>
      <c r="J2395" t="s">
        <v>8247</v>
      </c>
      <c r="K2395">
        <v>1434808775</v>
      </c>
      <c r="L2395">
        <v>1433512775</v>
      </c>
      <c r="M2395" t="b">
        <v>0</v>
      </c>
      <c r="N2395">
        <v>63</v>
      </c>
      <c r="O2395" t="b">
        <v>1</v>
      </c>
      <c r="P2395" t="s">
        <v>8271</v>
      </c>
      <c r="Q2395">
        <f t="shared" si="298"/>
        <v>102</v>
      </c>
      <c r="R2395">
        <f t="shared" si="303"/>
        <v>42.27</v>
      </c>
      <c r="S2395" t="str">
        <f t="shared" si="299"/>
        <v>theater</v>
      </c>
      <c r="T2395" t="str">
        <f t="shared" si="300"/>
        <v>plays</v>
      </c>
      <c r="U2395" s="7">
        <f t="shared" si="301"/>
        <v>42160.583043981482</v>
      </c>
      <c r="V2395" s="7">
        <f t="shared" si="302"/>
        <v>42175.583043981482</v>
      </c>
    </row>
    <row r="2396" spans="1:22" ht="44.25" x14ac:dyDescent="0.75">
      <c r="A2396">
        <v>3820</v>
      </c>
      <c r="B2396" s="2" t="s">
        <v>3817</v>
      </c>
      <c r="C2396" s="2" t="s">
        <v>7929</v>
      </c>
      <c r="D2396">
        <v>300</v>
      </c>
      <c r="E2396">
        <f t="shared" si="296"/>
        <v>393</v>
      </c>
      <c r="F2396">
        <v>430</v>
      </c>
      <c r="G2396">
        <f t="shared" si="297"/>
        <v>563.30000000000007</v>
      </c>
      <c r="H2396" t="s">
        <v>8219</v>
      </c>
      <c r="I2396" t="s">
        <v>8225</v>
      </c>
      <c r="J2396" t="s">
        <v>8247</v>
      </c>
      <c r="K2396">
        <v>1436110717</v>
      </c>
      <c r="L2396">
        <v>1433518717</v>
      </c>
      <c r="M2396" t="b">
        <v>0</v>
      </c>
      <c r="N2396">
        <v>20</v>
      </c>
      <c r="O2396" t="b">
        <v>1</v>
      </c>
      <c r="P2396" t="s">
        <v>8271</v>
      </c>
      <c r="Q2396">
        <f t="shared" si="298"/>
        <v>143</v>
      </c>
      <c r="R2396">
        <f t="shared" si="303"/>
        <v>28.17</v>
      </c>
      <c r="S2396" t="str">
        <f t="shared" si="299"/>
        <v>theater</v>
      </c>
      <c r="T2396" t="str">
        <f t="shared" si="300"/>
        <v>plays</v>
      </c>
      <c r="U2396" s="7">
        <f t="shared" si="301"/>
        <v>42160.651817129634</v>
      </c>
      <c r="V2396" s="7">
        <f t="shared" si="302"/>
        <v>42190.651817129634</v>
      </c>
    </row>
    <row r="2397" spans="1:22" ht="44.25" x14ac:dyDescent="0.75">
      <c r="A2397">
        <v>2109</v>
      </c>
      <c r="B2397" s="2" t="s">
        <v>2110</v>
      </c>
      <c r="C2397" s="2" t="s">
        <v>6219</v>
      </c>
      <c r="D2397">
        <v>4000</v>
      </c>
      <c r="E2397">
        <f t="shared" si="296"/>
        <v>4000</v>
      </c>
      <c r="F2397">
        <v>4261</v>
      </c>
      <c r="G2397">
        <f t="shared" si="297"/>
        <v>4261</v>
      </c>
      <c r="H2397" t="s">
        <v>8219</v>
      </c>
      <c r="I2397" t="s">
        <v>8224</v>
      </c>
      <c r="J2397" t="s">
        <v>8246</v>
      </c>
      <c r="K2397">
        <v>1436115617</v>
      </c>
      <c r="L2397">
        <v>1433523617</v>
      </c>
      <c r="M2397" t="b">
        <v>0</v>
      </c>
      <c r="N2397">
        <v>40</v>
      </c>
      <c r="O2397" t="b">
        <v>1</v>
      </c>
      <c r="P2397" t="s">
        <v>8279</v>
      </c>
      <c r="Q2397">
        <f t="shared" si="298"/>
        <v>107</v>
      </c>
      <c r="R2397">
        <f t="shared" si="303"/>
        <v>106.53</v>
      </c>
      <c r="S2397" t="str">
        <f t="shared" si="299"/>
        <v>music</v>
      </c>
      <c r="T2397" t="str">
        <f t="shared" si="300"/>
        <v>indie rock</v>
      </c>
      <c r="U2397" s="7">
        <f t="shared" si="301"/>
        <v>42160.708530092597</v>
      </c>
      <c r="V2397" s="7">
        <f t="shared" si="302"/>
        <v>42190.708530092597</v>
      </c>
    </row>
    <row r="2398" spans="1:22" ht="44.25" x14ac:dyDescent="0.75">
      <c r="A2398">
        <v>1384</v>
      </c>
      <c r="B2398" s="2" t="s">
        <v>1385</v>
      </c>
      <c r="C2398" s="2" t="s">
        <v>5494</v>
      </c>
      <c r="D2398">
        <v>3500</v>
      </c>
      <c r="E2398">
        <f t="shared" si="296"/>
        <v>3500</v>
      </c>
      <c r="F2398">
        <v>4343</v>
      </c>
      <c r="G2398">
        <f t="shared" si="297"/>
        <v>4343</v>
      </c>
      <c r="H2398" t="s">
        <v>8219</v>
      </c>
      <c r="I2398" t="s">
        <v>8224</v>
      </c>
      <c r="J2398" t="s">
        <v>8246</v>
      </c>
      <c r="K2398">
        <v>1436117922</v>
      </c>
      <c r="L2398">
        <v>1433525922</v>
      </c>
      <c r="M2398" t="b">
        <v>0</v>
      </c>
      <c r="N2398">
        <v>63</v>
      </c>
      <c r="O2398" t="b">
        <v>1</v>
      </c>
      <c r="P2398" t="s">
        <v>8276</v>
      </c>
      <c r="Q2398">
        <f t="shared" si="298"/>
        <v>124</v>
      </c>
      <c r="R2398">
        <f t="shared" si="303"/>
        <v>68.94</v>
      </c>
      <c r="S2398" t="str">
        <f t="shared" si="299"/>
        <v>music</v>
      </c>
      <c r="T2398" t="str">
        <f t="shared" si="300"/>
        <v>rock</v>
      </c>
      <c r="U2398" s="7">
        <f t="shared" si="301"/>
        <v>42160.735208333332</v>
      </c>
      <c r="V2398" s="7">
        <f t="shared" si="302"/>
        <v>42190.735208333332</v>
      </c>
    </row>
    <row r="2399" spans="1:22" ht="44.25" x14ac:dyDescent="0.75">
      <c r="A2399">
        <v>167</v>
      </c>
      <c r="B2399" s="2" t="s">
        <v>169</v>
      </c>
      <c r="C2399" s="2" t="s">
        <v>4277</v>
      </c>
      <c r="D2399">
        <v>110000</v>
      </c>
      <c r="E2399">
        <f t="shared" si="296"/>
        <v>110000</v>
      </c>
      <c r="F2399">
        <v>11</v>
      </c>
      <c r="G2399">
        <f t="shared" si="297"/>
        <v>11</v>
      </c>
      <c r="H2399" t="s">
        <v>8221</v>
      </c>
      <c r="I2399" t="s">
        <v>8224</v>
      </c>
      <c r="J2399" t="s">
        <v>8246</v>
      </c>
      <c r="K2399">
        <v>1438726535</v>
      </c>
      <c r="L2399">
        <v>1433542535</v>
      </c>
      <c r="M2399" t="b">
        <v>0</v>
      </c>
      <c r="N2399">
        <v>2</v>
      </c>
      <c r="O2399" t="b">
        <v>0</v>
      </c>
      <c r="P2399" t="s">
        <v>8268</v>
      </c>
      <c r="Q2399">
        <f t="shared" si="298"/>
        <v>0</v>
      </c>
      <c r="R2399">
        <f t="shared" si="303"/>
        <v>5.5</v>
      </c>
      <c r="S2399" t="str">
        <f t="shared" si="299"/>
        <v>film &amp; video</v>
      </c>
      <c r="T2399" t="str">
        <f t="shared" si="300"/>
        <v>drama</v>
      </c>
      <c r="U2399" s="7">
        <f t="shared" si="301"/>
        <v>42160.927488425921</v>
      </c>
      <c r="V2399" s="7">
        <f t="shared" si="302"/>
        <v>42220.927488425921</v>
      </c>
    </row>
    <row r="2400" spans="1:22" ht="44.25" x14ac:dyDescent="0.75">
      <c r="A2400">
        <v>1199</v>
      </c>
      <c r="B2400" s="2" t="s">
        <v>1200</v>
      </c>
      <c r="C2400" s="2" t="s">
        <v>5309</v>
      </c>
      <c r="D2400">
        <v>2658</v>
      </c>
      <c r="E2400">
        <f t="shared" si="296"/>
        <v>3481.98</v>
      </c>
      <c r="F2400">
        <v>2693</v>
      </c>
      <c r="G2400">
        <f t="shared" si="297"/>
        <v>3527.83</v>
      </c>
      <c r="H2400" t="s">
        <v>8219</v>
      </c>
      <c r="I2400" t="s">
        <v>8225</v>
      </c>
      <c r="J2400" t="s">
        <v>8247</v>
      </c>
      <c r="K2400">
        <v>1436380200</v>
      </c>
      <c r="L2400">
        <v>1433615400</v>
      </c>
      <c r="M2400" t="b">
        <v>0</v>
      </c>
      <c r="N2400">
        <v>9</v>
      </c>
      <c r="O2400" t="b">
        <v>1</v>
      </c>
      <c r="P2400" t="s">
        <v>8285</v>
      </c>
      <c r="Q2400">
        <f t="shared" si="298"/>
        <v>101</v>
      </c>
      <c r="R2400">
        <f t="shared" si="303"/>
        <v>391.98</v>
      </c>
      <c r="S2400" t="str">
        <f t="shared" si="299"/>
        <v>photography</v>
      </c>
      <c r="T2400" t="str">
        <f t="shared" si="300"/>
        <v>photobooks</v>
      </c>
      <c r="U2400" s="7">
        <f t="shared" si="301"/>
        <v>42161.770833333328</v>
      </c>
      <c r="V2400" s="7">
        <f t="shared" si="302"/>
        <v>42193.770833333328</v>
      </c>
    </row>
    <row r="2401" spans="1:22" ht="59" x14ac:dyDescent="0.75">
      <c r="A2401">
        <v>740</v>
      </c>
      <c r="B2401" s="2" t="s">
        <v>741</v>
      </c>
      <c r="C2401" s="2" t="s">
        <v>4850</v>
      </c>
      <c r="D2401">
        <v>3000</v>
      </c>
      <c r="E2401">
        <f t="shared" si="296"/>
        <v>3000</v>
      </c>
      <c r="F2401">
        <v>3222</v>
      </c>
      <c r="G2401">
        <f t="shared" si="297"/>
        <v>3222</v>
      </c>
      <c r="H2401" t="s">
        <v>8219</v>
      </c>
      <c r="I2401" t="s">
        <v>8224</v>
      </c>
      <c r="J2401" t="s">
        <v>8246</v>
      </c>
      <c r="K2401">
        <v>1434857482</v>
      </c>
      <c r="L2401">
        <v>1433647882</v>
      </c>
      <c r="M2401" t="b">
        <v>0</v>
      </c>
      <c r="N2401">
        <v>19</v>
      </c>
      <c r="O2401" t="b">
        <v>1</v>
      </c>
      <c r="P2401" t="s">
        <v>8274</v>
      </c>
      <c r="Q2401">
        <f t="shared" si="298"/>
        <v>107</v>
      </c>
      <c r="R2401">
        <f t="shared" si="303"/>
        <v>169.58</v>
      </c>
      <c r="S2401" t="str">
        <f t="shared" si="299"/>
        <v>publishing</v>
      </c>
      <c r="T2401" t="str">
        <f t="shared" si="300"/>
        <v>nonfiction</v>
      </c>
      <c r="U2401" s="7">
        <f t="shared" si="301"/>
        <v>42162.146782407406</v>
      </c>
      <c r="V2401" s="7">
        <f t="shared" si="302"/>
        <v>42176.146782407406</v>
      </c>
    </row>
    <row r="2402" spans="1:22" ht="59" x14ac:dyDescent="0.75">
      <c r="A2402">
        <v>2965</v>
      </c>
      <c r="B2402" s="2" t="s">
        <v>2965</v>
      </c>
      <c r="C2402" s="2" t="s">
        <v>7075</v>
      </c>
      <c r="D2402">
        <v>1500</v>
      </c>
      <c r="E2402">
        <f t="shared" si="296"/>
        <v>1500</v>
      </c>
      <c r="F2402">
        <v>1635</v>
      </c>
      <c r="G2402">
        <f t="shared" si="297"/>
        <v>1635</v>
      </c>
      <c r="H2402" t="s">
        <v>8219</v>
      </c>
      <c r="I2402" t="s">
        <v>8224</v>
      </c>
      <c r="J2402" t="s">
        <v>8246</v>
      </c>
      <c r="K2402">
        <v>1436290233</v>
      </c>
      <c r="L2402">
        <v>1433698233</v>
      </c>
      <c r="M2402" t="b">
        <v>0</v>
      </c>
      <c r="N2402">
        <v>39</v>
      </c>
      <c r="O2402" t="b">
        <v>1</v>
      </c>
      <c r="P2402" t="s">
        <v>8271</v>
      </c>
      <c r="Q2402">
        <f t="shared" si="298"/>
        <v>109</v>
      </c>
      <c r="R2402">
        <f t="shared" si="303"/>
        <v>41.92</v>
      </c>
      <c r="S2402" t="str">
        <f t="shared" si="299"/>
        <v>theater</v>
      </c>
      <c r="T2402" t="str">
        <f t="shared" si="300"/>
        <v>plays</v>
      </c>
      <c r="U2402" s="7">
        <f t="shared" si="301"/>
        <v>42162.729548611111</v>
      </c>
      <c r="V2402" s="7">
        <f t="shared" si="302"/>
        <v>42192.729548611111</v>
      </c>
    </row>
    <row r="2403" spans="1:22" ht="44.25" x14ac:dyDescent="0.75">
      <c r="A2403">
        <v>3018</v>
      </c>
      <c r="B2403" s="2" t="s">
        <v>3018</v>
      </c>
      <c r="C2403" s="2" t="s">
        <v>7128</v>
      </c>
      <c r="D2403">
        <v>4200</v>
      </c>
      <c r="E2403">
        <f t="shared" si="296"/>
        <v>4788</v>
      </c>
      <c r="F2403">
        <v>4230</v>
      </c>
      <c r="G2403">
        <f t="shared" si="297"/>
        <v>4822.2</v>
      </c>
      <c r="H2403" t="s">
        <v>8219</v>
      </c>
      <c r="I2403" t="s">
        <v>8230</v>
      </c>
      <c r="J2403" t="s">
        <v>8249</v>
      </c>
      <c r="K2403">
        <v>1437429600</v>
      </c>
      <c r="L2403">
        <v>1433747376</v>
      </c>
      <c r="M2403" t="b">
        <v>0</v>
      </c>
      <c r="N2403">
        <v>41</v>
      </c>
      <c r="O2403" t="b">
        <v>1</v>
      </c>
      <c r="P2403" t="s">
        <v>8303</v>
      </c>
      <c r="Q2403">
        <f t="shared" si="298"/>
        <v>101</v>
      </c>
      <c r="R2403">
        <f t="shared" si="303"/>
        <v>117.61</v>
      </c>
      <c r="S2403" t="str">
        <f t="shared" si="299"/>
        <v>theater</v>
      </c>
      <c r="T2403" t="str">
        <f t="shared" si="300"/>
        <v>spaces</v>
      </c>
      <c r="U2403" s="7">
        <f t="shared" si="301"/>
        <v>42163.29833333334</v>
      </c>
      <c r="V2403" s="7">
        <f t="shared" si="302"/>
        <v>42205.916666666672</v>
      </c>
    </row>
    <row r="2404" spans="1:22" ht="29.5" x14ac:dyDescent="0.75">
      <c r="A2404">
        <v>1501</v>
      </c>
      <c r="B2404" s="2" t="s">
        <v>1502</v>
      </c>
      <c r="C2404" s="2" t="s">
        <v>5611</v>
      </c>
      <c r="D2404">
        <v>52000</v>
      </c>
      <c r="E2404">
        <f t="shared" si="296"/>
        <v>37960</v>
      </c>
      <c r="F2404">
        <v>86492</v>
      </c>
      <c r="G2404">
        <f t="shared" si="297"/>
        <v>63139.159999999996</v>
      </c>
      <c r="H2404" t="s">
        <v>8219</v>
      </c>
      <c r="I2404" t="s">
        <v>8229</v>
      </c>
      <c r="J2404" t="s">
        <v>8251</v>
      </c>
      <c r="K2404">
        <v>1436364023</v>
      </c>
      <c r="L2404">
        <v>1433772023</v>
      </c>
      <c r="M2404" t="b">
        <v>1</v>
      </c>
      <c r="N2404">
        <v>885</v>
      </c>
      <c r="O2404" t="b">
        <v>1</v>
      </c>
      <c r="P2404" t="s">
        <v>8285</v>
      </c>
      <c r="Q2404">
        <f t="shared" si="298"/>
        <v>166</v>
      </c>
      <c r="R2404">
        <f t="shared" si="303"/>
        <v>71.34</v>
      </c>
      <c r="S2404" t="str">
        <f t="shared" si="299"/>
        <v>photography</v>
      </c>
      <c r="T2404" t="str">
        <f t="shared" si="300"/>
        <v>photobooks</v>
      </c>
      <c r="U2404" s="7">
        <f t="shared" si="301"/>
        <v>42163.583599537036</v>
      </c>
      <c r="V2404" s="7">
        <f t="shared" si="302"/>
        <v>42193.583599537036</v>
      </c>
    </row>
    <row r="2405" spans="1:22" ht="44.25" x14ac:dyDescent="0.75">
      <c r="A2405">
        <v>2200</v>
      </c>
      <c r="B2405" s="2" t="s">
        <v>2201</v>
      </c>
      <c r="C2405" s="2" t="s">
        <v>6310</v>
      </c>
      <c r="D2405">
        <v>2000</v>
      </c>
      <c r="E2405">
        <f t="shared" si="296"/>
        <v>2620</v>
      </c>
      <c r="F2405">
        <v>10843</v>
      </c>
      <c r="G2405">
        <f t="shared" si="297"/>
        <v>14204.33</v>
      </c>
      <c r="H2405" t="s">
        <v>8219</v>
      </c>
      <c r="I2405" t="s">
        <v>8225</v>
      </c>
      <c r="J2405" t="s">
        <v>8247</v>
      </c>
      <c r="K2405">
        <v>1436151600</v>
      </c>
      <c r="L2405">
        <v>1433775668</v>
      </c>
      <c r="M2405" t="b">
        <v>0</v>
      </c>
      <c r="N2405">
        <v>263</v>
      </c>
      <c r="O2405" t="b">
        <v>1</v>
      </c>
      <c r="P2405" t="s">
        <v>8297</v>
      </c>
      <c r="Q2405">
        <f t="shared" si="298"/>
        <v>542</v>
      </c>
      <c r="R2405">
        <f t="shared" si="303"/>
        <v>54.01</v>
      </c>
      <c r="S2405" t="str">
        <f t="shared" si="299"/>
        <v>games</v>
      </c>
      <c r="T2405" t="str">
        <f t="shared" si="300"/>
        <v>tabletop games</v>
      </c>
      <c r="U2405" s="7">
        <f t="shared" si="301"/>
        <v>42163.625787037032</v>
      </c>
      <c r="V2405" s="7">
        <f t="shared" si="302"/>
        <v>42191.125</v>
      </c>
    </row>
    <row r="2406" spans="1:22" ht="59" x14ac:dyDescent="0.75">
      <c r="A2406">
        <v>549</v>
      </c>
      <c r="B2406" s="2" t="s">
        <v>550</v>
      </c>
      <c r="C2406" s="2" t="s">
        <v>4659</v>
      </c>
      <c r="D2406">
        <v>2500</v>
      </c>
      <c r="E2406">
        <f t="shared" si="296"/>
        <v>3275</v>
      </c>
      <c r="F2406">
        <v>68</v>
      </c>
      <c r="G2406">
        <f t="shared" si="297"/>
        <v>89.08</v>
      </c>
      <c r="H2406" t="s">
        <v>8221</v>
      </c>
      <c r="I2406" t="s">
        <v>8225</v>
      </c>
      <c r="J2406" t="s">
        <v>8247</v>
      </c>
      <c r="K2406">
        <v>1436368622</v>
      </c>
      <c r="L2406">
        <v>1433776622</v>
      </c>
      <c r="M2406" t="b">
        <v>0</v>
      </c>
      <c r="N2406">
        <v>8</v>
      </c>
      <c r="O2406" t="b">
        <v>0</v>
      </c>
      <c r="P2406" t="s">
        <v>8272</v>
      </c>
      <c r="Q2406">
        <f t="shared" si="298"/>
        <v>3</v>
      </c>
      <c r="R2406">
        <f t="shared" si="303"/>
        <v>11.14</v>
      </c>
      <c r="S2406" t="str">
        <f t="shared" si="299"/>
        <v>technology</v>
      </c>
      <c r="T2406" t="str">
        <f t="shared" si="300"/>
        <v>web</v>
      </c>
      <c r="U2406" s="7">
        <f t="shared" si="301"/>
        <v>42163.636828703704</v>
      </c>
      <c r="V2406" s="7">
        <f t="shared" si="302"/>
        <v>42193.636828703704</v>
      </c>
    </row>
    <row r="2407" spans="1:22" ht="44.25" x14ac:dyDescent="0.75">
      <c r="A2407">
        <v>360</v>
      </c>
      <c r="B2407" s="2" t="s">
        <v>361</v>
      </c>
      <c r="C2407" s="2" t="s">
        <v>4470</v>
      </c>
      <c r="D2407">
        <v>12000</v>
      </c>
      <c r="E2407">
        <f t="shared" si="296"/>
        <v>12000</v>
      </c>
      <c r="F2407">
        <v>12165</v>
      </c>
      <c r="G2407">
        <f t="shared" si="297"/>
        <v>12165</v>
      </c>
      <c r="H2407" t="s">
        <v>8219</v>
      </c>
      <c r="I2407" t="s">
        <v>8224</v>
      </c>
      <c r="J2407" t="s">
        <v>8246</v>
      </c>
      <c r="K2407">
        <v>1437621060</v>
      </c>
      <c r="L2407">
        <v>1433799180</v>
      </c>
      <c r="M2407" t="b">
        <v>0</v>
      </c>
      <c r="N2407">
        <v>87</v>
      </c>
      <c r="O2407" t="b">
        <v>1</v>
      </c>
      <c r="P2407" t="s">
        <v>8269</v>
      </c>
      <c r="Q2407">
        <f t="shared" si="298"/>
        <v>101</v>
      </c>
      <c r="R2407">
        <f t="shared" si="303"/>
        <v>139.83000000000001</v>
      </c>
      <c r="S2407" t="str">
        <f t="shared" si="299"/>
        <v>film &amp; video</v>
      </c>
      <c r="T2407" t="str">
        <f t="shared" si="300"/>
        <v>documentary</v>
      </c>
      <c r="U2407" s="7">
        <f t="shared" si="301"/>
        <v>42163.897916666669</v>
      </c>
      <c r="V2407" s="7">
        <f t="shared" si="302"/>
        <v>42208.132638888885</v>
      </c>
    </row>
    <row r="2408" spans="1:22" ht="44.25" x14ac:dyDescent="0.75">
      <c r="A2408">
        <v>654</v>
      </c>
      <c r="B2408" s="2" t="s">
        <v>655</v>
      </c>
      <c r="C2408" s="2" t="s">
        <v>4764</v>
      </c>
      <c r="D2408">
        <v>12000</v>
      </c>
      <c r="E2408">
        <f t="shared" si="296"/>
        <v>12000</v>
      </c>
      <c r="F2408">
        <v>32075</v>
      </c>
      <c r="G2408">
        <f t="shared" si="297"/>
        <v>32075</v>
      </c>
      <c r="H2408" t="s">
        <v>8219</v>
      </c>
      <c r="I2408" t="s">
        <v>8224</v>
      </c>
      <c r="J2408" t="s">
        <v>8246</v>
      </c>
      <c r="K2408">
        <v>1436396313</v>
      </c>
      <c r="L2408">
        <v>1433804313</v>
      </c>
      <c r="M2408" t="b">
        <v>0</v>
      </c>
      <c r="N2408">
        <v>1013</v>
      </c>
      <c r="O2408" t="b">
        <v>1</v>
      </c>
      <c r="P2408" t="s">
        <v>8273</v>
      </c>
      <c r="Q2408">
        <f t="shared" si="298"/>
        <v>267</v>
      </c>
      <c r="R2408">
        <f t="shared" si="303"/>
        <v>31.66</v>
      </c>
      <c r="S2408" t="str">
        <f t="shared" si="299"/>
        <v>technology</v>
      </c>
      <c r="T2408" t="str">
        <f t="shared" si="300"/>
        <v>wearables</v>
      </c>
      <c r="U2408" s="7">
        <f t="shared" si="301"/>
        <v>42163.957326388889</v>
      </c>
      <c r="V2408" s="7">
        <f t="shared" si="302"/>
        <v>42193.957326388889</v>
      </c>
    </row>
    <row r="2409" spans="1:22" ht="44.25" x14ac:dyDescent="0.75">
      <c r="A2409">
        <v>2426</v>
      </c>
      <c r="B2409" s="2" t="s">
        <v>2427</v>
      </c>
      <c r="C2409" s="2" t="s">
        <v>6536</v>
      </c>
      <c r="D2409">
        <v>20000</v>
      </c>
      <c r="E2409">
        <f t="shared" si="296"/>
        <v>20000</v>
      </c>
      <c r="F2409">
        <v>0</v>
      </c>
      <c r="G2409">
        <f t="shared" si="297"/>
        <v>0</v>
      </c>
      <c r="H2409" t="s">
        <v>8221</v>
      </c>
      <c r="I2409" t="s">
        <v>8224</v>
      </c>
      <c r="J2409" t="s">
        <v>8246</v>
      </c>
      <c r="K2409">
        <v>1439006692</v>
      </c>
      <c r="L2409">
        <v>1433822692</v>
      </c>
      <c r="M2409" t="b">
        <v>0</v>
      </c>
      <c r="N2409">
        <v>0</v>
      </c>
      <c r="O2409" t="b">
        <v>0</v>
      </c>
      <c r="P2409" t="s">
        <v>8284</v>
      </c>
      <c r="Q2409">
        <f t="shared" si="298"/>
        <v>0</v>
      </c>
      <c r="R2409" t="e">
        <f t="shared" si="303"/>
        <v>#DIV/0!</v>
      </c>
      <c r="S2409" t="str">
        <f t="shared" si="299"/>
        <v>food</v>
      </c>
      <c r="T2409" t="str">
        <f t="shared" si="300"/>
        <v>food trucks</v>
      </c>
      <c r="U2409" s="7">
        <f t="shared" si="301"/>
        <v>42164.170046296291</v>
      </c>
      <c r="V2409" s="7">
        <f t="shared" si="302"/>
        <v>42224.170046296291</v>
      </c>
    </row>
    <row r="2410" spans="1:22" ht="29.5" x14ac:dyDescent="0.75">
      <c r="A2410">
        <v>3747</v>
      </c>
      <c r="B2410" s="2" t="s">
        <v>3744</v>
      </c>
      <c r="C2410" s="2" t="s">
        <v>7857</v>
      </c>
      <c r="D2410">
        <v>2500</v>
      </c>
      <c r="E2410">
        <f t="shared" si="296"/>
        <v>3275</v>
      </c>
      <c r="F2410">
        <v>25</v>
      </c>
      <c r="G2410">
        <f t="shared" si="297"/>
        <v>32.75</v>
      </c>
      <c r="H2410" t="s">
        <v>8221</v>
      </c>
      <c r="I2410" t="s">
        <v>8225</v>
      </c>
      <c r="J2410" t="s">
        <v>8247</v>
      </c>
      <c r="K2410">
        <v>1436137140</v>
      </c>
      <c r="L2410">
        <v>1433833896</v>
      </c>
      <c r="M2410" t="b">
        <v>0</v>
      </c>
      <c r="N2410">
        <v>1</v>
      </c>
      <c r="O2410" t="b">
        <v>0</v>
      </c>
      <c r="P2410" t="s">
        <v>8271</v>
      </c>
      <c r="Q2410">
        <f t="shared" si="298"/>
        <v>1</v>
      </c>
      <c r="R2410">
        <f t="shared" si="303"/>
        <v>32.75</v>
      </c>
      <c r="S2410" t="str">
        <f t="shared" si="299"/>
        <v>theater</v>
      </c>
      <c r="T2410" t="str">
        <f t="shared" si="300"/>
        <v>plays</v>
      </c>
      <c r="U2410" s="7">
        <f t="shared" si="301"/>
        <v>42164.299722222218</v>
      </c>
      <c r="V2410" s="7">
        <f t="shared" si="302"/>
        <v>42190.957638888889</v>
      </c>
    </row>
    <row r="2411" spans="1:22" ht="44.25" x14ac:dyDescent="0.75">
      <c r="A2411">
        <v>1873</v>
      </c>
      <c r="B2411" s="2" t="s">
        <v>1874</v>
      </c>
      <c r="C2411" s="2" t="s">
        <v>5983</v>
      </c>
      <c r="D2411">
        <v>8000</v>
      </c>
      <c r="E2411">
        <f t="shared" si="296"/>
        <v>5840</v>
      </c>
      <c r="F2411">
        <v>36</v>
      </c>
      <c r="G2411">
        <f t="shared" si="297"/>
        <v>26.28</v>
      </c>
      <c r="H2411" t="s">
        <v>8221</v>
      </c>
      <c r="I2411" t="s">
        <v>8229</v>
      </c>
      <c r="J2411" t="s">
        <v>8251</v>
      </c>
      <c r="K2411">
        <v>1436373900</v>
      </c>
      <c r="L2411">
        <v>1433861210</v>
      </c>
      <c r="M2411" t="b">
        <v>0</v>
      </c>
      <c r="N2411">
        <v>2</v>
      </c>
      <c r="O2411" t="b">
        <v>0</v>
      </c>
      <c r="P2411" t="s">
        <v>8283</v>
      </c>
      <c r="Q2411">
        <f t="shared" si="298"/>
        <v>0</v>
      </c>
      <c r="R2411">
        <f t="shared" si="303"/>
        <v>13.14</v>
      </c>
      <c r="S2411" t="str">
        <f t="shared" si="299"/>
        <v>games</v>
      </c>
      <c r="T2411" t="str">
        <f t="shared" si="300"/>
        <v>mobile games</v>
      </c>
      <c r="U2411" s="7">
        <f t="shared" si="301"/>
        <v>42164.615856481483</v>
      </c>
      <c r="V2411" s="7">
        <f t="shared" si="302"/>
        <v>42193.697916666672</v>
      </c>
    </row>
    <row r="2412" spans="1:22" x14ac:dyDescent="0.75">
      <c r="A2412">
        <v>1141</v>
      </c>
      <c r="B2412" s="2" t="s">
        <v>1142</v>
      </c>
      <c r="C2412" s="2" t="s">
        <v>5251</v>
      </c>
      <c r="D2412">
        <v>500</v>
      </c>
      <c r="E2412">
        <f t="shared" si="296"/>
        <v>570</v>
      </c>
      <c r="F2412">
        <v>0</v>
      </c>
      <c r="G2412">
        <f t="shared" si="297"/>
        <v>0</v>
      </c>
      <c r="H2412" t="s">
        <v>8221</v>
      </c>
      <c r="I2412" t="s">
        <v>8236</v>
      </c>
      <c r="J2412" t="s">
        <v>8249</v>
      </c>
      <c r="K2412">
        <v>1436460450</v>
      </c>
      <c r="L2412">
        <v>1433868450</v>
      </c>
      <c r="M2412" t="b">
        <v>0</v>
      </c>
      <c r="N2412">
        <v>0</v>
      </c>
      <c r="O2412" t="b">
        <v>0</v>
      </c>
      <c r="P2412" t="s">
        <v>8283</v>
      </c>
      <c r="Q2412">
        <f t="shared" si="298"/>
        <v>0</v>
      </c>
      <c r="R2412" t="e">
        <f t="shared" si="303"/>
        <v>#DIV/0!</v>
      </c>
      <c r="S2412" t="str">
        <f t="shared" si="299"/>
        <v>games</v>
      </c>
      <c r="T2412" t="str">
        <f t="shared" si="300"/>
        <v>mobile games</v>
      </c>
      <c r="U2412" s="7">
        <f t="shared" si="301"/>
        <v>42164.699652777781</v>
      </c>
      <c r="V2412" s="7">
        <f t="shared" si="302"/>
        <v>42194.699652777781</v>
      </c>
    </row>
    <row r="2413" spans="1:22" ht="44.25" x14ac:dyDescent="0.75">
      <c r="A2413">
        <v>227</v>
      </c>
      <c r="B2413" s="2" t="s">
        <v>229</v>
      </c>
      <c r="C2413" s="2" t="s">
        <v>4337</v>
      </c>
      <c r="D2413">
        <v>28000</v>
      </c>
      <c r="E2413">
        <f t="shared" si="296"/>
        <v>28000</v>
      </c>
      <c r="F2413">
        <v>0</v>
      </c>
      <c r="G2413">
        <f t="shared" si="297"/>
        <v>0</v>
      </c>
      <c r="H2413" t="s">
        <v>8221</v>
      </c>
      <c r="I2413" t="s">
        <v>8224</v>
      </c>
      <c r="J2413" t="s">
        <v>8246</v>
      </c>
      <c r="K2413">
        <v>1436477241</v>
      </c>
      <c r="L2413">
        <v>1433885241</v>
      </c>
      <c r="M2413" t="b">
        <v>0</v>
      </c>
      <c r="N2413">
        <v>0</v>
      </c>
      <c r="O2413" t="b">
        <v>0</v>
      </c>
      <c r="P2413" t="s">
        <v>8268</v>
      </c>
      <c r="Q2413">
        <f t="shared" si="298"/>
        <v>0</v>
      </c>
      <c r="R2413" t="e">
        <f t="shared" si="303"/>
        <v>#DIV/0!</v>
      </c>
      <c r="S2413" t="str">
        <f t="shared" si="299"/>
        <v>film &amp; video</v>
      </c>
      <c r="T2413" t="str">
        <f t="shared" si="300"/>
        <v>drama</v>
      </c>
      <c r="U2413" s="7">
        <f t="shared" si="301"/>
        <v>42164.893993055557</v>
      </c>
      <c r="V2413" s="7">
        <f t="shared" si="302"/>
        <v>42194.893993055557</v>
      </c>
    </row>
    <row r="2414" spans="1:22" ht="44.25" x14ac:dyDescent="0.75">
      <c r="A2414">
        <v>235</v>
      </c>
      <c r="B2414" s="2" t="s">
        <v>237</v>
      </c>
      <c r="C2414" s="2" t="s">
        <v>4345</v>
      </c>
      <c r="D2414">
        <v>10000</v>
      </c>
      <c r="E2414">
        <f t="shared" si="296"/>
        <v>10000</v>
      </c>
      <c r="F2414">
        <v>0</v>
      </c>
      <c r="G2414">
        <f t="shared" si="297"/>
        <v>0</v>
      </c>
      <c r="H2414" t="s">
        <v>8221</v>
      </c>
      <c r="I2414" t="s">
        <v>8224</v>
      </c>
      <c r="J2414" t="s">
        <v>8246</v>
      </c>
      <c r="K2414">
        <v>1436478497</v>
      </c>
      <c r="L2414">
        <v>1433886497</v>
      </c>
      <c r="M2414" t="b">
        <v>0</v>
      </c>
      <c r="N2414">
        <v>0</v>
      </c>
      <c r="O2414" t="b">
        <v>0</v>
      </c>
      <c r="P2414" t="s">
        <v>8268</v>
      </c>
      <c r="Q2414">
        <f t="shared" si="298"/>
        <v>0</v>
      </c>
      <c r="R2414" t="e">
        <f t="shared" si="303"/>
        <v>#DIV/0!</v>
      </c>
      <c r="S2414" t="str">
        <f t="shared" si="299"/>
        <v>film &amp; video</v>
      </c>
      <c r="T2414" t="str">
        <f t="shared" si="300"/>
        <v>drama</v>
      </c>
      <c r="U2414" s="7">
        <f t="shared" si="301"/>
        <v>42164.908530092594</v>
      </c>
      <c r="V2414" s="7">
        <f t="shared" si="302"/>
        <v>42194.908530092594</v>
      </c>
    </row>
    <row r="2415" spans="1:22" ht="44.25" x14ac:dyDescent="0.75">
      <c r="A2415">
        <v>2856</v>
      </c>
      <c r="B2415" s="2" t="s">
        <v>2856</v>
      </c>
      <c r="C2415" s="2" t="s">
        <v>6966</v>
      </c>
      <c r="D2415">
        <v>3000</v>
      </c>
      <c r="E2415">
        <f t="shared" si="296"/>
        <v>3000</v>
      </c>
      <c r="F2415">
        <v>146</v>
      </c>
      <c r="G2415">
        <f t="shared" si="297"/>
        <v>146</v>
      </c>
      <c r="H2415" t="s">
        <v>8221</v>
      </c>
      <c r="I2415" t="s">
        <v>8224</v>
      </c>
      <c r="J2415" t="s">
        <v>8246</v>
      </c>
      <c r="K2415">
        <v>1439069640</v>
      </c>
      <c r="L2415">
        <v>1433897647</v>
      </c>
      <c r="M2415" t="b">
        <v>0</v>
      </c>
      <c r="N2415">
        <v>6</v>
      </c>
      <c r="O2415" t="b">
        <v>0</v>
      </c>
      <c r="P2415" t="s">
        <v>8271</v>
      </c>
      <c r="Q2415">
        <f t="shared" si="298"/>
        <v>5</v>
      </c>
      <c r="R2415">
        <f t="shared" si="303"/>
        <v>24.33</v>
      </c>
      <c r="S2415" t="str">
        <f t="shared" si="299"/>
        <v>theater</v>
      </c>
      <c r="T2415" t="str">
        <f t="shared" si="300"/>
        <v>plays</v>
      </c>
      <c r="U2415" s="7">
        <f t="shared" si="301"/>
        <v>42165.037581018521</v>
      </c>
      <c r="V2415" s="7">
        <f t="shared" si="302"/>
        <v>42224.898611111115</v>
      </c>
    </row>
    <row r="2416" spans="1:22" ht="44.25" x14ac:dyDescent="0.75">
      <c r="A2416">
        <v>3216</v>
      </c>
      <c r="B2416" s="2" t="s">
        <v>3216</v>
      </c>
      <c r="C2416" s="2" t="s">
        <v>7326</v>
      </c>
      <c r="D2416">
        <v>2000</v>
      </c>
      <c r="E2416">
        <f t="shared" si="296"/>
        <v>2620</v>
      </c>
      <c r="F2416">
        <v>2001</v>
      </c>
      <c r="G2416">
        <f t="shared" si="297"/>
        <v>2621.31</v>
      </c>
      <c r="H2416" t="s">
        <v>8219</v>
      </c>
      <c r="I2416" t="s">
        <v>8225</v>
      </c>
      <c r="J2416" t="s">
        <v>8247</v>
      </c>
      <c r="K2416">
        <v>1436625000</v>
      </c>
      <c r="L2416">
        <v>1433934371</v>
      </c>
      <c r="M2416" t="b">
        <v>1</v>
      </c>
      <c r="N2416">
        <v>35</v>
      </c>
      <c r="O2416" t="b">
        <v>1</v>
      </c>
      <c r="P2416" t="s">
        <v>8271</v>
      </c>
      <c r="Q2416">
        <f t="shared" si="298"/>
        <v>100</v>
      </c>
      <c r="R2416">
        <f t="shared" si="303"/>
        <v>74.89</v>
      </c>
      <c r="S2416" t="str">
        <f t="shared" si="299"/>
        <v>theater</v>
      </c>
      <c r="T2416" t="str">
        <f t="shared" si="300"/>
        <v>plays</v>
      </c>
      <c r="U2416" s="7">
        <f t="shared" si="301"/>
        <v>42165.462627314817</v>
      </c>
      <c r="V2416" s="7">
        <f t="shared" si="302"/>
        <v>42196.604166666672</v>
      </c>
    </row>
    <row r="2417" spans="1:22" ht="44.25" x14ac:dyDescent="0.75">
      <c r="A2417">
        <v>565</v>
      </c>
      <c r="B2417" s="2" t="s">
        <v>566</v>
      </c>
      <c r="C2417" s="2" t="s">
        <v>4675</v>
      </c>
      <c r="D2417">
        <v>25000</v>
      </c>
      <c r="E2417">
        <f t="shared" si="296"/>
        <v>32750</v>
      </c>
      <c r="F2417">
        <v>0</v>
      </c>
      <c r="G2417">
        <f t="shared" si="297"/>
        <v>0</v>
      </c>
      <c r="H2417" t="s">
        <v>8221</v>
      </c>
      <c r="I2417" t="s">
        <v>8225</v>
      </c>
      <c r="J2417" t="s">
        <v>8247</v>
      </c>
      <c r="K2417">
        <v>1436554249</v>
      </c>
      <c r="L2417">
        <v>1433962249</v>
      </c>
      <c r="M2417" t="b">
        <v>0</v>
      </c>
      <c r="N2417">
        <v>0</v>
      </c>
      <c r="O2417" t="b">
        <v>0</v>
      </c>
      <c r="P2417" t="s">
        <v>8272</v>
      </c>
      <c r="Q2417">
        <f t="shared" si="298"/>
        <v>0</v>
      </c>
      <c r="R2417" t="e">
        <f t="shared" si="303"/>
        <v>#DIV/0!</v>
      </c>
      <c r="S2417" t="str">
        <f t="shared" si="299"/>
        <v>technology</v>
      </c>
      <c r="T2417" t="str">
        <f t="shared" si="300"/>
        <v>web</v>
      </c>
      <c r="U2417" s="7">
        <f t="shared" si="301"/>
        <v>42165.785289351858</v>
      </c>
      <c r="V2417" s="7">
        <f t="shared" si="302"/>
        <v>42195.785289351858</v>
      </c>
    </row>
    <row r="2418" spans="1:22" ht="29.5" x14ac:dyDescent="0.75">
      <c r="A2418">
        <v>847</v>
      </c>
      <c r="B2418" s="2" t="s">
        <v>848</v>
      </c>
      <c r="C2418" s="2" t="s">
        <v>4957</v>
      </c>
      <c r="D2418">
        <v>10</v>
      </c>
      <c r="E2418">
        <f t="shared" si="296"/>
        <v>10</v>
      </c>
      <c r="F2418">
        <v>10</v>
      </c>
      <c r="G2418">
        <f t="shared" si="297"/>
        <v>10</v>
      </c>
      <c r="H2418" t="s">
        <v>8219</v>
      </c>
      <c r="I2418" t="s">
        <v>8224</v>
      </c>
      <c r="J2418" t="s">
        <v>8246</v>
      </c>
      <c r="K2418">
        <v>1436555376</v>
      </c>
      <c r="L2418">
        <v>1433963376</v>
      </c>
      <c r="M2418" t="b">
        <v>0</v>
      </c>
      <c r="N2418">
        <v>1</v>
      </c>
      <c r="O2418" t="b">
        <v>1</v>
      </c>
      <c r="P2418" t="s">
        <v>8277</v>
      </c>
      <c r="Q2418">
        <f t="shared" si="298"/>
        <v>100</v>
      </c>
      <c r="R2418">
        <f t="shared" si="303"/>
        <v>10</v>
      </c>
      <c r="S2418" t="str">
        <f t="shared" si="299"/>
        <v>music</v>
      </c>
      <c r="T2418" t="str">
        <f t="shared" si="300"/>
        <v>metal</v>
      </c>
      <c r="U2418" s="7">
        <f t="shared" si="301"/>
        <v>42165.79833333334</v>
      </c>
      <c r="V2418" s="7">
        <f t="shared" si="302"/>
        <v>42195.79833333334</v>
      </c>
    </row>
    <row r="2419" spans="1:22" ht="44.25" x14ac:dyDescent="0.75">
      <c r="A2419">
        <v>209</v>
      </c>
      <c r="B2419" s="2" t="s">
        <v>211</v>
      </c>
      <c r="C2419" s="2" t="s">
        <v>4319</v>
      </c>
      <c r="D2419">
        <v>25000</v>
      </c>
      <c r="E2419">
        <f t="shared" si="296"/>
        <v>25000</v>
      </c>
      <c r="F2419">
        <v>0</v>
      </c>
      <c r="G2419">
        <f t="shared" si="297"/>
        <v>0</v>
      </c>
      <c r="H2419" t="s">
        <v>8221</v>
      </c>
      <c r="I2419" t="s">
        <v>8224</v>
      </c>
      <c r="J2419" t="s">
        <v>8246</v>
      </c>
      <c r="K2419">
        <v>1436566135</v>
      </c>
      <c r="L2419">
        <v>1433974135</v>
      </c>
      <c r="M2419" t="b">
        <v>0</v>
      </c>
      <c r="N2419">
        <v>0</v>
      </c>
      <c r="O2419" t="b">
        <v>0</v>
      </c>
      <c r="P2419" t="s">
        <v>8268</v>
      </c>
      <c r="Q2419">
        <f t="shared" si="298"/>
        <v>0</v>
      </c>
      <c r="R2419" t="e">
        <f t="shared" si="303"/>
        <v>#DIV/0!</v>
      </c>
      <c r="S2419" t="str">
        <f t="shared" si="299"/>
        <v>film &amp; video</v>
      </c>
      <c r="T2419" t="str">
        <f t="shared" si="300"/>
        <v>drama</v>
      </c>
      <c r="U2419" s="7">
        <f t="shared" si="301"/>
        <v>42165.922858796301</v>
      </c>
      <c r="V2419" s="7">
        <f t="shared" si="302"/>
        <v>42195.922858796301</v>
      </c>
    </row>
    <row r="2420" spans="1:22" ht="29.5" x14ac:dyDescent="0.75">
      <c r="A2420">
        <v>3720</v>
      </c>
      <c r="B2420" s="2" t="s">
        <v>3717</v>
      </c>
      <c r="C2420" s="2" t="s">
        <v>7830</v>
      </c>
      <c r="D2420">
        <v>3300</v>
      </c>
      <c r="E2420">
        <f t="shared" si="296"/>
        <v>3300</v>
      </c>
      <c r="F2420">
        <v>3449</v>
      </c>
      <c r="G2420">
        <f t="shared" si="297"/>
        <v>3449</v>
      </c>
      <c r="H2420" t="s">
        <v>8219</v>
      </c>
      <c r="I2420" t="s">
        <v>8224</v>
      </c>
      <c r="J2420" t="s">
        <v>8246</v>
      </c>
      <c r="K2420">
        <v>1435881006</v>
      </c>
      <c r="L2420">
        <v>1433980206</v>
      </c>
      <c r="M2420" t="b">
        <v>0</v>
      </c>
      <c r="N2420">
        <v>40</v>
      </c>
      <c r="O2420" t="b">
        <v>1</v>
      </c>
      <c r="P2420" t="s">
        <v>8271</v>
      </c>
      <c r="Q2420">
        <f t="shared" si="298"/>
        <v>105</v>
      </c>
      <c r="R2420">
        <f t="shared" si="303"/>
        <v>86.23</v>
      </c>
      <c r="S2420" t="str">
        <f t="shared" si="299"/>
        <v>theater</v>
      </c>
      <c r="T2420" t="str">
        <f t="shared" si="300"/>
        <v>plays</v>
      </c>
      <c r="U2420" s="7">
        <f t="shared" si="301"/>
        <v>42165.993125000001</v>
      </c>
      <c r="V2420" s="7">
        <f t="shared" si="302"/>
        <v>42187.993125000001</v>
      </c>
    </row>
    <row r="2421" spans="1:22" ht="44.25" x14ac:dyDescent="0.75">
      <c r="A2421">
        <v>3780</v>
      </c>
      <c r="B2421" s="2" t="s">
        <v>3777</v>
      </c>
      <c r="C2421" s="2" t="s">
        <v>7890</v>
      </c>
      <c r="D2421">
        <v>2500</v>
      </c>
      <c r="E2421">
        <f t="shared" si="296"/>
        <v>2500</v>
      </c>
      <c r="F2421">
        <v>3000</v>
      </c>
      <c r="G2421">
        <f t="shared" si="297"/>
        <v>3000</v>
      </c>
      <c r="H2421" t="s">
        <v>8219</v>
      </c>
      <c r="I2421" t="s">
        <v>8224</v>
      </c>
      <c r="J2421" t="s">
        <v>8246</v>
      </c>
      <c r="K2421">
        <v>1436817960</v>
      </c>
      <c r="L2421">
        <v>1433999785</v>
      </c>
      <c r="M2421" t="b">
        <v>0</v>
      </c>
      <c r="N2421">
        <v>30</v>
      </c>
      <c r="O2421" t="b">
        <v>1</v>
      </c>
      <c r="P2421" t="s">
        <v>8305</v>
      </c>
      <c r="Q2421">
        <f t="shared" si="298"/>
        <v>120</v>
      </c>
      <c r="R2421">
        <f t="shared" si="303"/>
        <v>100</v>
      </c>
      <c r="S2421" t="str">
        <f t="shared" si="299"/>
        <v>theater</v>
      </c>
      <c r="T2421" t="str">
        <f t="shared" si="300"/>
        <v>musical</v>
      </c>
      <c r="U2421" s="7">
        <f t="shared" si="301"/>
        <v>42166.219733796301</v>
      </c>
      <c r="V2421" s="7">
        <f t="shared" si="302"/>
        <v>42198.837499999994</v>
      </c>
    </row>
    <row r="2422" spans="1:22" ht="44.25" x14ac:dyDescent="0.75">
      <c r="A2422">
        <v>3527</v>
      </c>
      <c r="B2422" s="2" t="s">
        <v>3526</v>
      </c>
      <c r="C2422" s="2" t="s">
        <v>7637</v>
      </c>
      <c r="D2422">
        <v>6000</v>
      </c>
      <c r="E2422">
        <f t="shared" si="296"/>
        <v>6000</v>
      </c>
      <c r="F2422">
        <v>7015</v>
      </c>
      <c r="G2422">
        <f t="shared" si="297"/>
        <v>7015</v>
      </c>
      <c r="H2422" t="s">
        <v>8219</v>
      </c>
      <c r="I2422" t="s">
        <v>8224</v>
      </c>
      <c r="J2422" t="s">
        <v>8246</v>
      </c>
      <c r="K2422">
        <v>1436587140</v>
      </c>
      <c r="L2422">
        <v>1434069205</v>
      </c>
      <c r="M2422" t="b">
        <v>0</v>
      </c>
      <c r="N2422">
        <v>86</v>
      </c>
      <c r="O2422" t="b">
        <v>1</v>
      </c>
      <c r="P2422" t="s">
        <v>8271</v>
      </c>
      <c r="Q2422">
        <f t="shared" si="298"/>
        <v>117</v>
      </c>
      <c r="R2422">
        <f t="shared" si="303"/>
        <v>81.569999999999993</v>
      </c>
      <c r="S2422" t="str">
        <f t="shared" si="299"/>
        <v>theater</v>
      </c>
      <c r="T2422" t="str">
        <f t="shared" si="300"/>
        <v>plays</v>
      </c>
      <c r="U2422" s="7">
        <f t="shared" si="301"/>
        <v>42167.023206018523</v>
      </c>
      <c r="V2422" s="7">
        <f t="shared" si="302"/>
        <v>42196.165972222225</v>
      </c>
    </row>
    <row r="2423" spans="1:22" ht="44.25" x14ac:dyDescent="0.75">
      <c r="A2423">
        <v>2131</v>
      </c>
      <c r="B2423" s="2" t="s">
        <v>2132</v>
      </c>
      <c r="C2423" s="2" t="s">
        <v>6241</v>
      </c>
      <c r="D2423">
        <v>500</v>
      </c>
      <c r="E2423">
        <f t="shared" si="296"/>
        <v>500</v>
      </c>
      <c r="F2423">
        <v>25</v>
      </c>
      <c r="G2423">
        <f t="shared" si="297"/>
        <v>25</v>
      </c>
      <c r="H2423" t="s">
        <v>8221</v>
      </c>
      <c r="I2423" t="s">
        <v>8224</v>
      </c>
      <c r="J2423" t="s">
        <v>8246</v>
      </c>
      <c r="K2423">
        <v>1436677091</v>
      </c>
      <c r="L2423">
        <v>1434085091</v>
      </c>
      <c r="M2423" t="b">
        <v>0</v>
      </c>
      <c r="N2423">
        <v>3</v>
      </c>
      <c r="O2423" t="b">
        <v>0</v>
      </c>
      <c r="P2423" t="s">
        <v>8282</v>
      </c>
      <c r="Q2423">
        <f t="shared" si="298"/>
        <v>5</v>
      </c>
      <c r="R2423">
        <f t="shared" si="303"/>
        <v>8.33</v>
      </c>
      <c r="S2423" t="str">
        <f t="shared" si="299"/>
        <v>games</v>
      </c>
      <c r="T2423" t="str">
        <f t="shared" si="300"/>
        <v>video games</v>
      </c>
      <c r="U2423" s="7">
        <f t="shared" si="301"/>
        <v>42167.207071759258</v>
      </c>
      <c r="V2423" s="7">
        <f t="shared" si="302"/>
        <v>42197.207071759258</v>
      </c>
    </row>
    <row r="2424" spans="1:22" ht="44.25" x14ac:dyDescent="0.75">
      <c r="A2424">
        <v>3247</v>
      </c>
      <c r="B2424" s="2" t="s">
        <v>3247</v>
      </c>
      <c r="C2424" s="2" t="s">
        <v>7357</v>
      </c>
      <c r="D2424">
        <v>2500</v>
      </c>
      <c r="E2424">
        <f t="shared" si="296"/>
        <v>3275</v>
      </c>
      <c r="F2424">
        <v>2646.5</v>
      </c>
      <c r="G2424">
        <f t="shared" si="297"/>
        <v>3466.915</v>
      </c>
      <c r="H2424" t="s">
        <v>8219</v>
      </c>
      <c r="I2424" t="s">
        <v>8225</v>
      </c>
      <c r="J2424" t="s">
        <v>8247</v>
      </c>
      <c r="K2424">
        <v>1436696712</v>
      </c>
      <c r="L2424">
        <v>1434104712</v>
      </c>
      <c r="M2424" t="b">
        <v>1</v>
      </c>
      <c r="N2424">
        <v>57</v>
      </c>
      <c r="O2424" t="b">
        <v>1</v>
      </c>
      <c r="P2424" t="s">
        <v>8271</v>
      </c>
      <c r="Q2424">
        <f t="shared" si="298"/>
        <v>106</v>
      </c>
      <c r="R2424">
        <f t="shared" si="303"/>
        <v>60.82</v>
      </c>
      <c r="S2424" t="str">
        <f t="shared" si="299"/>
        <v>theater</v>
      </c>
      <c r="T2424" t="str">
        <f t="shared" si="300"/>
        <v>plays</v>
      </c>
      <c r="U2424" s="7">
        <f t="shared" si="301"/>
        <v>42167.434166666666</v>
      </c>
      <c r="V2424" s="7">
        <f t="shared" si="302"/>
        <v>42197.434166666666</v>
      </c>
    </row>
    <row r="2425" spans="1:22" ht="59" x14ac:dyDescent="0.75">
      <c r="A2425">
        <v>3270</v>
      </c>
      <c r="B2425" s="2" t="s">
        <v>3270</v>
      </c>
      <c r="C2425" s="2" t="s">
        <v>7380</v>
      </c>
      <c r="D2425">
        <v>1800</v>
      </c>
      <c r="E2425">
        <f t="shared" si="296"/>
        <v>2358</v>
      </c>
      <c r="F2425">
        <v>1830</v>
      </c>
      <c r="G2425">
        <f t="shared" si="297"/>
        <v>2397.3000000000002</v>
      </c>
      <c r="H2425" t="s">
        <v>8219</v>
      </c>
      <c r="I2425" t="s">
        <v>8225</v>
      </c>
      <c r="J2425" t="s">
        <v>8247</v>
      </c>
      <c r="K2425">
        <v>1436705265</v>
      </c>
      <c r="L2425">
        <v>1434113265</v>
      </c>
      <c r="M2425" t="b">
        <v>1</v>
      </c>
      <c r="N2425">
        <v>30</v>
      </c>
      <c r="O2425" t="b">
        <v>1</v>
      </c>
      <c r="P2425" t="s">
        <v>8271</v>
      </c>
      <c r="Q2425">
        <f t="shared" si="298"/>
        <v>102</v>
      </c>
      <c r="R2425">
        <f t="shared" si="303"/>
        <v>79.91</v>
      </c>
      <c r="S2425" t="str">
        <f t="shared" si="299"/>
        <v>theater</v>
      </c>
      <c r="T2425" t="str">
        <f t="shared" si="300"/>
        <v>plays</v>
      </c>
      <c r="U2425" s="7">
        <f t="shared" si="301"/>
        <v>42167.533159722225</v>
      </c>
      <c r="V2425" s="7">
        <f t="shared" si="302"/>
        <v>42197.533159722225</v>
      </c>
    </row>
    <row r="2426" spans="1:22" ht="44.25" x14ac:dyDescent="0.75">
      <c r="A2426">
        <v>3787</v>
      </c>
      <c r="B2426" s="2" t="s">
        <v>3784</v>
      </c>
      <c r="C2426" s="2" t="s">
        <v>7897</v>
      </c>
      <c r="D2426">
        <v>350</v>
      </c>
      <c r="E2426">
        <f t="shared" si="296"/>
        <v>350</v>
      </c>
      <c r="F2426">
        <v>351</v>
      </c>
      <c r="G2426">
        <f t="shared" si="297"/>
        <v>351</v>
      </c>
      <c r="H2426" t="s">
        <v>8219</v>
      </c>
      <c r="I2426" t="s">
        <v>8224</v>
      </c>
      <c r="J2426" t="s">
        <v>8246</v>
      </c>
      <c r="K2426">
        <v>1436587140</v>
      </c>
      <c r="L2426">
        <v>1434113406</v>
      </c>
      <c r="M2426" t="b">
        <v>0</v>
      </c>
      <c r="N2426">
        <v>10</v>
      </c>
      <c r="O2426" t="b">
        <v>1</v>
      </c>
      <c r="P2426" t="s">
        <v>8305</v>
      </c>
      <c r="Q2426">
        <f t="shared" si="298"/>
        <v>100</v>
      </c>
      <c r="R2426">
        <f t="shared" si="303"/>
        <v>35.1</v>
      </c>
      <c r="S2426" t="str">
        <f t="shared" si="299"/>
        <v>theater</v>
      </c>
      <c r="T2426" t="str">
        <f t="shared" si="300"/>
        <v>musical</v>
      </c>
      <c r="U2426" s="7">
        <f t="shared" si="301"/>
        <v>42167.534791666665</v>
      </c>
      <c r="V2426" s="7">
        <f t="shared" si="302"/>
        <v>42196.165972222225</v>
      </c>
    </row>
    <row r="2427" spans="1:22" ht="44.25" x14ac:dyDescent="0.75">
      <c r="A2427">
        <v>2341</v>
      </c>
      <c r="B2427" s="2" t="s">
        <v>2342</v>
      </c>
      <c r="C2427" s="2" t="s">
        <v>6451</v>
      </c>
      <c r="D2427">
        <v>5000</v>
      </c>
      <c r="E2427">
        <f t="shared" si="296"/>
        <v>5000</v>
      </c>
      <c r="F2427">
        <v>0</v>
      </c>
      <c r="G2427">
        <f t="shared" si="297"/>
        <v>0</v>
      </c>
      <c r="H2427" t="s">
        <v>8220</v>
      </c>
      <c r="I2427" t="s">
        <v>8224</v>
      </c>
      <c r="J2427" t="s">
        <v>8246</v>
      </c>
      <c r="K2427">
        <v>1436729504</v>
      </c>
      <c r="L2427">
        <v>1434137504</v>
      </c>
      <c r="M2427" t="b">
        <v>0</v>
      </c>
      <c r="N2427">
        <v>0</v>
      </c>
      <c r="O2427" t="b">
        <v>0</v>
      </c>
      <c r="P2427" t="s">
        <v>8272</v>
      </c>
      <c r="Q2427">
        <f t="shared" si="298"/>
        <v>0</v>
      </c>
      <c r="R2427" t="e">
        <f t="shared" si="303"/>
        <v>#DIV/0!</v>
      </c>
      <c r="S2427" t="str">
        <f t="shared" si="299"/>
        <v>technology</v>
      </c>
      <c r="T2427" t="str">
        <f t="shared" si="300"/>
        <v>web</v>
      </c>
      <c r="U2427" s="7">
        <f t="shared" si="301"/>
        <v>42167.813703703709</v>
      </c>
      <c r="V2427" s="7">
        <f t="shared" si="302"/>
        <v>42197.813703703709</v>
      </c>
    </row>
    <row r="2428" spans="1:22" ht="29.5" x14ac:dyDescent="0.75">
      <c r="A2428">
        <v>1991</v>
      </c>
      <c r="B2428" s="2" t="s">
        <v>1992</v>
      </c>
      <c r="C2428" s="2" t="s">
        <v>6101</v>
      </c>
      <c r="D2428">
        <v>2000</v>
      </c>
      <c r="E2428">
        <f t="shared" si="296"/>
        <v>2000</v>
      </c>
      <c r="F2428">
        <v>140</v>
      </c>
      <c r="G2428">
        <f t="shared" si="297"/>
        <v>140</v>
      </c>
      <c r="H2428" t="s">
        <v>8221</v>
      </c>
      <c r="I2428" t="s">
        <v>8224</v>
      </c>
      <c r="J2428" t="s">
        <v>8246</v>
      </c>
      <c r="K2428">
        <v>1435958786</v>
      </c>
      <c r="L2428">
        <v>1434144386</v>
      </c>
      <c r="M2428" t="b">
        <v>0</v>
      </c>
      <c r="N2428">
        <v>3</v>
      </c>
      <c r="O2428" t="b">
        <v>0</v>
      </c>
      <c r="P2428" t="s">
        <v>8296</v>
      </c>
      <c r="Q2428">
        <f t="shared" si="298"/>
        <v>7</v>
      </c>
      <c r="R2428">
        <f t="shared" si="303"/>
        <v>46.67</v>
      </c>
      <c r="S2428" t="str">
        <f t="shared" si="299"/>
        <v>photography</v>
      </c>
      <c r="T2428" t="str">
        <f t="shared" si="300"/>
        <v>people</v>
      </c>
      <c r="U2428" s="7">
        <f t="shared" si="301"/>
        <v>42167.89335648148</v>
      </c>
      <c r="V2428" s="7">
        <f t="shared" si="302"/>
        <v>42188.89335648148</v>
      </c>
    </row>
    <row r="2429" spans="1:22" ht="88.5" x14ac:dyDescent="0.75">
      <c r="A2429">
        <v>3584</v>
      </c>
      <c r="B2429" s="2" t="s">
        <v>3583</v>
      </c>
      <c r="C2429" s="2" t="s">
        <v>7694</v>
      </c>
      <c r="D2429">
        <v>3000</v>
      </c>
      <c r="E2429">
        <f t="shared" si="296"/>
        <v>3930</v>
      </c>
      <c r="F2429">
        <v>3465</v>
      </c>
      <c r="G2429">
        <f t="shared" si="297"/>
        <v>4539.1500000000005</v>
      </c>
      <c r="H2429" t="s">
        <v>8219</v>
      </c>
      <c r="I2429" t="s">
        <v>8225</v>
      </c>
      <c r="J2429" t="s">
        <v>8247</v>
      </c>
      <c r="K2429">
        <v>1436772944</v>
      </c>
      <c r="L2429">
        <v>1434180944</v>
      </c>
      <c r="M2429" t="b">
        <v>0</v>
      </c>
      <c r="N2429">
        <v>112</v>
      </c>
      <c r="O2429" t="b">
        <v>1</v>
      </c>
      <c r="P2429" t="s">
        <v>8271</v>
      </c>
      <c r="Q2429">
        <f t="shared" si="298"/>
        <v>116</v>
      </c>
      <c r="R2429">
        <f t="shared" si="303"/>
        <v>40.53</v>
      </c>
      <c r="S2429" t="str">
        <f t="shared" si="299"/>
        <v>theater</v>
      </c>
      <c r="T2429" t="str">
        <f t="shared" si="300"/>
        <v>plays</v>
      </c>
      <c r="U2429" s="7">
        <f t="shared" si="301"/>
        <v>42168.316481481481</v>
      </c>
      <c r="V2429" s="7">
        <f t="shared" si="302"/>
        <v>42198.316481481481</v>
      </c>
    </row>
    <row r="2430" spans="1:22" ht="59" x14ac:dyDescent="0.75">
      <c r="A2430">
        <v>155</v>
      </c>
      <c r="B2430" s="2" t="s">
        <v>157</v>
      </c>
      <c r="C2430" s="2" t="s">
        <v>4265</v>
      </c>
      <c r="D2430">
        <v>1350000</v>
      </c>
      <c r="E2430">
        <f t="shared" si="296"/>
        <v>1350000</v>
      </c>
      <c r="F2430">
        <v>81</v>
      </c>
      <c r="G2430">
        <f t="shared" si="297"/>
        <v>81</v>
      </c>
      <c r="H2430" t="s">
        <v>8220</v>
      </c>
      <c r="I2430" t="s">
        <v>8224</v>
      </c>
      <c r="J2430" t="s">
        <v>8246</v>
      </c>
      <c r="K2430">
        <v>1437657935</v>
      </c>
      <c r="L2430">
        <v>1434201935</v>
      </c>
      <c r="M2430" t="b">
        <v>0</v>
      </c>
      <c r="N2430">
        <v>4</v>
      </c>
      <c r="O2430" t="b">
        <v>0</v>
      </c>
      <c r="P2430" t="s">
        <v>8267</v>
      </c>
      <c r="Q2430">
        <f t="shared" si="298"/>
        <v>0</v>
      </c>
      <c r="R2430">
        <f t="shared" si="303"/>
        <v>20.25</v>
      </c>
      <c r="S2430" t="str">
        <f t="shared" si="299"/>
        <v>film &amp; video</v>
      </c>
      <c r="T2430" t="str">
        <f t="shared" si="300"/>
        <v>science fiction</v>
      </c>
      <c r="U2430" s="7">
        <f t="shared" si="301"/>
        <v>42168.559432870374</v>
      </c>
      <c r="V2430" s="7">
        <f t="shared" si="302"/>
        <v>42208.559432870374</v>
      </c>
    </row>
    <row r="2431" spans="1:22" ht="44.25" x14ac:dyDescent="0.75">
      <c r="A2431">
        <v>1299</v>
      </c>
      <c r="B2431" s="2" t="s">
        <v>1300</v>
      </c>
      <c r="C2431" s="2" t="s">
        <v>5409</v>
      </c>
      <c r="D2431">
        <v>3500</v>
      </c>
      <c r="E2431">
        <f t="shared" si="296"/>
        <v>3500</v>
      </c>
      <c r="F2431">
        <v>4340</v>
      </c>
      <c r="G2431">
        <f t="shared" si="297"/>
        <v>4340</v>
      </c>
      <c r="H2431" t="s">
        <v>8219</v>
      </c>
      <c r="I2431" t="s">
        <v>8224</v>
      </c>
      <c r="J2431" t="s">
        <v>8246</v>
      </c>
      <c r="K2431">
        <v>1436902359</v>
      </c>
      <c r="L2431">
        <v>1434310359</v>
      </c>
      <c r="M2431" t="b">
        <v>0</v>
      </c>
      <c r="N2431">
        <v>32</v>
      </c>
      <c r="O2431" t="b">
        <v>1</v>
      </c>
      <c r="P2431" t="s">
        <v>8271</v>
      </c>
      <c r="Q2431">
        <f t="shared" si="298"/>
        <v>124</v>
      </c>
      <c r="R2431">
        <f t="shared" si="303"/>
        <v>135.63</v>
      </c>
      <c r="S2431" t="str">
        <f t="shared" si="299"/>
        <v>theater</v>
      </c>
      <c r="T2431" t="str">
        <f t="shared" si="300"/>
        <v>plays</v>
      </c>
      <c r="U2431" s="7">
        <f t="shared" si="301"/>
        <v>42169.814340277779</v>
      </c>
      <c r="V2431" s="7">
        <f t="shared" si="302"/>
        <v>42199.814340277779</v>
      </c>
    </row>
    <row r="2432" spans="1:22" ht="44.25" x14ac:dyDescent="0.75">
      <c r="A2432">
        <v>4049</v>
      </c>
      <c r="B2432" s="2" t="s">
        <v>4045</v>
      </c>
      <c r="C2432" s="2" t="s">
        <v>8153</v>
      </c>
      <c r="D2432">
        <v>20000</v>
      </c>
      <c r="E2432">
        <f t="shared" si="296"/>
        <v>20000</v>
      </c>
      <c r="F2432">
        <v>16</v>
      </c>
      <c r="G2432">
        <f t="shared" si="297"/>
        <v>16</v>
      </c>
      <c r="H2432" t="s">
        <v>8221</v>
      </c>
      <c r="I2432" t="s">
        <v>8224</v>
      </c>
      <c r="J2432" t="s">
        <v>8246</v>
      </c>
      <c r="K2432">
        <v>1436914815</v>
      </c>
      <c r="L2432">
        <v>1434322815</v>
      </c>
      <c r="M2432" t="b">
        <v>0</v>
      </c>
      <c r="N2432">
        <v>1</v>
      </c>
      <c r="O2432" t="b">
        <v>0</v>
      </c>
      <c r="P2432" t="s">
        <v>8271</v>
      </c>
      <c r="Q2432">
        <f t="shared" si="298"/>
        <v>0</v>
      </c>
      <c r="R2432">
        <f t="shared" si="303"/>
        <v>16</v>
      </c>
      <c r="S2432" t="str">
        <f t="shared" si="299"/>
        <v>theater</v>
      </c>
      <c r="T2432" t="str">
        <f t="shared" si="300"/>
        <v>plays</v>
      </c>
      <c r="U2432" s="7">
        <f t="shared" si="301"/>
        <v>42169.958506944444</v>
      </c>
      <c r="V2432" s="7">
        <f t="shared" si="302"/>
        <v>42199.958506944444</v>
      </c>
    </row>
    <row r="2433" spans="1:22" ht="29.5" x14ac:dyDescent="0.75">
      <c r="A2433">
        <v>3792</v>
      </c>
      <c r="B2433" s="2" t="s">
        <v>3789</v>
      </c>
      <c r="C2433" s="2" t="s">
        <v>7902</v>
      </c>
      <c r="D2433">
        <v>12500</v>
      </c>
      <c r="E2433">
        <f t="shared" si="296"/>
        <v>12500</v>
      </c>
      <c r="F2433">
        <v>35</v>
      </c>
      <c r="G2433">
        <f t="shared" si="297"/>
        <v>35</v>
      </c>
      <c r="H2433" t="s">
        <v>8221</v>
      </c>
      <c r="I2433" t="s">
        <v>8224</v>
      </c>
      <c r="J2433" t="s">
        <v>8246</v>
      </c>
      <c r="K2433">
        <v>1436957022</v>
      </c>
      <c r="L2433">
        <v>1434365022</v>
      </c>
      <c r="M2433" t="b">
        <v>0</v>
      </c>
      <c r="N2433">
        <v>2</v>
      </c>
      <c r="O2433" t="b">
        <v>0</v>
      </c>
      <c r="P2433" t="s">
        <v>8305</v>
      </c>
      <c r="Q2433">
        <f t="shared" si="298"/>
        <v>0</v>
      </c>
      <c r="R2433">
        <f t="shared" si="303"/>
        <v>17.5</v>
      </c>
      <c r="S2433" t="str">
        <f t="shared" si="299"/>
        <v>theater</v>
      </c>
      <c r="T2433" t="str">
        <f t="shared" si="300"/>
        <v>musical</v>
      </c>
      <c r="U2433" s="7">
        <f t="shared" si="301"/>
        <v>42170.447013888886</v>
      </c>
      <c r="V2433" s="7">
        <f t="shared" si="302"/>
        <v>42200.447013888886</v>
      </c>
    </row>
    <row r="2434" spans="1:22" ht="44.25" x14ac:dyDescent="0.75">
      <c r="A2434">
        <v>1175</v>
      </c>
      <c r="B2434" s="2" t="s">
        <v>1176</v>
      </c>
      <c r="C2434" s="2" t="s">
        <v>5285</v>
      </c>
      <c r="D2434">
        <v>20000</v>
      </c>
      <c r="E2434">
        <f t="shared" ref="E2434:E2497" si="304">INDEX(convert,MATCH($J2434,money,0),2)*D2434</f>
        <v>20000</v>
      </c>
      <c r="F2434">
        <v>585</v>
      </c>
      <c r="G2434">
        <f t="shared" ref="G2434:G2497" si="305">INDEX(convert,MATCH($J2434,money,0),2)*F2434</f>
        <v>585</v>
      </c>
      <c r="H2434" t="s">
        <v>8221</v>
      </c>
      <c r="I2434" t="s">
        <v>8224</v>
      </c>
      <c r="J2434" t="s">
        <v>8246</v>
      </c>
      <c r="K2434">
        <v>1436981339</v>
      </c>
      <c r="L2434">
        <v>1434389339</v>
      </c>
      <c r="M2434" t="b">
        <v>0</v>
      </c>
      <c r="N2434">
        <v>9</v>
      </c>
      <c r="O2434" t="b">
        <v>0</v>
      </c>
      <c r="P2434" t="s">
        <v>8284</v>
      </c>
      <c r="Q2434">
        <f t="shared" ref="Q2434:Q2497" si="306">ROUND(F2434/D2434*100,0)</f>
        <v>3</v>
      </c>
      <c r="R2434">
        <f t="shared" si="303"/>
        <v>65</v>
      </c>
      <c r="S2434" t="str">
        <f t="shared" ref="S2434:S2497" si="307">LEFT($P2434,FIND("/",$P2434)-1)</f>
        <v>food</v>
      </c>
      <c r="T2434" t="str">
        <f t="shared" ref="T2434:T2497" si="308">MID($P2434,FIND("/",$P2434)+1,30)</f>
        <v>food trucks</v>
      </c>
      <c r="U2434" s="7">
        <f t="shared" ref="U2434:U2497" si="309">DATE(1970,1,1)+(((L2434/60)/60)/24)</f>
        <v>42170.728460648148</v>
      </c>
      <c r="V2434" s="7">
        <f t="shared" ref="V2434:V2497" si="310">DATE(1970,1,1)+(((K2434/60)/60)/24)</f>
        <v>42200.728460648148</v>
      </c>
    </row>
    <row r="2435" spans="1:22" ht="59" x14ac:dyDescent="0.75">
      <c r="A2435">
        <v>3020</v>
      </c>
      <c r="B2435" s="2" t="s">
        <v>3020</v>
      </c>
      <c r="C2435" s="2" t="s">
        <v>7130</v>
      </c>
      <c r="D2435">
        <v>7000</v>
      </c>
      <c r="E2435">
        <f t="shared" si="304"/>
        <v>7000</v>
      </c>
      <c r="F2435">
        <v>7040</v>
      </c>
      <c r="G2435">
        <f t="shared" si="305"/>
        <v>7040</v>
      </c>
      <c r="H2435" t="s">
        <v>8219</v>
      </c>
      <c r="I2435" t="s">
        <v>8224</v>
      </c>
      <c r="J2435" t="s">
        <v>8246</v>
      </c>
      <c r="K2435">
        <v>1439583533</v>
      </c>
      <c r="L2435">
        <v>1434399533</v>
      </c>
      <c r="M2435" t="b">
        <v>0</v>
      </c>
      <c r="N2435">
        <v>30</v>
      </c>
      <c r="O2435" t="b">
        <v>1</v>
      </c>
      <c r="P2435" t="s">
        <v>8303</v>
      </c>
      <c r="Q2435">
        <f t="shared" si="306"/>
        <v>101</v>
      </c>
      <c r="R2435">
        <f t="shared" ref="R2435:R2498" si="311">ROUND(G2435/N2435,2)</f>
        <v>234.67</v>
      </c>
      <c r="S2435" t="str">
        <f t="shared" si="307"/>
        <v>theater</v>
      </c>
      <c r="T2435" t="str">
        <f t="shared" si="308"/>
        <v>spaces</v>
      </c>
      <c r="U2435" s="7">
        <f t="shared" si="309"/>
        <v>42170.846446759257</v>
      </c>
      <c r="V2435" s="7">
        <f t="shared" si="310"/>
        <v>42230.846446759257</v>
      </c>
    </row>
    <row r="2436" spans="1:22" ht="44.25" x14ac:dyDescent="0.75">
      <c r="A2436">
        <v>3823</v>
      </c>
      <c r="B2436" s="2" t="s">
        <v>3820</v>
      </c>
      <c r="C2436" s="2" t="s">
        <v>7932</v>
      </c>
      <c r="D2436">
        <v>2500</v>
      </c>
      <c r="E2436">
        <f t="shared" si="304"/>
        <v>2500</v>
      </c>
      <c r="F2436">
        <v>2650</v>
      </c>
      <c r="G2436">
        <f t="shared" si="305"/>
        <v>2650</v>
      </c>
      <c r="H2436" t="s">
        <v>8219</v>
      </c>
      <c r="I2436" t="s">
        <v>8224</v>
      </c>
      <c r="J2436" t="s">
        <v>8246</v>
      </c>
      <c r="K2436">
        <v>1437364740</v>
      </c>
      <c r="L2436">
        <v>1434405044</v>
      </c>
      <c r="M2436" t="b">
        <v>0</v>
      </c>
      <c r="N2436">
        <v>41</v>
      </c>
      <c r="O2436" t="b">
        <v>1</v>
      </c>
      <c r="P2436" t="s">
        <v>8271</v>
      </c>
      <c r="Q2436">
        <f t="shared" si="306"/>
        <v>106</v>
      </c>
      <c r="R2436">
        <f t="shared" si="311"/>
        <v>64.63</v>
      </c>
      <c r="S2436" t="str">
        <f t="shared" si="307"/>
        <v>theater</v>
      </c>
      <c r="T2436" t="str">
        <f t="shared" si="308"/>
        <v>plays</v>
      </c>
      <c r="U2436" s="7">
        <f t="shared" si="309"/>
        <v>42170.910231481481</v>
      </c>
      <c r="V2436" s="7">
        <f t="shared" si="310"/>
        <v>42205.165972222225</v>
      </c>
    </row>
    <row r="2437" spans="1:22" ht="59" x14ac:dyDescent="0.75">
      <c r="A2437">
        <v>1542</v>
      </c>
      <c r="B2437" s="2" t="s">
        <v>1543</v>
      </c>
      <c r="C2437" s="2" t="s">
        <v>5652</v>
      </c>
      <c r="D2437">
        <v>500</v>
      </c>
      <c r="E2437">
        <f t="shared" si="304"/>
        <v>365</v>
      </c>
      <c r="F2437">
        <v>20</v>
      </c>
      <c r="G2437">
        <f t="shared" si="305"/>
        <v>14.6</v>
      </c>
      <c r="H2437" t="s">
        <v>8221</v>
      </c>
      <c r="I2437" t="s">
        <v>8229</v>
      </c>
      <c r="J2437" t="s">
        <v>8251</v>
      </c>
      <c r="K2437">
        <v>1435708500</v>
      </c>
      <c r="L2437">
        <v>1434412500</v>
      </c>
      <c r="M2437" t="b">
        <v>0</v>
      </c>
      <c r="N2437">
        <v>1</v>
      </c>
      <c r="O2437" t="b">
        <v>0</v>
      </c>
      <c r="P2437" t="s">
        <v>8289</v>
      </c>
      <c r="Q2437">
        <f t="shared" si="306"/>
        <v>4</v>
      </c>
      <c r="R2437">
        <f t="shared" si="311"/>
        <v>14.6</v>
      </c>
      <c r="S2437" t="str">
        <f t="shared" si="307"/>
        <v>photography</v>
      </c>
      <c r="T2437" t="str">
        <f t="shared" si="308"/>
        <v>nature</v>
      </c>
      <c r="U2437" s="7">
        <f t="shared" si="309"/>
        <v>42170.996527777781</v>
      </c>
      <c r="V2437" s="7">
        <f t="shared" si="310"/>
        <v>42185.996527777781</v>
      </c>
    </row>
    <row r="2438" spans="1:22" ht="59" x14ac:dyDescent="0.75">
      <c r="A2438">
        <v>2826</v>
      </c>
      <c r="B2438" s="2" t="s">
        <v>2826</v>
      </c>
      <c r="C2438" s="2" t="s">
        <v>6936</v>
      </c>
      <c r="D2438">
        <v>2000</v>
      </c>
      <c r="E2438">
        <f t="shared" si="304"/>
        <v>2000</v>
      </c>
      <c r="F2438">
        <v>2155</v>
      </c>
      <c r="G2438">
        <f t="shared" si="305"/>
        <v>2155</v>
      </c>
      <c r="H2438" t="s">
        <v>8219</v>
      </c>
      <c r="I2438" t="s">
        <v>8224</v>
      </c>
      <c r="J2438" t="s">
        <v>8246</v>
      </c>
      <c r="K2438">
        <v>1436511600</v>
      </c>
      <c r="L2438">
        <v>1434415812</v>
      </c>
      <c r="M2438" t="b">
        <v>0</v>
      </c>
      <c r="N2438">
        <v>19</v>
      </c>
      <c r="O2438" t="b">
        <v>1</v>
      </c>
      <c r="P2438" t="s">
        <v>8271</v>
      </c>
      <c r="Q2438">
        <f t="shared" si="306"/>
        <v>108</v>
      </c>
      <c r="R2438">
        <f t="shared" si="311"/>
        <v>113.42</v>
      </c>
      <c r="S2438" t="str">
        <f t="shared" si="307"/>
        <v>theater</v>
      </c>
      <c r="T2438" t="str">
        <f t="shared" si="308"/>
        <v>plays</v>
      </c>
      <c r="U2438" s="7">
        <f t="shared" si="309"/>
        <v>42171.034861111111</v>
      </c>
      <c r="V2438" s="7">
        <f t="shared" si="310"/>
        <v>42195.291666666672</v>
      </c>
    </row>
    <row r="2439" spans="1:22" ht="44.25" x14ac:dyDescent="0.75">
      <c r="A2439">
        <v>3480</v>
      </c>
      <c r="B2439" s="2" t="s">
        <v>3479</v>
      </c>
      <c r="C2439" s="2" t="s">
        <v>7590</v>
      </c>
      <c r="D2439">
        <v>1500</v>
      </c>
      <c r="E2439">
        <f t="shared" si="304"/>
        <v>1500</v>
      </c>
      <c r="F2439">
        <v>2140</v>
      </c>
      <c r="G2439">
        <f t="shared" si="305"/>
        <v>2140</v>
      </c>
      <c r="H2439" t="s">
        <v>8219</v>
      </c>
      <c r="I2439" t="s">
        <v>8224</v>
      </c>
      <c r="J2439" t="s">
        <v>8246</v>
      </c>
      <c r="K2439">
        <v>1436562000</v>
      </c>
      <c r="L2439">
        <v>1434440227</v>
      </c>
      <c r="M2439" t="b">
        <v>0</v>
      </c>
      <c r="N2439">
        <v>13</v>
      </c>
      <c r="O2439" t="b">
        <v>1</v>
      </c>
      <c r="P2439" t="s">
        <v>8271</v>
      </c>
      <c r="Q2439">
        <f t="shared" si="306"/>
        <v>143</v>
      </c>
      <c r="R2439">
        <f t="shared" si="311"/>
        <v>164.62</v>
      </c>
      <c r="S2439" t="str">
        <f t="shared" si="307"/>
        <v>theater</v>
      </c>
      <c r="T2439" t="str">
        <f t="shared" si="308"/>
        <v>plays</v>
      </c>
      <c r="U2439" s="7">
        <f t="shared" si="309"/>
        <v>42171.317442129628</v>
      </c>
      <c r="V2439" s="7">
        <f t="shared" si="310"/>
        <v>42195.875</v>
      </c>
    </row>
    <row r="2440" spans="1:22" ht="59" x14ac:dyDescent="0.75">
      <c r="A2440">
        <v>3101</v>
      </c>
      <c r="B2440" s="2" t="s">
        <v>3101</v>
      </c>
      <c r="C2440" s="2" t="s">
        <v>7211</v>
      </c>
      <c r="D2440">
        <v>2500</v>
      </c>
      <c r="E2440">
        <f t="shared" si="304"/>
        <v>2849.9999999999995</v>
      </c>
      <c r="F2440">
        <v>300</v>
      </c>
      <c r="G2440">
        <f t="shared" si="305"/>
        <v>341.99999999999994</v>
      </c>
      <c r="H2440" t="s">
        <v>8221</v>
      </c>
      <c r="I2440" t="s">
        <v>8230</v>
      </c>
      <c r="J2440" t="s">
        <v>8249</v>
      </c>
      <c r="K2440">
        <v>1437033360</v>
      </c>
      <c r="L2440">
        <v>1434445937</v>
      </c>
      <c r="M2440" t="b">
        <v>0</v>
      </c>
      <c r="N2440">
        <v>12</v>
      </c>
      <c r="O2440" t="b">
        <v>0</v>
      </c>
      <c r="P2440" t="s">
        <v>8303</v>
      </c>
      <c r="Q2440">
        <f t="shared" si="306"/>
        <v>12</v>
      </c>
      <c r="R2440">
        <f t="shared" si="311"/>
        <v>28.5</v>
      </c>
      <c r="S2440" t="str">
        <f t="shared" si="307"/>
        <v>theater</v>
      </c>
      <c r="T2440" t="str">
        <f t="shared" si="308"/>
        <v>spaces</v>
      </c>
      <c r="U2440" s="7">
        <f t="shared" si="309"/>
        <v>42171.383530092593</v>
      </c>
      <c r="V2440" s="7">
        <f t="shared" si="310"/>
        <v>42201.330555555556</v>
      </c>
    </row>
    <row r="2441" spans="1:22" ht="44.25" x14ac:dyDescent="0.75">
      <c r="A2441">
        <v>3261</v>
      </c>
      <c r="B2441" s="2" t="s">
        <v>3261</v>
      </c>
      <c r="C2441" s="2" t="s">
        <v>7371</v>
      </c>
      <c r="D2441">
        <v>3300</v>
      </c>
      <c r="E2441">
        <f t="shared" si="304"/>
        <v>3300</v>
      </c>
      <c r="F2441">
        <v>3315</v>
      </c>
      <c r="G2441">
        <f t="shared" si="305"/>
        <v>3315</v>
      </c>
      <c r="H2441" t="s">
        <v>8219</v>
      </c>
      <c r="I2441" t="s">
        <v>8224</v>
      </c>
      <c r="J2441" t="s">
        <v>8246</v>
      </c>
      <c r="K2441">
        <v>1437067476</v>
      </c>
      <c r="L2441">
        <v>1434475476</v>
      </c>
      <c r="M2441" t="b">
        <v>1</v>
      </c>
      <c r="N2441">
        <v>49</v>
      </c>
      <c r="O2441" t="b">
        <v>1</v>
      </c>
      <c r="P2441" t="s">
        <v>8271</v>
      </c>
      <c r="Q2441">
        <f t="shared" si="306"/>
        <v>100</v>
      </c>
      <c r="R2441">
        <f t="shared" si="311"/>
        <v>67.650000000000006</v>
      </c>
      <c r="S2441" t="str">
        <f t="shared" si="307"/>
        <v>theater</v>
      </c>
      <c r="T2441" t="str">
        <f t="shared" si="308"/>
        <v>plays</v>
      </c>
      <c r="U2441" s="7">
        <f t="shared" si="309"/>
        <v>42171.725416666668</v>
      </c>
      <c r="V2441" s="7">
        <f t="shared" si="310"/>
        <v>42201.725416666668</v>
      </c>
    </row>
    <row r="2442" spans="1:22" ht="44.25" x14ac:dyDescent="0.75">
      <c r="A2442">
        <v>2876</v>
      </c>
      <c r="B2442" s="2" t="s">
        <v>2876</v>
      </c>
      <c r="C2442" s="2" t="s">
        <v>6986</v>
      </c>
      <c r="D2442">
        <v>150000</v>
      </c>
      <c r="E2442">
        <f t="shared" si="304"/>
        <v>150000</v>
      </c>
      <c r="F2442">
        <v>0</v>
      </c>
      <c r="G2442">
        <f t="shared" si="305"/>
        <v>0</v>
      </c>
      <c r="H2442" t="s">
        <v>8221</v>
      </c>
      <c r="I2442" t="s">
        <v>8224</v>
      </c>
      <c r="J2442" t="s">
        <v>8246</v>
      </c>
      <c r="K2442">
        <v>1437069079</v>
      </c>
      <c r="L2442">
        <v>1434477079</v>
      </c>
      <c r="M2442" t="b">
        <v>0</v>
      </c>
      <c r="N2442">
        <v>0</v>
      </c>
      <c r="O2442" t="b">
        <v>0</v>
      </c>
      <c r="P2442" t="s">
        <v>8271</v>
      </c>
      <c r="Q2442">
        <f t="shared" si="306"/>
        <v>0</v>
      </c>
      <c r="R2442" t="e">
        <f t="shared" si="311"/>
        <v>#DIV/0!</v>
      </c>
      <c r="S2442" t="str">
        <f t="shared" si="307"/>
        <v>theater</v>
      </c>
      <c r="T2442" t="str">
        <f t="shared" si="308"/>
        <v>plays</v>
      </c>
      <c r="U2442" s="7">
        <f t="shared" si="309"/>
        <v>42171.743969907402</v>
      </c>
      <c r="V2442" s="7">
        <f t="shared" si="310"/>
        <v>42201.743969907402</v>
      </c>
    </row>
    <row r="2443" spans="1:22" ht="44.25" x14ac:dyDescent="0.75">
      <c r="A2443">
        <v>3890</v>
      </c>
      <c r="B2443" s="2" t="s">
        <v>3887</v>
      </c>
      <c r="C2443" s="2" t="s">
        <v>7998</v>
      </c>
      <c r="D2443">
        <v>15000</v>
      </c>
      <c r="E2443">
        <f t="shared" si="304"/>
        <v>15000</v>
      </c>
      <c r="F2443">
        <v>2524</v>
      </c>
      <c r="G2443">
        <f t="shared" si="305"/>
        <v>2524</v>
      </c>
      <c r="H2443" t="s">
        <v>8221</v>
      </c>
      <c r="I2443" t="s">
        <v>8224</v>
      </c>
      <c r="J2443" t="s">
        <v>8246</v>
      </c>
      <c r="K2443">
        <v>1439662344</v>
      </c>
      <c r="L2443">
        <v>1434478344</v>
      </c>
      <c r="M2443" t="b">
        <v>0</v>
      </c>
      <c r="N2443">
        <v>8</v>
      </c>
      <c r="O2443" t="b">
        <v>0</v>
      </c>
      <c r="P2443" t="s">
        <v>8271</v>
      </c>
      <c r="Q2443">
        <f t="shared" si="306"/>
        <v>17</v>
      </c>
      <c r="R2443">
        <f t="shared" si="311"/>
        <v>315.5</v>
      </c>
      <c r="S2443" t="str">
        <f t="shared" si="307"/>
        <v>theater</v>
      </c>
      <c r="T2443" t="str">
        <f t="shared" si="308"/>
        <v>plays</v>
      </c>
      <c r="U2443" s="7">
        <f t="shared" si="309"/>
        <v>42171.758611111116</v>
      </c>
      <c r="V2443" s="7">
        <f t="shared" si="310"/>
        <v>42231.758611111116</v>
      </c>
    </row>
    <row r="2444" spans="1:22" ht="44.25" x14ac:dyDescent="0.75">
      <c r="A2444">
        <v>3213</v>
      </c>
      <c r="B2444" s="2" t="s">
        <v>3213</v>
      </c>
      <c r="C2444" s="2" t="s">
        <v>7323</v>
      </c>
      <c r="D2444">
        <v>6000</v>
      </c>
      <c r="E2444">
        <f t="shared" si="304"/>
        <v>7860</v>
      </c>
      <c r="F2444">
        <v>6007</v>
      </c>
      <c r="G2444">
        <f t="shared" si="305"/>
        <v>7869.17</v>
      </c>
      <c r="H2444" t="s">
        <v>8219</v>
      </c>
      <c r="I2444" t="s">
        <v>8225</v>
      </c>
      <c r="J2444" t="s">
        <v>8247</v>
      </c>
      <c r="K2444">
        <v>1437934759</v>
      </c>
      <c r="L2444">
        <v>1434478759</v>
      </c>
      <c r="M2444" t="b">
        <v>1</v>
      </c>
      <c r="N2444">
        <v>47</v>
      </c>
      <c r="O2444" t="b">
        <v>1</v>
      </c>
      <c r="P2444" t="s">
        <v>8271</v>
      </c>
      <c r="Q2444">
        <f t="shared" si="306"/>
        <v>100</v>
      </c>
      <c r="R2444">
        <f t="shared" si="311"/>
        <v>167.43</v>
      </c>
      <c r="S2444" t="str">
        <f t="shared" si="307"/>
        <v>theater</v>
      </c>
      <c r="T2444" t="str">
        <f t="shared" si="308"/>
        <v>plays</v>
      </c>
      <c r="U2444" s="7">
        <f t="shared" si="309"/>
        <v>42171.763414351852</v>
      </c>
      <c r="V2444" s="7">
        <f t="shared" si="310"/>
        <v>42211.763414351852</v>
      </c>
    </row>
    <row r="2445" spans="1:22" ht="44.25" x14ac:dyDescent="0.75">
      <c r="A2445">
        <v>1740</v>
      </c>
      <c r="B2445" s="2" t="s">
        <v>1741</v>
      </c>
      <c r="C2445" s="2" t="s">
        <v>5850</v>
      </c>
      <c r="D2445">
        <v>3000</v>
      </c>
      <c r="E2445">
        <f t="shared" si="304"/>
        <v>3000</v>
      </c>
      <c r="F2445">
        <v>0</v>
      </c>
      <c r="G2445">
        <f t="shared" si="305"/>
        <v>0</v>
      </c>
      <c r="H2445" t="s">
        <v>8221</v>
      </c>
      <c r="I2445" t="s">
        <v>8224</v>
      </c>
      <c r="J2445" t="s">
        <v>8246</v>
      </c>
      <c r="K2445">
        <v>1437075422</v>
      </c>
      <c r="L2445">
        <v>1434483422</v>
      </c>
      <c r="M2445" t="b">
        <v>0</v>
      </c>
      <c r="N2445">
        <v>0</v>
      </c>
      <c r="O2445" t="b">
        <v>0</v>
      </c>
      <c r="P2445" t="s">
        <v>8293</v>
      </c>
      <c r="Q2445">
        <f t="shared" si="306"/>
        <v>0</v>
      </c>
      <c r="R2445" t="e">
        <f t="shared" si="311"/>
        <v>#DIV/0!</v>
      </c>
      <c r="S2445" t="str">
        <f t="shared" si="307"/>
        <v>music</v>
      </c>
      <c r="T2445" t="str">
        <f t="shared" si="308"/>
        <v>faith</v>
      </c>
      <c r="U2445" s="7">
        <f t="shared" si="309"/>
        <v>42171.817384259266</v>
      </c>
      <c r="V2445" s="7">
        <f t="shared" si="310"/>
        <v>42201.817384259266</v>
      </c>
    </row>
    <row r="2446" spans="1:22" ht="44.25" x14ac:dyDescent="0.75">
      <c r="A2446">
        <v>2831</v>
      </c>
      <c r="B2446" s="2" t="s">
        <v>2831</v>
      </c>
      <c r="C2446" s="2" t="s">
        <v>6941</v>
      </c>
      <c r="D2446">
        <v>3000</v>
      </c>
      <c r="E2446">
        <f t="shared" si="304"/>
        <v>3000</v>
      </c>
      <c r="F2446">
        <v>3320</v>
      </c>
      <c r="G2446">
        <f t="shared" si="305"/>
        <v>3320</v>
      </c>
      <c r="H2446" t="s">
        <v>8219</v>
      </c>
      <c r="I2446" t="s">
        <v>8224</v>
      </c>
      <c r="J2446" t="s">
        <v>8246</v>
      </c>
      <c r="K2446">
        <v>1437076070</v>
      </c>
      <c r="L2446">
        <v>1434484070</v>
      </c>
      <c r="M2446" t="b">
        <v>0</v>
      </c>
      <c r="N2446">
        <v>52</v>
      </c>
      <c r="O2446" t="b">
        <v>1</v>
      </c>
      <c r="P2446" t="s">
        <v>8271</v>
      </c>
      <c r="Q2446">
        <f t="shared" si="306"/>
        <v>111</v>
      </c>
      <c r="R2446">
        <f t="shared" si="311"/>
        <v>63.85</v>
      </c>
      <c r="S2446" t="str">
        <f t="shared" si="307"/>
        <v>theater</v>
      </c>
      <c r="T2446" t="str">
        <f t="shared" si="308"/>
        <v>plays</v>
      </c>
      <c r="U2446" s="7">
        <f t="shared" si="309"/>
        <v>42171.824884259258</v>
      </c>
      <c r="V2446" s="7">
        <f t="shared" si="310"/>
        <v>42201.824884259258</v>
      </c>
    </row>
    <row r="2447" spans="1:22" ht="44.25" x14ac:dyDescent="0.75">
      <c r="A2447">
        <v>495</v>
      </c>
      <c r="B2447" s="2" t="s">
        <v>496</v>
      </c>
      <c r="C2447" s="2" t="s">
        <v>4605</v>
      </c>
      <c r="D2447">
        <v>7000</v>
      </c>
      <c r="E2447">
        <f t="shared" si="304"/>
        <v>7000</v>
      </c>
      <c r="F2447">
        <v>0</v>
      </c>
      <c r="G2447">
        <f t="shared" si="305"/>
        <v>0</v>
      </c>
      <c r="H2447" t="s">
        <v>8221</v>
      </c>
      <c r="I2447" t="s">
        <v>8224</v>
      </c>
      <c r="J2447" t="s">
        <v>8246</v>
      </c>
      <c r="K2447">
        <v>1437076305</v>
      </c>
      <c r="L2447">
        <v>1434484305</v>
      </c>
      <c r="M2447" t="b">
        <v>0</v>
      </c>
      <c r="N2447">
        <v>0</v>
      </c>
      <c r="O2447" t="b">
        <v>0</v>
      </c>
      <c r="P2447" t="s">
        <v>8270</v>
      </c>
      <c r="Q2447">
        <f t="shared" si="306"/>
        <v>0</v>
      </c>
      <c r="R2447" t="e">
        <f t="shared" si="311"/>
        <v>#DIV/0!</v>
      </c>
      <c r="S2447" t="str">
        <f t="shared" si="307"/>
        <v>film &amp; video</v>
      </c>
      <c r="T2447" t="str">
        <f t="shared" si="308"/>
        <v>animation</v>
      </c>
      <c r="U2447" s="7">
        <f t="shared" si="309"/>
        <v>42171.827604166669</v>
      </c>
      <c r="V2447" s="7">
        <f t="shared" si="310"/>
        <v>42201.827604166669</v>
      </c>
    </row>
    <row r="2448" spans="1:22" ht="44.25" x14ac:dyDescent="0.75">
      <c r="A2448">
        <v>160</v>
      </c>
      <c r="B2448" s="2" t="s">
        <v>162</v>
      </c>
      <c r="C2448" s="2" t="s">
        <v>4270</v>
      </c>
      <c r="D2448">
        <v>5000</v>
      </c>
      <c r="E2448">
        <f t="shared" si="304"/>
        <v>5000</v>
      </c>
      <c r="F2448">
        <v>0</v>
      </c>
      <c r="G2448">
        <f t="shared" si="305"/>
        <v>0</v>
      </c>
      <c r="H2448" t="s">
        <v>8221</v>
      </c>
      <c r="I2448" t="s">
        <v>8224</v>
      </c>
      <c r="J2448" t="s">
        <v>8246</v>
      </c>
      <c r="K2448">
        <v>1439675691</v>
      </c>
      <c r="L2448">
        <v>1434491691</v>
      </c>
      <c r="M2448" t="b">
        <v>0</v>
      </c>
      <c r="N2448">
        <v>0</v>
      </c>
      <c r="O2448" t="b">
        <v>0</v>
      </c>
      <c r="P2448" t="s">
        <v>8268</v>
      </c>
      <c r="Q2448">
        <f t="shared" si="306"/>
        <v>0</v>
      </c>
      <c r="R2448" t="e">
        <f t="shared" si="311"/>
        <v>#DIV/0!</v>
      </c>
      <c r="S2448" t="str">
        <f t="shared" si="307"/>
        <v>film &amp; video</v>
      </c>
      <c r="T2448" t="str">
        <f t="shared" si="308"/>
        <v>drama</v>
      </c>
      <c r="U2448" s="7">
        <f t="shared" si="309"/>
        <v>42171.913090277783</v>
      </c>
      <c r="V2448" s="7">
        <f t="shared" si="310"/>
        <v>42231.913090277783</v>
      </c>
    </row>
    <row r="2449" spans="1:22" ht="44.25" x14ac:dyDescent="0.75">
      <c r="A2449">
        <v>3851</v>
      </c>
      <c r="B2449" s="2" t="s">
        <v>3848</v>
      </c>
      <c r="C2449" s="2" t="s">
        <v>7960</v>
      </c>
      <c r="D2449">
        <v>2500</v>
      </c>
      <c r="E2449">
        <f t="shared" si="304"/>
        <v>3275</v>
      </c>
      <c r="F2449">
        <v>852</v>
      </c>
      <c r="G2449">
        <f t="shared" si="305"/>
        <v>1116.1200000000001</v>
      </c>
      <c r="H2449" t="s">
        <v>8221</v>
      </c>
      <c r="I2449" t="s">
        <v>8225</v>
      </c>
      <c r="J2449" t="s">
        <v>8247</v>
      </c>
      <c r="K2449">
        <v>1437129179</v>
      </c>
      <c r="L2449">
        <v>1434537179</v>
      </c>
      <c r="M2449" t="b">
        <v>1</v>
      </c>
      <c r="N2449">
        <v>24</v>
      </c>
      <c r="O2449" t="b">
        <v>0</v>
      </c>
      <c r="P2449" t="s">
        <v>8271</v>
      </c>
      <c r="Q2449">
        <f t="shared" si="306"/>
        <v>34</v>
      </c>
      <c r="R2449">
        <f t="shared" si="311"/>
        <v>46.51</v>
      </c>
      <c r="S2449" t="str">
        <f t="shared" si="307"/>
        <v>theater</v>
      </c>
      <c r="T2449" t="str">
        <f t="shared" si="308"/>
        <v>plays</v>
      </c>
      <c r="U2449" s="7">
        <f t="shared" si="309"/>
        <v>42172.439571759256</v>
      </c>
      <c r="V2449" s="7">
        <f t="shared" si="310"/>
        <v>42202.439571759256</v>
      </c>
    </row>
    <row r="2450" spans="1:22" x14ac:dyDescent="0.75">
      <c r="A2450">
        <v>2864</v>
      </c>
      <c r="B2450" s="2" t="s">
        <v>2864</v>
      </c>
      <c r="C2450" s="2" t="s">
        <v>6974</v>
      </c>
      <c r="D2450">
        <v>2500</v>
      </c>
      <c r="E2450">
        <f t="shared" si="304"/>
        <v>3275</v>
      </c>
      <c r="F2450">
        <v>40</v>
      </c>
      <c r="G2450">
        <f t="shared" si="305"/>
        <v>52.400000000000006</v>
      </c>
      <c r="H2450" t="s">
        <v>8221</v>
      </c>
      <c r="I2450" t="s">
        <v>8225</v>
      </c>
      <c r="J2450" t="s">
        <v>8247</v>
      </c>
      <c r="K2450">
        <v>1437139080</v>
      </c>
      <c r="L2450">
        <v>1434552207</v>
      </c>
      <c r="M2450" t="b">
        <v>0</v>
      </c>
      <c r="N2450">
        <v>3</v>
      </c>
      <c r="O2450" t="b">
        <v>0</v>
      </c>
      <c r="P2450" t="s">
        <v>8271</v>
      </c>
      <c r="Q2450">
        <f t="shared" si="306"/>
        <v>2</v>
      </c>
      <c r="R2450">
        <f t="shared" si="311"/>
        <v>17.47</v>
      </c>
      <c r="S2450" t="str">
        <f t="shared" si="307"/>
        <v>theater</v>
      </c>
      <c r="T2450" t="str">
        <f t="shared" si="308"/>
        <v>plays</v>
      </c>
      <c r="U2450" s="7">
        <f t="shared" si="309"/>
        <v>42172.613506944443</v>
      </c>
      <c r="V2450" s="7">
        <f t="shared" si="310"/>
        <v>42202.554166666669</v>
      </c>
    </row>
    <row r="2451" spans="1:22" ht="44.25" x14ac:dyDescent="0.75">
      <c r="A2451">
        <v>2777</v>
      </c>
      <c r="B2451" s="2" t="s">
        <v>2777</v>
      </c>
      <c r="C2451" s="2" t="s">
        <v>6887</v>
      </c>
      <c r="D2451">
        <v>3000</v>
      </c>
      <c r="E2451">
        <f t="shared" si="304"/>
        <v>3000</v>
      </c>
      <c r="F2451">
        <v>10</v>
      </c>
      <c r="G2451">
        <f t="shared" si="305"/>
        <v>10</v>
      </c>
      <c r="H2451" t="s">
        <v>8221</v>
      </c>
      <c r="I2451" t="s">
        <v>8224</v>
      </c>
      <c r="J2451" t="s">
        <v>8246</v>
      </c>
      <c r="K2451">
        <v>1437149004</v>
      </c>
      <c r="L2451">
        <v>1434557004</v>
      </c>
      <c r="M2451" t="b">
        <v>0</v>
      </c>
      <c r="N2451">
        <v>1</v>
      </c>
      <c r="O2451" t="b">
        <v>0</v>
      </c>
      <c r="P2451" t="s">
        <v>8304</v>
      </c>
      <c r="Q2451">
        <f t="shared" si="306"/>
        <v>0</v>
      </c>
      <c r="R2451">
        <f t="shared" si="311"/>
        <v>10</v>
      </c>
      <c r="S2451" t="str">
        <f t="shared" si="307"/>
        <v>publishing</v>
      </c>
      <c r="T2451" t="str">
        <f t="shared" si="308"/>
        <v>children's books</v>
      </c>
      <c r="U2451" s="7">
        <f t="shared" si="309"/>
        <v>42172.669027777782</v>
      </c>
      <c r="V2451" s="7">
        <f t="shared" si="310"/>
        <v>42202.669027777782</v>
      </c>
    </row>
    <row r="2452" spans="1:22" ht="44.25" x14ac:dyDescent="0.75">
      <c r="A2452">
        <v>3204</v>
      </c>
      <c r="B2452" s="2" t="s">
        <v>3204</v>
      </c>
      <c r="C2452" s="2" t="s">
        <v>7314</v>
      </c>
      <c r="D2452">
        <v>500</v>
      </c>
      <c r="E2452">
        <f t="shared" si="304"/>
        <v>500</v>
      </c>
      <c r="F2452">
        <v>0</v>
      </c>
      <c r="G2452">
        <f t="shared" si="305"/>
        <v>0</v>
      </c>
      <c r="H2452" t="s">
        <v>8221</v>
      </c>
      <c r="I2452" t="s">
        <v>8224</v>
      </c>
      <c r="J2452" t="s">
        <v>8246</v>
      </c>
      <c r="K2452">
        <v>1437149640</v>
      </c>
      <c r="L2452">
        <v>1434558479</v>
      </c>
      <c r="M2452" t="b">
        <v>0</v>
      </c>
      <c r="N2452">
        <v>0</v>
      </c>
      <c r="O2452" t="b">
        <v>0</v>
      </c>
      <c r="P2452" t="s">
        <v>8305</v>
      </c>
      <c r="Q2452">
        <f t="shared" si="306"/>
        <v>0</v>
      </c>
      <c r="R2452" t="e">
        <f t="shared" si="311"/>
        <v>#DIV/0!</v>
      </c>
      <c r="S2452" t="str">
        <f t="shared" si="307"/>
        <v>theater</v>
      </c>
      <c r="T2452" t="str">
        <f t="shared" si="308"/>
        <v>musical</v>
      </c>
      <c r="U2452" s="7">
        <f t="shared" si="309"/>
        <v>42172.686099537037</v>
      </c>
      <c r="V2452" s="7">
        <f t="shared" si="310"/>
        <v>42202.676388888889</v>
      </c>
    </row>
    <row r="2453" spans="1:22" ht="44.25" x14ac:dyDescent="0.75">
      <c r="A2453">
        <v>3267</v>
      </c>
      <c r="B2453" s="2" t="s">
        <v>3267</v>
      </c>
      <c r="C2453" s="2" t="s">
        <v>7377</v>
      </c>
      <c r="D2453">
        <v>15000</v>
      </c>
      <c r="E2453">
        <f t="shared" si="304"/>
        <v>15000</v>
      </c>
      <c r="F2453">
        <v>15315</v>
      </c>
      <c r="G2453">
        <f t="shared" si="305"/>
        <v>15315</v>
      </c>
      <c r="H2453" t="s">
        <v>8219</v>
      </c>
      <c r="I2453" t="s">
        <v>8224</v>
      </c>
      <c r="J2453" t="s">
        <v>8246</v>
      </c>
      <c r="K2453">
        <v>1437156660</v>
      </c>
      <c r="L2453">
        <v>1434564660</v>
      </c>
      <c r="M2453" t="b">
        <v>1</v>
      </c>
      <c r="N2453">
        <v>288</v>
      </c>
      <c r="O2453" t="b">
        <v>1</v>
      </c>
      <c r="P2453" t="s">
        <v>8271</v>
      </c>
      <c r="Q2453">
        <f t="shared" si="306"/>
        <v>102</v>
      </c>
      <c r="R2453">
        <f t="shared" si="311"/>
        <v>53.18</v>
      </c>
      <c r="S2453" t="str">
        <f t="shared" si="307"/>
        <v>theater</v>
      </c>
      <c r="T2453" t="str">
        <f t="shared" si="308"/>
        <v>plays</v>
      </c>
      <c r="U2453" s="7">
        <f t="shared" si="309"/>
        <v>42172.757638888885</v>
      </c>
      <c r="V2453" s="7">
        <f t="shared" si="310"/>
        <v>42202.757638888885</v>
      </c>
    </row>
    <row r="2454" spans="1:22" ht="44.25" x14ac:dyDescent="0.75">
      <c r="A2454">
        <v>1342</v>
      </c>
      <c r="B2454" s="2" t="s">
        <v>1343</v>
      </c>
      <c r="C2454" s="2" t="s">
        <v>5452</v>
      </c>
      <c r="D2454">
        <v>50000</v>
      </c>
      <c r="E2454">
        <f t="shared" si="304"/>
        <v>50000</v>
      </c>
      <c r="F2454">
        <v>100</v>
      </c>
      <c r="G2454">
        <f t="shared" si="305"/>
        <v>100</v>
      </c>
      <c r="H2454" t="s">
        <v>8220</v>
      </c>
      <c r="I2454" t="s">
        <v>8224</v>
      </c>
      <c r="J2454" t="s">
        <v>8246</v>
      </c>
      <c r="K2454">
        <v>1437161739</v>
      </c>
      <c r="L2454">
        <v>1434569739</v>
      </c>
      <c r="M2454" t="b">
        <v>0</v>
      </c>
      <c r="N2454">
        <v>1</v>
      </c>
      <c r="O2454" t="b">
        <v>0</v>
      </c>
      <c r="P2454" t="s">
        <v>8273</v>
      </c>
      <c r="Q2454">
        <f t="shared" si="306"/>
        <v>0</v>
      </c>
      <c r="R2454">
        <f t="shared" si="311"/>
        <v>100</v>
      </c>
      <c r="S2454" t="str">
        <f t="shared" si="307"/>
        <v>technology</v>
      </c>
      <c r="T2454" t="str">
        <f t="shared" si="308"/>
        <v>wearables</v>
      </c>
      <c r="U2454" s="7">
        <f t="shared" si="309"/>
        <v>42172.816423611104</v>
      </c>
      <c r="V2454" s="7">
        <f t="shared" si="310"/>
        <v>42202.816423611104</v>
      </c>
    </row>
    <row r="2455" spans="1:22" ht="59" x14ac:dyDescent="0.75">
      <c r="A2455">
        <v>1815</v>
      </c>
      <c r="B2455" s="2" t="s">
        <v>1816</v>
      </c>
      <c r="C2455" s="2" t="s">
        <v>5925</v>
      </c>
      <c r="D2455">
        <v>3000</v>
      </c>
      <c r="E2455">
        <f t="shared" si="304"/>
        <v>3000</v>
      </c>
      <c r="F2455">
        <v>0</v>
      </c>
      <c r="G2455">
        <f t="shared" si="305"/>
        <v>0</v>
      </c>
      <c r="H2455" t="s">
        <v>8221</v>
      </c>
      <c r="I2455" t="s">
        <v>8224</v>
      </c>
      <c r="J2455" t="s">
        <v>8246</v>
      </c>
      <c r="K2455">
        <v>1435787137</v>
      </c>
      <c r="L2455">
        <v>1434577537</v>
      </c>
      <c r="M2455" t="b">
        <v>0</v>
      </c>
      <c r="N2455">
        <v>0</v>
      </c>
      <c r="O2455" t="b">
        <v>0</v>
      </c>
      <c r="P2455" t="s">
        <v>8285</v>
      </c>
      <c r="Q2455">
        <f t="shared" si="306"/>
        <v>0</v>
      </c>
      <c r="R2455" t="e">
        <f t="shared" si="311"/>
        <v>#DIV/0!</v>
      </c>
      <c r="S2455" t="str">
        <f t="shared" si="307"/>
        <v>photography</v>
      </c>
      <c r="T2455" t="str">
        <f t="shared" si="308"/>
        <v>photobooks</v>
      </c>
      <c r="U2455" s="7">
        <f t="shared" si="309"/>
        <v>42172.906678240746</v>
      </c>
      <c r="V2455" s="7">
        <f t="shared" si="310"/>
        <v>42186.906678240746</v>
      </c>
    </row>
    <row r="2456" spans="1:22" ht="44.25" x14ac:dyDescent="0.75">
      <c r="A2456">
        <v>2767</v>
      </c>
      <c r="B2456" s="2" t="s">
        <v>2767</v>
      </c>
      <c r="C2456" s="2" t="s">
        <v>6877</v>
      </c>
      <c r="D2456">
        <v>4000</v>
      </c>
      <c r="E2456">
        <f t="shared" si="304"/>
        <v>2920</v>
      </c>
      <c r="F2456">
        <v>34</v>
      </c>
      <c r="G2456">
        <f t="shared" si="305"/>
        <v>24.82</v>
      </c>
      <c r="H2456" t="s">
        <v>8221</v>
      </c>
      <c r="I2456" t="s">
        <v>8229</v>
      </c>
      <c r="J2456" t="s">
        <v>8251</v>
      </c>
      <c r="K2456">
        <v>1439766050</v>
      </c>
      <c r="L2456">
        <v>1434582050</v>
      </c>
      <c r="M2456" t="b">
        <v>0</v>
      </c>
      <c r="N2456">
        <v>3</v>
      </c>
      <c r="O2456" t="b">
        <v>0</v>
      </c>
      <c r="P2456" t="s">
        <v>8304</v>
      </c>
      <c r="Q2456">
        <f t="shared" si="306"/>
        <v>1</v>
      </c>
      <c r="R2456">
        <f t="shared" si="311"/>
        <v>8.27</v>
      </c>
      <c r="S2456" t="str">
        <f t="shared" si="307"/>
        <v>publishing</v>
      </c>
      <c r="T2456" t="str">
        <f t="shared" si="308"/>
        <v>children's books</v>
      </c>
      <c r="U2456" s="7">
        <f t="shared" si="309"/>
        <v>42172.958912037036</v>
      </c>
      <c r="V2456" s="7">
        <f t="shared" si="310"/>
        <v>42232.958912037036</v>
      </c>
    </row>
    <row r="2457" spans="1:22" ht="44.25" x14ac:dyDescent="0.75">
      <c r="A2457">
        <v>551</v>
      </c>
      <c r="B2457" s="2" t="s">
        <v>552</v>
      </c>
      <c r="C2457" s="2" t="s">
        <v>4661</v>
      </c>
      <c r="D2457">
        <v>75000</v>
      </c>
      <c r="E2457">
        <f t="shared" si="304"/>
        <v>75000</v>
      </c>
      <c r="F2457">
        <v>3781</v>
      </c>
      <c r="G2457">
        <f t="shared" si="305"/>
        <v>3781</v>
      </c>
      <c r="H2457" t="s">
        <v>8221</v>
      </c>
      <c r="I2457" t="s">
        <v>8224</v>
      </c>
      <c r="J2457" t="s">
        <v>8246</v>
      </c>
      <c r="K2457">
        <v>1438451580</v>
      </c>
      <c r="L2457">
        <v>1434609424</v>
      </c>
      <c r="M2457" t="b">
        <v>0</v>
      </c>
      <c r="N2457">
        <v>28</v>
      </c>
      <c r="O2457" t="b">
        <v>0</v>
      </c>
      <c r="P2457" t="s">
        <v>8272</v>
      </c>
      <c r="Q2457">
        <f t="shared" si="306"/>
        <v>5</v>
      </c>
      <c r="R2457">
        <f t="shared" si="311"/>
        <v>135.04</v>
      </c>
      <c r="S2457" t="str">
        <f t="shared" si="307"/>
        <v>technology</v>
      </c>
      <c r="T2457" t="str">
        <f t="shared" si="308"/>
        <v>web</v>
      </c>
      <c r="U2457" s="7">
        <f t="shared" si="309"/>
        <v>42173.275740740741</v>
      </c>
      <c r="V2457" s="7">
        <f t="shared" si="310"/>
        <v>42217.745138888888</v>
      </c>
    </row>
    <row r="2458" spans="1:22" ht="59" x14ac:dyDescent="0.75">
      <c r="A2458">
        <v>3761</v>
      </c>
      <c r="B2458" s="2" t="s">
        <v>3758</v>
      </c>
      <c r="C2458" s="2" t="s">
        <v>7871</v>
      </c>
      <c r="D2458">
        <v>500</v>
      </c>
      <c r="E2458">
        <f t="shared" si="304"/>
        <v>655</v>
      </c>
      <c r="F2458">
        <v>500</v>
      </c>
      <c r="G2458">
        <f t="shared" si="305"/>
        <v>655</v>
      </c>
      <c r="H2458" t="s">
        <v>8219</v>
      </c>
      <c r="I2458" t="s">
        <v>8225</v>
      </c>
      <c r="J2458" t="s">
        <v>8247</v>
      </c>
      <c r="K2458">
        <v>1439247600</v>
      </c>
      <c r="L2458">
        <v>1434625937</v>
      </c>
      <c r="M2458" t="b">
        <v>0</v>
      </c>
      <c r="N2458">
        <v>3</v>
      </c>
      <c r="O2458" t="b">
        <v>1</v>
      </c>
      <c r="P2458" t="s">
        <v>8305</v>
      </c>
      <c r="Q2458">
        <f t="shared" si="306"/>
        <v>100</v>
      </c>
      <c r="R2458">
        <f t="shared" si="311"/>
        <v>218.33</v>
      </c>
      <c r="S2458" t="str">
        <f t="shared" si="307"/>
        <v>theater</v>
      </c>
      <c r="T2458" t="str">
        <f t="shared" si="308"/>
        <v>musical</v>
      </c>
      <c r="U2458" s="7">
        <f t="shared" si="309"/>
        <v>42173.466863425929</v>
      </c>
      <c r="V2458" s="7">
        <f t="shared" si="310"/>
        <v>42226.958333333328</v>
      </c>
    </row>
    <row r="2459" spans="1:22" ht="59" x14ac:dyDescent="0.75">
      <c r="A2459">
        <v>3086</v>
      </c>
      <c r="B2459" s="2" t="s">
        <v>3086</v>
      </c>
      <c r="C2459" s="2" t="s">
        <v>7196</v>
      </c>
      <c r="D2459">
        <v>20000</v>
      </c>
      <c r="E2459">
        <f t="shared" si="304"/>
        <v>22799.999999999996</v>
      </c>
      <c r="F2459">
        <v>50</v>
      </c>
      <c r="G2459">
        <f t="shared" si="305"/>
        <v>56.999999999999993</v>
      </c>
      <c r="H2459" t="s">
        <v>8221</v>
      </c>
      <c r="I2459" t="s">
        <v>8237</v>
      </c>
      <c r="J2459" t="s">
        <v>8249</v>
      </c>
      <c r="K2459">
        <v>1439827559</v>
      </c>
      <c r="L2459">
        <v>1434643559</v>
      </c>
      <c r="M2459" t="b">
        <v>0</v>
      </c>
      <c r="N2459">
        <v>3</v>
      </c>
      <c r="O2459" t="b">
        <v>0</v>
      </c>
      <c r="P2459" t="s">
        <v>8303</v>
      </c>
      <c r="Q2459">
        <f t="shared" si="306"/>
        <v>0</v>
      </c>
      <c r="R2459">
        <f t="shared" si="311"/>
        <v>19</v>
      </c>
      <c r="S2459" t="str">
        <f t="shared" si="307"/>
        <v>theater</v>
      </c>
      <c r="T2459" t="str">
        <f t="shared" si="308"/>
        <v>spaces</v>
      </c>
      <c r="U2459" s="7">
        <f t="shared" si="309"/>
        <v>42173.67082175926</v>
      </c>
      <c r="V2459" s="7">
        <f t="shared" si="310"/>
        <v>42233.67082175926</v>
      </c>
    </row>
    <row r="2460" spans="1:22" x14ac:dyDescent="0.75">
      <c r="A2460">
        <v>2099</v>
      </c>
      <c r="B2460" s="2" t="s">
        <v>2100</v>
      </c>
      <c r="C2460" s="2" t="s">
        <v>6209</v>
      </c>
      <c r="D2460">
        <v>3000</v>
      </c>
      <c r="E2460">
        <f t="shared" si="304"/>
        <v>3000</v>
      </c>
      <c r="F2460">
        <v>3971</v>
      </c>
      <c r="G2460">
        <f t="shared" si="305"/>
        <v>3971</v>
      </c>
      <c r="H2460" t="s">
        <v>8219</v>
      </c>
      <c r="I2460" t="s">
        <v>8224</v>
      </c>
      <c r="J2460" t="s">
        <v>8246</v>
      </c>
      <c r="K2460">
        <v>1435808400</v>
      </c>
      <c r="L2460">
        <v>1434650084</v>
      </c>
      <c r="M2460" t="b">
        <v>0</v>
      </c>
      <c r="N2460">
        <v>63</v>
      </c>
      <c r="O2460" t="b">
        <v>1</v>
      </c>
      <c r="P2460" t="s">
        <v>8279</v>
      </c>
      <c r="Q2460">
        <f t="shared" si="306"/>
        <v>132</v>
      </c>
      <c r="R2460">
        <f t="shared" si="311"/>
        <v>63.03</v>
      </c>
      <c r="S2460" t="str">
        <f t="shared" si="307"/>
        <v>music</v>
      </c>
      <c r="T2460" t="str">
        <f t="shared" si="308"/>
        <v>indie rock</v>
      </c>
      <c r="U2460" s="7">
        <f t="shared" si="309"/>
        <v>42173.746342592596</v>
      </c>
      <c r="V2460" s="7">
        <f t="shared" si="310"/>
        <v>42187.152777777781</v>
      </c>
    </row>
    <row r="2461" spans="1:22" ht="59" x14ac:dyDescent="0.75">
      <c r="A2461">
        <v>3655</v>
      </c>
      <c r="B2461" s="2" t="s">
        <v>3652</v>
      </c>
      <c r="C2461" s="2" t="s">
        <v>7765</v>
      </c>
      <c r="D2461">
        <v>5000</v>
      </c>
      <c r="E2461">
        <f t="shared" si="304"/>
        <v>5000</v>
      </c>
      <c r="F2461">
        <v>5813</v>
      </c>
      <c r="G2461">
        <f t="shared" si="305"/>
        <v>5813</v>
      </c>
      <c r="H2461" t="s">
        <v>8219</v>
      </c>
      <c r="I2461" t="s">
        <v>8224</v>
      </c>
      <c r="J2461" t="s">
        <v>8246</v>
      </c>
      <c r="K2461">
        <v>1437202740</v>
      </c>
      <c r="L2461">
        <v>1434654998</v>
      </c>
      <c r="M2461" t="b">
        <v>0</v>
      </c>
      <c r="N2461">
        <v>79</v>
      </c>
      <c r="O2461" t="b">
        <v>1</v>
      </c>
      <c r="P2461" t="s">
        <v>8271</v>
      </c>
      <c r="Q2461">
        <f t="shared" si="306"/>
        <v>116</v>
      </c>
      <c r="R2461">
        <f t="shared" si="311"/>
        <v>73.58</v>
      </c>
      <c r="S2461" t="str">
        <f t="shared" si="307"/>
        <v>theater</v>
      </c>
      <c r="T2461" t="str">
        <f t="shared" si="308"/>
        <v>plays</v>
      </c>
      <c r="U2461" s="7">
        <f t="shared" si="309"/>
        <v>42173.803217592591</v>
      </c>
      <c r="V2461" s="7">
        <f t="shared" si="310"/>
        <v>42203.290972222225</v>
      </c>
    </row>
    <row r="2462" spans="1:22" ht="44.25" x14ac:dyDescent="0.75">
      <c r="A2462">
        <v>663</v>
      </c>
      <c r="B2462" s="2" t="s">
        <v>664</v>
      </c>
      <c r="C2462" s="2" t="s">
        <v>4773</v>
      </c>
      <c r="D2462">
        <v>200000</v>
      </c>
      <c r="E2462">
        <f t="shared" si="304"/>
        <v>30000</v>
      </c>
      <c r="F2462">
        <v>700</v>
      </c>
      <c r="G2462">
        <f t="shared" si="305"/>
        <v>105</v>
      </c>
      <c r="H2462" t="s">
        <v>8221</v>
      </c>
      <c r="I2462" t="s">
        <v>8232</v>
      </c>
      <c r="J2462" t="s">
        <v>8253</v>
      </c>
      <c r="K2462">
        <v>1437250456</v>
      </c>
      <c r="L2462">
        <v>1434658456</v>
      </c>
      <c r="M2462" t="b">
        <v>0</v>
      </c>
      <c r="N2462">
        <v>7</v>
      </c>
      <c r="O2462" t="b">
        <v>0</v>
      </c>
      <c r="P2462" t="s">
        <v>8273</v>
      </c>
      <c r="Q2462">
        <f t="shared" si="306"/>
        <v>0</v>
      </c>
      <c r="R2462">
        <f t="shared" si="311"/>
        <v>15</v>
      </c>
      <c r="S2462" t="str">
        <f t="shared" si="307"/>
        <v>technology</v>
      </c>
      <c r="T2462" t="str">
        <f t="shared" si="308"/>
        <v>wearables</v>
      </c>
      <c r="U2462" s="7">
        <f t="shared" si="309"/>
        <v>42173.843240740738</v>
      </c>
      <c r="V2462" s="7">
        <f t="shared" si="310"/>
        <v>42203.843240740738</v>
      </c>
    </row>
    <row r="2463" spans="1:22" ht="44.25" x14ac:dyDescent="0.75">
      <c r="A2463">
        <v>3667</v>
      </c>
      <c r="B2463" s="2" t="s">
        <v>3664</v>
      </c>
      <c r="C2463" s="2" t="s">
        <v>7777</v>
      </c>
      <c r="D2463">
        <v>3000</v>
      </c>
      <c r="E2463">
        <f t="shared" si="304"/>
        <v>3930</v>
      </c>
      <c r="F2463">
        <v>3095.11</v>
      </c>
      <c r="G2463">
        <f t="shared" si="305"/>
        <v>4054.5941000000003</v>
      </c>
      <c r="H2463" t="s">
        <v>8219</v>
      </c>
      <c r="I2463" t="s">
        <v>8225</v>
      </c>
      <c r="J2463" t="s">
        <v>8247</v>
      </c>
      <c r="K2463">
        <v>1437261419</v>
      </c>
      <c r="L2463">
        <v>1434669419</v>
      </c>
      <c r="M2463" t="b">
        <v>0</v>
      </c>
      <c r="N2463">
        <v>58</v>
      </c>
      <c r="O2463" t="b">
        <v>1</v>
      </c>
      <c r="P2463" t="s">
        <v>8271</v>
      </c>
      <c r="Q2463">
        <f t="shared" si="306"/>
        <v>103</v>
      </c>
      <c r="R2463">
        <f t="shared" si="311"/>
        <v>69.91</v>
      </c>
      <c r="S2463" t="str">
        <f t="shared" si="307"/>
        <v>theater</v>
      </c>
      <c r="T2463" t="str">
        <f t="shared" si="308"/>
        <v>plays</v>
      </c>
      <c r="U2463" s="7">
        <f t="shared" si="309"/>
        <v>42173.970127314817</v>
      </c>
      <c r="V2463" s="7">
        <f t="shared" si="310"/>
        <v>42203.970127314817</v>
      </c>
    </row>
    <row r="2464" spans="1:22" ht="44.25" x14ac:dyDescent="0.75">
      <c r="A2464">
        <v>4015</v>
      </c>
      <c r="B2464" s="2" t="s">
        <v>4011</v>
      </c>
      <c r="C2464" s="2" t="s">
        <v>8120</v>
      </c>
      <c r="D2464">
        <v>7000</v>
      </c>
      <c r="E2464">
        <f t="shared" si="304"/>
        <v>7000</v>
      </c>
      <c r="F2464">
        <v>1</v>
      </c>
      <c r="G2464">
        <f t="shared" si="305"/>
        <v>1</v>
      </c>
      <c r="H2464" t="s">
        <v>8221</v>
      </c>
      <c r="I2464" t="s">
        <v>8224</v>
      </c>
      <c r="J2464" t="s">
        <v>8246</v>
      </c>
      <c r="K2464">
        <v>1437331463</v>
      </c>
      <c r="L2464">
        <v>1434739463</v>
      </c>
      <c r="M2464" t="b">
        <v>0</v>
      </c>
      <c r="N2464">
        <v>1</v>
      </c>
      <c r="O2464" t="b">
        <v>0</v>
      </c>
      <c r="P2464" t="s">
        <v>8271</v>
      </c>
      <c r="Q2464">
        <f t="shared" si="306"/>
        <v>0</v>
      </c>
      <c r="R2464">
        <f t="shared" si="311"/>
        <v>1</v>
      </c>
      <c r="S2464" t="str">
        <f t="shared" si="307"/>
        <v>theater</v>
      </c>
      <c r="T2464" t="str">
        <f t="shared" si="308"/>
        <v>plays</v>
      </c>
      <c r="U2464" s="7">
        <f t="shared" si="309"/>
        <v>42174.780821759254</v>
      </c>
      <c r="V2464" s="7">
        <f t="shared" si="310"/>
        <v>42204.780821759254</v>
      </c>
    </row>
    <row r="2465" spans="1:22" ht="59" x14ac:dyDescent="0.75">
      <c r="A2465">
        <v>1432</v>
      </c>
      <c r="B2465" s="2" t="s">
        <v>1433</v>
      </c>
      <c r="C2465" s="2" t="s">
        <v>5542</v>
      </c>
      <c r="D2465">
        <v>40000</v>
      </c>
      <c r="E2465">
        <f t="shared" si="304"/>
        <v>40000</v>
      </c>
      <c r="F2465">
        <v>0</v>
      </c>
      <c r="G2465">
        <f t="shared" si="305"/>
        <v>0</v>
      </c>
      <c r="H2465" t="s">
        <v>8221</v>
      </c>
      <c r="I2465" t="s">
        <v>8224</v>
      </c>
      <c r="J2465" t="s">
        <v>8246</v>
      </c>
      <c r="K2465">
        <v>1437417828</v>
      </c>
      <c r="L2465">
        <v>1434825828</v>
      </c>
      <c r="M2465" t="b">
        <v>0</v>
      </c>
      <c r="N2465">
        <v>0</v>
      </c>
      <c r="O2465" t="b">
        <v>0</v>
      </c>
      <c r="P2465" t="s">
        <v>8287</v>
      </c>
      <c r="Q2465">
        <f t="shared" si="306"/>
        <v>0</v>
      </c>
      <c r="R2465" t="e">
        <f t="shared" si="311"/>
        <v>#DIV/0!</v>
      </c>
      <c r="S2465" t="str">
        <f t="shared" si="307"/>
        <v>publishing</v>
      </c>
      <c r="T2465" t="str">
        <f t="shared" si="308"/>
        <v>translations</v>
      </c>
      <c r="U2465" s="7">
        <f t="shared" si="309"/>
        <v>42175.780416666668</v>
      </c>
      <c r="V2465" s="7">
        <f t="shared" si="310"/>
        <v>42205.780416666668</v>
      </c>
    </row>
    <row r="2466" spans="1:22" ht="44.25" x14ac:dyDescent="0.75">
      <c r="A2466">
        <v>19</v>
      </c>
      <c r="B2466" s="2" t="s">
        <v>21</v>
      </c>
      <c r="C2466" s="2" t="s">
        <v>4130</v>
      </c>
      <c r="D2466">
        <v>850</v>
      </c>
      <c r="E2466">
        <f t="shared" si="304"/>
        <v>850</v>
      </c>
      <c r="F2466">
        <v>1235</v>
      </c>
      <c r="G2466">
        <f t="shared" si="305"/>
        <v>1235</v>
      </c>
      <c r="H2466" t="s">
        <v>8219</v>
      </c>
      <c r="I2466" t="s">
        <v>8224</v>
      </c>
      <c r="J2466" t="s">
        <v>8246</v>
      </c>
      <c r="K2466">
        <v>1437420934</v>
      </c>
      <c r="L2466">
        <v>1434828934</v>
      </c>
      <c r="M2466" t="b">
        <v>0</v>
      </c>
      <c r="N2466">
        <v>22</v>
      </c>
      <c r="O2466" t="b">
        <v>1</v>
      </c>
      <c r="P2466" t="s">
        <v>8265</v>
      </c>
      <c r="Q2466">
        <f t="shared" si="306"/>
        <v>145</v>
      </c>
      <c r="R2466">
        <f t="shared" si="311"/>
        <v>56.14</v>
      </c>
      <c r="S2466" t="str">
        <f t="shared" si="307"/>
        <v>film &amp; video</v>
      </c>
      <c r="T2466" t="str">
        <f t="shared" si="308"/>
        <v>television</v>
      </c>
      <c r="U2466" s="7">
        <f t="shared" si="309"/>
        <v>42175.816365740742</v>
      </c>
      <c r="V2466" s="7">
        <f t="shared" si="310"/>
        <v>42205.816365740742</v>
      </c>
    </row>
    <row r="2467" spans="1:22" ht="44.25" x14ac:dyDescent="0.75">
      <c r="A2467">
        <v>1737</v>
      </c>
      <c r="B2467" s="2" t="s">
        <v>1738</v>
      </c>
      <c r="C2467" s="2" t="s">
        <v>5847</v>
      </c>
      <c r="D2467">
        <v>4000</v>
      </c>
      <c r="E2467">
        <f t="shared" si="304"/>
        <v>4000</v>
      </c>
      <c r="F2467">
        <v>850</v>
      </c>
      <c r="G2467">
        <f t="shared" si="305"/>
        <v>850</v>
      </c>
      <c r="H2467" t="s">
        <v>8221</v>
      </c>
      <c r="I2467" t="s">
        <v>8224</v>
      </c>
      <c r="J2467" t="s">
        <v>8246</v>
      </c>
      <c r="K2467">
        <v>1437432392</v>
      </c>
      <c r="L2467">
        <v>1434840392</v>
      </c>
      <c r="M2467" t="b">
        <v>0</v>
      </c>
      <c r="N2467">
        <v>15</v>
      </c>
      <c r="O2467" t="b">
        <v>0</v>
      </c>
      <c r="P2467" t="s">
        <v>8293</v>
      </c>
      <c r="Q2467">
        <f t="shared" si="306"/>
        <v>21</v>
      </c>
      <c r="R2467">
        <f t="shared" si="311"/>
        <v>56.67</v>
      </c>
      <c r="S2467" t="str">
        <f t="shared" si="307"/>
        <v>music</v>
      </c>
      <c r="T2467" t="str">
        <f t="shared" si="308"/>
        <v>faith</v>
      </c>
      <c r="U2467" s="7">
        <f t="shared" si="309"/>
        <v>42175.948981481488</v>
      </c>
      <c r="V2467" s="7">
        <f t="shared" si="310"/>
        <v>42205.948981481488</v>
      </c>
    </row>
    <row r="2468" spans="1:22" ht="59" x14ac:dyDescent="0.75">
      <c r="A2468">
        <v>2793</v>
      </c>
      <c r="B2468" s="2" t="s">
        <v>2793</v>
      </c>
      <c r="C2468" s="2" t="s">
        <v>6903</v>
      </c>
      <c r="D2468">
        <v>10000</v>
      </c>
      <c r="E2468">
        <f t="shared" si="304"/>
        <v>6600</v>
      </c>
      <c r="F2468">
        <v>11056.75</v>
      </c>
      <c r="G2468">
        <f t="shared" si="305"/>
        <v>7297.4549999999999</v>
      </c>
      <c r="H2468" t="s">
        <v>8219</v>
      </c>
      <c r="I2468" t="s">
        <v>8226</v>
      </c>
      <c r="J2468" t="s">
        <v>8248</v>
      </c>
      <c r="K2468">
        <v>1437473005</v>
      </c>
      <c r="L2468">
        <v>1434881005</v>
      </c>
      <c r="M2468" t="b">
        <v>0</v>
      </c>
      <c r="N2468">
        <v>73</v>
      </c>
      <c r="O2468" t="b">
        <v>1</v>
      </c>
      <c r="P2468" t="s">
        <v>8271</v>
      </c>
      <c r="Q2468">
        <f t="shared" si="306"/>
        <v>111</v>
      </c>
      <c r="R2468">
        <f t="shared" si="311"/>
        <v>99.97</v>
      </c>
      <c r="S2468" t="str">
        <f t="shared" si="307"/>
        <v>theater</v>
      </c>
      <c r="T2468" t="str">
        <f t="shared" si="308"/>
        <v>plays</v>
      </c>
      <c r="U2468" s="7">
        <f t="shared" si="309"/>
        <v>42176.419039351851</v>
      </c>
      <c r="V2468" s="7">
        <f t="shared" si="310"/>
        <v>42206.419039351851</v>
      </c>
    </row>
    <row r="2469" spans="1:22" ht="44.25" x14ac:dyDescent="0.75">
      <c r="A2469">
        <v>0</v>
      </c>
      <c r="B2469" s="2" t="s">
        <v>2</v>
      </c>
      <c r="C2469" s="2" t="s">
        <v>4111</v>
      </c>
      <c r="D2469">
        <v>8500</v>
      </c>
      <c r="E2469">
        <f t="shared" si="304"/>
        <v>8500</v>
      </c>
      <c r="F2469">
        <v>11633</v>
      </c>
      <c r="G2469">
        <f t="shared" si="305"/>
        <v>11633</v>
      </c>
      <c r="H2469" t="s">
        <v>8219</v>
      </c>
      <c r="I2469" t="s">
        <v>8224</v>
      </c>
      <c r="J2469" t="s">
        <v>8246</v>
      </c>
      <c r="K2469">
        <v>1437620400</v>
      </c>
      <c r="L2469">
        <v>1434931811</v>
      </c>
      <c r="M2469" t="b">
        <v>0</v>
      </c>
      <c r="N2469">
        <v>182</v>
      </c>
      <c r="O2469" t="b">
        <v>1</v>
      </c>
      <c r="P2469" t="s">
        <v>8265</v>
      </c>
      <c r="Q2469">
        <f t="shared" si="306"/>
        <v>137</v>
      </c>
      <c r="R2469">
        <f t="shared" si="311"/>
        <v>63.92</v>
      </c>
      <c r="S2469" t="str">
        <f t="shared" si="307"/>
        <v>film &amp; video</v>
      </c>
      <c r="T2469" t="str">
        <f t="shared" si="308"/>
        <v>television</v>
      </c>
      <c r="U2469" s="7">
        <f t="shared" si="309"/>
        <v>42177.007071759261</v>
      </c>
      <c r="V2469" s="7">
        <f t="shared" si="310"/>
        <v>42208.125</v>
      </c>
    </row>
    <row r="2470" spans="1:22" ht="59" x14ac:dyDescent="0.75">
      <c r="A2470">
        <v>421</v>
      </c>
      <c r="B2470" s="2" t="s">
        <v>422</v>
      </c>
      <c r="C2470" s="2" t="s">
        <v>4531</v>
      </c>
      <c r="D2470">
        <v>15000</v>
      </c>
      <c r="E2470">
        <f t="shared" si="304"/>
        <v>15000</v>
      </c>
      <c r="F2470">
        <v>301</v>
      </c>
      <c r="G2470">
        <f t="shared" si="305"/>
        <v>301</v>
      </c>
      <c r="H2470" t="s">
        <v>8221</v>
      </c>
      <c r="I2470" t="s">
        <v>8224</v>
      </c>
      <c r="J2470" t="s">
        <v>8246</v>
      </c>
      <c r="K2470">
        <v>1440157656</v>
      </c>
      <c r="L2470">
        <v>1434973656</v>
      </c>
      <c r="M2470" t="b">
        <v>0</v>
      </c>
      <c r="N2470">
        <v>6</v>
      </c>
      <c r="O2470" t="b">
        <v>0</v>
      </c>
      <c r="P2470" t="s">
        <v>8270</v>
      </c>
      <c r="Q2470">
        <f t="shared" si="306"/>
        <v>2</v>
      </c>
      <c r="R2470">
        <f t="shared" si="311"/>
        <v>50.17</v>
      </c>
      <c r="S2470" t="str">
        <f t="shared" si="307"/>
        <v>film &amp; video</v>
      </c>
      <c r="T2470" t="str">
        <f t="shared" si="308"/>
        <v>animation</v>
      </c>
      <c r="U2470" s="7">
        <f t="shared" si="309"/>
        <v>42177.491388888884</v>
      </c>
      <c r="V2470" s="7">
        <f t="shared" si="310"/>
        <v>42237.491388888884</v>
      </c>
    </row>
    <row r="2471" spans="1:22" ht="44.25" x14ac:dyDescent="0.75">
      <c r="A2471">
        <v>591</v>
      </c>
      <c r="B2471" s="2" t="s">
        <v>592</v>
      </c>
      <c r="C2471" s="2" t="s">
        <v>4701</v>
      </c>
      <c r="D2471">
        <v>100000</v>
      </c>
      <c r="E2471">
        <f t="shared" si="304"/>
        <v>100000</v>
      </c>
      <c r="F2471">
        <v>61</v>
      </c>
      <c r="G2471">
        <f t="shared" si="305"/>
        <v>61</v>
      </c>
      <c r="H2471" t="s">
        <v>8221</v>
      </c>
      <c r="I2471" t="s">
        <v>8224</v>
      </c>
      <c r="J2471" t="s">
        <v>8246</v>
      </c>
      <c r="K2471">
        <v>1437570130</v>
      </c>
      <c r="L2471">
        <v>1434978130</v>
      </c>
      <c r="M2471" t="b">
        <v>0</v>
      </c>
      <c r="N2471">
        <v>2</v>
      </c>
      <c r="O2471" t="b">
        <v>0</v>
      </c>
      <c r="P2471" t="s">
        <v>8272</v>
      </c>
      <c r="Q2471">
        <f t="shared" si="306"/>
        <v>0</v>
      </c>
      <c r="R2471">
        <f t="shared" si="311"/>
        <v>30.5</v>
      </c>
      <c r="S2471" t="str">
        <f t="shared" si="307"/>
        <v>technology</v>
      </c>
      <c r="T2471" t="str">
        <f t="shared" si="308"/>
        <v>web</v>
      </c>
      <c r="U2471" s="7">
        <f t="shared" si="309"/>
        <v>42177.543171296296</v>
      </c>
      <c r="V2471" s="7">
        <f t="shared" si="310"/>
        <v>42207.543171296296</v>
      </c>
    </row>
    <row r="2472" spans="1:22" ht="59" x14ac:dyDescent="0.75">
      <c r="A2472">
        <v>3529</v>
      </c>
      <c r="B2472" s="2" t="s">
        <v>3528</v>
      </c>
      <c r="C2472" s="2" t="s">
        <v>7639</v>
      </c>
      <c r="D2472">
        <v>500</v>
      </c>
      <c r="E2472">
        <f t="shared" si="304"/>
        <v>500</v>
      </c>
      <c r="F2472">
        <v>660</v>
      </c>
      <c r="G2472">
        <f t="shared" si="305"/>
        <v>660</v>
      </c>
      <c r="H2472" t="s">
        <v>8219</v>
      </c>
      <c r="I2472" t="s">
        <v>8224</v>
      </c>
      <c r="J2472" t="s">
        <v>8246</v>
      </c>
      <c r="K2472">
        <v>1436749200</v>
      </c>
      <c r="L2472">
        <v>1434997018</v>
      </c>
      <c r="M2472" t="b">
        <v>0</v>
      </c>
      <c r="N2472">
        <v>18</v>
      </c>
      <c r="O2472" t="b">
        <v>1</v>
      </c>
      <c r="P2472" t="s">
        <v>8271</v>
      </c>
      <c r="Q2472">
        <f t="shared" si="306"/>
        <v>132</v>
      </c>
      <c r="R2472">
        <f t="shared" si="311"/>
        <v>36.67</v>
      </c>
      <c r="S2472" t="str">
        <f t="shared" si="307"/>
        <v>theater</v>
      </c>
      <c r="T2472" t="str">
        <f t="shared" si="308"/>
        <v>plays</v>
      </c>
      <c r="U2472" s="7">
        <f t="shared" si="309"/>
        <v>42177.761782407411</v>
      </c>
      <c r="V2472" s="7">
        <f t="shared" si="310"/>
        <v>42198.041666666672</v>
      </c>
    </row>
    <row r="2473" spans="1:22" ht="44.25" x14ac:dyDescent="0.75">
      <c r="A2473">
        <v>3040</v>
      </c>
      <c r="B2473" s="2" t="s">
        <v>3040</v>
      </c>
      <c r="C2473" s="2" t="s">
        <v>7150</v>
      </c>
      <c r="D2473">
        <v>3000</v>
      </c>
      <c r="E2473">
        <f t="shared" si="304"/>
        <v>3000</v>
      </c>
      <c r="F2473">
        <v>3225</v>
      </c>
      <c r="G2473">
        <f t="shared" si="305"/>
        <v>3225</v>
      </c>
      <c r="H2473" t="s">
        <v>8219</v>
      </c>
      <c r="I2473" t="s">
        <v>8224</v>
      </c>
      <c r="J2473" t="s">
        <v>8246</v>
      </c>
      <c r="K2473">
        <v>1435359600</v>
      </c>
      <c r="L2473">
        <v>1434999621</v>
      </c>
      <c r="M2473" t="b">
        <v>0</v>
      </c>
      <c r="N2473">
        <v>42</v>
      </c>
      <c r="O2473" t="b">
        <v>1</v>
      </c>
      <c r="P2473" t="s">
        <v>8303</v>
      </c>
      <c r="Q2473">
        <f t="shared" si="306"/>
        <v>108</v>
      </c>
      <c r="R2473">
        <f t="shared" si="311"/>
        <v>76.790000000000006</v>
      </c>
      <c r="S2473" t="str">
        <f t="shared" si="307"/>
        <v>theater</v>
      </c>
      <c r="T2473" t="str">
        <f t="shared" si="308"/>
        <v>spaces</v>
      </c>
      <c r="U2473" s="7">
        <f t="shared" si="309"/>
        <v>42177.791909722218</v>
      </c>
      <c r="V2473" s="7">
        <f t="shared" si="310"/>
        <v>42181.958333333328</v>
      </c>
    </row>
    <row r="2474" spans="1:22" ht="59" x14ac:dyDescent="0.75">
      <c r="A2474">
        <v>4008</v>
      </c>
      <c r="B2474" s="2" t="s">
        <v>4004</v>
      </c>
      <c r="C2474" s="2" t="s">
        <v>8113</v>
      </c>
      <c r="D2474">
        <v>1000</v>
      </c>
      <c r="E2474">
        <f t="shared" si="304"/>
        <v>1310</v>
      </c>
      <c r="F2474">
        <v>60</v>
      </c>
      <c r="G2474">
        <f t="shared" si="305"/>
        <v>78.600000000000009</v>
      </c>
      <c r="H2474" t="s">
        <v>8221</v>
      </c>
      <c r="I2474" t="s">
        <v>8225</v>
      </c>
      <c r="J2474" t="s">
        <v>8247</v>
      </c>
      <c r="K2474">
        <v>1437606507</v>
      </c>
      <c r="L2474">
        <v>1435014507</v>
      </c>
      <c r="M2474" t="b">
        <v>0</v>
      </c>
      <c r="N2474">
        <v>4</v>
      </c>
      <c r="O2474" t="b">
        <v>0</v>
      </c>
      <c r="P2474" t="s">
        <v>8271</v>
      </c>
      <c r="Q2474">
        <f t="shared" si="306"/>
        <v>6</v>
      </c>
      <c r="R2474">
        <f t="shared" si="311"/>
        <v>19.649999999999999</v>
      </c>
      <c r="S2474" t="str">
        <f t="shared" si="307"/>
        <v>theater</v>
      </c>
      <c r="T2474" t="str">
        <f t="shared" si="308"/>
        <v>plays</v>
      </c>
      <c r="U2474" s="7">
        <f t="shared" si="309"/>
        <v>42177.964201388888</v>
      </c>
      <c r="V2474" s="7">
        <f t="shared" si="310"/>
        <v>42207.964201388888</v>
      </c>
    </row>
    <row r="2475" spans="1:22" ht="44.25" x14ac:dyDescent="0.75">
      <c r="A2475">
        <v>418</v>
      </c>
      <c r="B2475" s="2" t="s">
        <v>419</v>
      </c>
      <c r="C2475" s="2" t="s">
        <v>4528</v>
      </c>
      <c r="D2475">
        <v>22400</v>
      </c>
      <c r="E2475">
        <f t="shared" si="304"/>
        <v>22400</v>
      </c>
      <c r="F2475">
        <v>22542</v>
      </c>
      <c r="G2475">
        <f t="shared" si="305"/>
        <v>22542</v>
      </c>
      <c r="H2475" t="s">
        <v>8219</v>
      </c>
      <c r="I2475" t="s">
        <v>8224</v>
      </c>
      <c r="J2475" t="s">
        <v>8246</v>
      </c>
      <c r="K2475">
        <v>1437633997</v>
      </c>
      <c r="L2475">
        <v>1435041997</v>
      </c>
      <c r="M2475" t="b">
        <v>0</v>
      </c>
      <c r="N2475">
        <v>104</v>
      </c>
      <c r="O2475" t="b">
        <v>1</v>
      </c>
      <c r="P2475" t="s">
        <v>8269</v>
      </c>
      <c r="Q2475">
        <f t="shared" si="306"/>
        <v>101</v>
      </c>
      <c r="R2475">
        <f t="shared" si="311"/>
        <v>216.75</v>
      </c>
      <c r="S2475" t="str">
        <f t="shared" si="307"/>
        <v>film &amp; video</v>
      </c>
      <c r="T2475" t="str">
        <f t="shared" si="308"/>
        <v>documentary</v>
      </c>
      <c r="U2475" s="7">
        <f t="shared" si="309"/>
        <v>42178.282372685186</v>
      </c>
      <c r="V2475" s="7">
        <f t="shared" si="310"/>
        <v>42208.282372685186</v>
      </c>
    </row>
    <row r="2476" spans="1:22" x14ac:dyDescent="0.75">
      <c r="A2476">
        <v>589</v>
      </c>
      <c r="B2476" s="2" t="s">
        <v>590</v>
      </c>
      <c r="C2476" s="2" t="s">
        <v>4699</v>
      </c>
      <c r="D2476">
        <v>7500</v>
      </c>
      <c r="E2476">
        <f t="shared" si="304"/>
        <v>7500</v>
      </c>
      <c r="F2476">
        <v>1</v>
      </c>
      <c r="G2476">
        <f t="shared" si="305"/>
        <v>1</v>
      </c>
      <c r="H2476" t="s">
        <v>8221</v>
      </c>
      <c r="I2476" t="s">
        <v>8224</v>
      </c>
      <c r="J2476" t="s">
        <v>8246</v>
      </c>
      <c r="K2476">
        <v>1436366699</v>
      </c>
      <c r="L2476">
        <v>1435070699</v>
      </c>
      <c r="M2476" t="b">
        <v>0</v>
      </c>
      <c r="N2476">
        <v>1</v>
      </c>
      <c r="O2476" t="b">
        <v>0</v>
      </c>
      <c r="P2476" t="s">
        <v>8272</v>
      </c>
      <c r="Q2476">
        <f t="shared" si="306"/>
        <v>0</v>
      </c>
      <c r="R2476">
        <f t="shared" si="311"/>
        <v>1</v>
      </c>
      <c r="S2476" t="str">
        <f t="shared" si="307"/>
        <v>technology</v>
      </c>
      <c r="T2476" t="str">
        <f t="shared" si="308"/>
        <v>web</v>
      </c>
      <c r="U2476" s="7">
        <f t="shared" si="309"/>
        <v>42178.614571759259</v>
      </c>
      <c r="V2476" s="7">
        <f t="shared" si="310"/>
        <v>42193.614571759259</v>
      </c>
    </row>
    <row r="2477" spans="1:22" ht="44.25" x14ac:dyDescent="0.75">
      <c r="A2477">
        <v>4093</v>
      </c>
      <c r="B2477" s="2" t="s">
        <v>4089</v>
      </c>
      <c r="C2477" s="2" t="s">
        <v>8196</v>
      </c>
      <c r="D2477">
        <v>2500</v>
      </c>
      <c r="E2477">
        <f t="shared" si="304"/>
        <v>3275</v>
      </c>
      <c r="F2477">
        <v>60</v>
      </c>
      <c r="G2477">
        <f t="shared" si="305"/>
        <v>78.600000000000009</v>
      </c>
      <c r="H2477" t="s">
        <v>8221</v>
      </c>
      <c r="I2477" t="s">
        <v>8225</v>
      </c>
      <c r="J2477" t="s">
        <v>8247</v>
      </c>
      <c r="K2477">
        <v>1440272093</v>
      </c>
      <c r="L2477">
        <v>1435088093</v>
      </c>
      <c r="M2477" t="b">
        <v>0</v>
      </c>
      <c r="N2477">
        <v>4</v>
      </c>
      <c r="O2477" t="b">
        <v>0</v>
      </c>
      <c r="P2477" t="s">
        <v>8271</v>
      </c>
      <c r="Q2477">
        <f t="shared" si="306"/>
        <v>2</v>
      </c>
      <c r="R2477">
        <f t="shared" si="311"/>
        <v>19.649999999999999</v>
      </c>
      <c r="S2477" t="str">
        <f t="shared" si="307"/>
        <v>theater</v>
      </c>
      <c r="T2477" t="str">
        <f t="shared" si="308"/>
        <v>plays</v>
      </c>
      <c r="U2477" s="7">
        <f t="shared" si="309"/>
        <v>42178.815891203703</v>
      </c>
      <c r="V2477" s="7">
        <f t="shared" si="310"/>
        <v>42238.815891203703</v>
      </c>
    </row>
    <row r="2478" spans="1:22" ht="44.25" x14ac:dyDescent="0.75">
      <c r="A2478">
        <v>658</v>
      </c>
      <c r="B2478" s="2" t="s">
        <v>659</v>
      </c>
      <c r="C2478" s="2" t="s">
        <v>4768</v>
      </c>
      <c r="D2478">
        <v>28888</v>
      </c>
      <c r="E2478">
        <f t="shared" si="304"/>
        <v>28888</v>
      </c>
      <c r="F2478">
        <v>30177</v>
      </c>
      <c r="G2478">
        <f t="shared" si="305"/>
        <v>30177</v>
      </c>
      <c r="H2478" t="s">
        <v>8219</v>
      </c>
      <c r="I2478" t="s">
        <v>8224</v>
      </c>
      <c r="J2478" t="s">
        <v>8246</v>
      </c>
      <c r="K2478">
        <v>1437933600</v>
      </c>
      <c r="L2478">
        <v>1435117889</v>
      </c>
      <c r="M2478" t="b">
        <v>0</v>
      </c>
      <c r="N2478">
        <v>276</v>
      </c>
      <c r="O2478" t="b">
        <v>1</v>
      </c>
      <c r="P2478" t="s">
        <v>8273</v>
      </c>
      <c r="Q2478">
        <f t="shared" si="306"/>
        <v>104</v>
      </c>
      <c r="R2478">
        <f t="shared" si="311"/>
        <v>109.34</v>
      </c>
      <c r="S2478" t="str">
        <f t="shared" si="307"/>
        <v>technology</v>
      </c>
      <c r="T2478" t="str">
        <f t="shared" si="308"/>
        <v>wearables</v>
      </c>
      <c r="U2478" s="7">
        <f t="shared" si="309"/>
        <v>42179.160752314812</v>
      </c>
      <c r="V2478" s="7">
        <f t="shared" si="310"/>
        <v>42211.75</v>
      </c>
    </row>
    <row r="2479" spans="1:22" ht="44.25" x14ac:dyDescent="0.75">
      <c r="A2479">
        <v>1706</v>
      </c>
      <c r="B2479" s="2" t="s">
        <v>1707</v>
      </c>
      <c r="C2479" s="2" t="s">
        <v>5816</v>
      </c>
      <c r="D2479">
        <v>5500</v>
      </c>
      <c r="E2479">
        <f t="shared" si="304"/>
        <v>6269.9999999999991</v>
      </c>
      <c r="F2479">
        <v>0</v>
      </c>
      <c r="G2479">
        <f t="shared" si="305"/>
        <v>0</v>
      </c>
      <c r="H2479" t="s">
        <v>8221</v>
      </c>
      <c r="I2479" t="s">
        <v>8236</v>
      </c>
      <c r="J2479" t="s">
        <v>8249</v>
      </c>
      <c r="K2479">
        <v>1440314472</v>
      </c>
      <c r="L2479">
        <v>1435130472</v>
      </c>
      <c r="M2479" t="b">
        <v>0</v>
      </c>
      <c r="N2479">
        <v>0</v>
      </c>
      <c r="O2479" t="b">
        <v>0</v>
      </c>
      <c r="P2479" t="s">
        <v>8293</v>
      </c>
      <c r="Q2479">
        <f t="shared" si="306"/>
        <v>0</v>
      </c>
      <c r="R2479" t="e">
        <f t="shared" si="311"/>
        <v>#DIV/0!</v>
      </c>
      <c r="S2479" t="str">
        <f t="shared" si="307"/>
        <v>music</v>
      </c>
      <c r="T2479" t="str">
        <f t="shared" si="308"/>
        <v>faith</v>
      </c>
      <c r="U2479" s="7">
        <f t="shared" si="309"/>
        <v>42179.306388888886</v>
      </c>
      <c r="V2479" s="7">
        <f t="shared" si="310"/>
        <v>42239.306388888886</v>
      </c>
    </row>
    <row r="2480" spans="1:22" ht="59" x14ac:dyDescent="0.75">
      <c r="A2480">
        <v>536</v>
      </c>
      <c r="B2480" s="2" t="s">
        <v>537</v>
      </c>
      <c r="C2480" s="2" t="s">
        <v>4646</v>
      </c>
      <c r="D2480">
        <v>3300</v>
      </c>
      <c r="E2480">
        <f t="shared" si="304"/>
        <v>4323</v>
      </c>
      <c r="F2480">
        <v>3902.5</v>
      </c>
      <c r="G2480">
        <f t="shared" si="305"/>
        <v>5112.2750000000005</v>
      </c>
      <c r="H2480" t="s">
        <v>8219</v>
      </c>
      <c r="I2480" t="s">
        <v>8225</v>
      </c>
      <c r="J2480" t="s">
        <v>8247</v>
      </c>
      <c r="K2480">
        <v>1438624800</v>
      </c>
      <c r="L2480">
        <v>1435133807</v>
      </c>
      <c r="M2480" t="b">
        <v>0</v>
      </c>
      <c r="N2480">
        <v>39</v>
      </c>
      <c r="O2480" t="b">
        <v>1</v>
      </c>
      <c r="P2480" t="s">
        <v>8271</v>
      </c>
      <c r="Q2480">
        <f t="shared" si="306"/>
        <v>118</v>
      </c>
      <c r="R2480">
        <f t="shared" si="311"/>
        <v>131.08000000000001</v>
      </c>
      <c r="S2480" t="str">
        <f t="shared" si="307"/>
        <v>theater</v>
      </c>
      <c r="T2480" t="str">
        <f t="shared" si="308"/>
        <v>plays</v>
      </c>
      <c r="U2480" s="7">
        <f t="shared" si="309"/>
        <v>42179.344988425932</v>
      </c>
      <c r="V2480" s="7">
        <f t="shared" si="310"/>
        <v>42219.75</v>
      </c>
    </row>
    <row r="2481" spans="1:22" ht="59" x14ac:dyDescent="0.75">
      <c r="A2481">
        <v>2389</v>
      </c>
      <c r="B2481" s="2" t="s">
        <v>2390</v>
      </c>
      <c r="C2481" s="2" t="s">
        <v>6499</v>
      </c>
      <c r="D2481">
        <v>16000</v>
      </c>
      <c r="E2481">
        <f t="shared" si="304"/>
        <v>18240</v>
      </c>
      <c r="F2481">
        <v>30</v>
      </c>
      <c r="G2481">
        <f t="shared" si="305"/>
        <v>34.199999999999996</v>
      </c>
      <c r="H2481" t="s">
        <v>8220</v>
      </c>
      <c r="I2481" t="s">
        <v>8230</v>
      </c>
      <c r="J2481" t="s">
        <v>8249</v>
      </c>
      <c r="K2481">
        <v>1437861540</v>
      </c>
      <c r="L2481">
        <v>1435160452</v>
      </c>
      <c r="M2481" t="b">
        <v>0</v>
      </c>
      <c r="N2481">
        <v>1</v>
      </c>
      <c r="O2481" t="b">
        <v>0</v>
      </c>
      <c r="P2481" t="s">
        <v>8272</v>
      </c>
      <c r="Q2481">
        <f t="shared" si="306"/>
        <v>0</v>
      </c>
      <c r="R2481">
        <f t="shared" si="311"/>
        <v>34.200000000000003</v>
      </c>
      <c r="S2481" t="str">
        <f t="shared" si="307"/>
        <v>technology</v>
      </c>
      <c r="T2481" t="str">
        <f t="shared" si="308"/>
        <v>web</v>
      </c>
      <c r="U2481" s="7">
        <f t="shared" si="309"/>
        <v>42179.653379629628</v>
      </c>
      <c r="V2481" s="7">
        <f t="shared" si="310"/>
        <v>42210.915972222225</v>
      </c>
    </row>
    <row r="2482" spans="1:22" ht="44.25" x14ac:dyDescent="0.75">
      <c r="A2482">
        <v>3373</v>
      </c>
      <c r="B2482" s="2" t="s">
        <v>3372</v>
      </c>
      <c r="C2482" s="2" t="s">
        <v>7483</v>
      </c>
      <c r="D2482">
        <v>2000</v>
      </c>
      <c r="E2482">
        <f t="shared" si="304"/>
        <v>2620</v>
      </c>
      <c r="F2482">
        <v>2005</v>
      </c>
      <c r="G2482">
        <f t="shared" si="305"/>
        <v>2626.55</v>
      </c>
      <c r="H2482" t="s">
        <v>8219</v>
      </c>
      <c r="I2482" t="s">
        <v>8225</v>
      </c>
      <c r="J2482" t="s">
        <v>8247</v>
      </c>
      <c r="K2482">
        <v>1437235200</v>
      </c>
      <c r="L2482">
        <v>1435177840</v>
      </c>
      <c r="M2482" t="b">
        <v>0</v>
      </c>
      <c r="N2482">
        <v>30</v>
      </c>
      <c r="O2482" t="b">
        <v>1</v>
      </c>
      <c r="P2482" t="s">
        <v>8271</v>
      </c>
      <c r="Q2482">
        <f t="shared" si="306"/>
        <v>100</v>
      </c>
      <c r="R2482">
        <f t="shared" si="311"/>
        <v>87.55</v>
      </c>
      <c r="S2482" t="str">
        <f t="shared" si="307"/>
        <v>theater</v>
      </c>
      <c r="T2482" t="str">
        <f t="shared" si="308"/>
        <v>plays</v>
      </c>
      <c r="U2482" s="7">
        <f t="shared" si="309"/>
        <v>42179.854629629626</v>
      </c>
      <c r="V2482" s="7">
        <f t="shared" si="310"/>
        <v>42203.666666666672</v>
      </c>
    </row>
    <row r="2483" spans="1:22" ht="44.25" x14ac:dyDescent="0.75">
      <c r="A2483">
        <v>3462</v>
      </c>
      <c r="B2483" s="2" t="s">
        <v>3461</v>
      </c>
      <c r="C2483" s="2" t="s">
        <v>7572</v>
      </c>
      <c r="D2483">
        <v>250</v>
      </c>
      <c r="E2483">
        <f t="shared" si="304"/>
        <v>250</v>
      </c>
      <c r="F2483">
        <v>505</v>
      </c>
      <c r="G2483">
        <f t="shared" si="305"/>
        <v>505</v>
      </c>
      <c r="H2483" t="s">
        <v>8219</v>
      </c>
      <c r="I2483" t="s">
        <v>8224</v>
      </c>
      <c r="J2483" t="s">
        <v>8246</v>
      </c>
      <c r="K2483">
        <v>1436551200</v>
      </c>
      <c r="L2483">
        <v>1435181628</v>
      </c>
      <c r="M2483" t="b">
        <v>0</v>
      </c>
      <c r="N2483">
        <v>17</v>
      </c>
      <c r="O2483" t="b">
        <v>1</v>
      </c>
      <c r="P2483" t="s">
        <v>8271</v>
      </c>
      <c r="Q2483">
        <f t="shared" si="306"/>
        <v>202</v>
      </c>
      <c r="R2483">
        <f t="shared" si="311"/>
        <v>29.71</v>
      </c>
      <c r="S2483" t="str">
        <f t="shared" si="307"/>
        <v>theater</v>
      </c>
      <c r="T2483" t="str">
        <f t="shared" si="308"/>
        <v>plays</v>
      </c>
      <c r="U2483" s="7">
        <f t="shared" si="309"/>
        <v>42179.898472222223</v>
      </c>
      <c r="V2483" s="7">
        <f t="shared" si="310"/>
        <v>42195.75</v>
      </c>
    </row>
    <row r="2484" spans="1:22" ht="44.25" x14ac:dyDescent="0.75">
      <c r="A2484">
        <v>3872</v>
      </c>
      <c r="B2484" s="2" t="s">
        <v>3869</v>
      </c>
      <c r="C2484" s="2" t="s">
        <v>7981</v>
      </c>
      <c r="D2484">
        <v>15000</v>
      </c>
      <c r="E2484">
        <f t="shared" si="304"/>
        <v>15000</v>
      </c>
      <c r="F2484">
        <v>0</v>
      </c>
      <c r="G2484">
        <f t="shared" si="305"/>
        <v>0</v>
      </c>
      <c r="H2484" t="s">
        <v>8220</v>
      </c>
      <c r="I2484" t="s">
        <v>8224</v>
      </c>
      <c r="J2484" t="s">
        <v>8246</v>
      </c>
      <c r="K2484">
        <v>1439522996</v>
      </c>
      <c r="L2484">
        <v>1435202996</v>
      </c>
      <c r="M2484" t="b">
        <v>0</v>
      </c>
      <c r="N2484">
        <v>0</v>
      </c>
      <c r="O2484" t="b">
        <v>0</v>
      </c>
      <c r="P2484" t="s">
        <v>8305</v>
      </c>
      <c r="Q2484">
        <f t="shared" si="306"/>
        <v>0</v>
      </c>
      <c r="R2484" t="e">
        <f t="shared" si="311"/>
        <v>#DIV/0!</v>
      </c>
      <c r="S2484" t="str">
        <f t="shared" si="307"/>
        <v>theater</v>
      </c>
      <c r="T2484" t="str">
        <f t="shared" si="308"/>
        <v>musical</v>
      </c>
      <c r="U2484" s="7">
        <f t="shared" si="309"/>
        <v>42180.145787037036</v>
      </c>
      <c r="V2484" s="7">
        <f t="shared" si="310"/>
        <v>42230.145787037036</v>
      </c>
    </row>
    <row r="2485" spans="1:22" ht="44.25" x14ac:dyDescent="0.75">
      <c r="A2485">
        <v>2434</v>
      </c>
      <c r="B2485" s="2" t="s">
        <v>2435</v>
      </c>
      <c r="C2485" s="2" t="s">
        <v>6544</v>
      </c>
      <c r="D2485">
        <v>20000</v>
      </c>
      <c r="E2485">
        <f t="shared" si="304"/>
        <v>20000</v>
      </c>
      <c r="F2485">
        <v>26</v>
      </c>
      <c r="G2485">
        <f t="shared" si="305"/>
        <v>26</v>
      </c>
      <c r="H2485" t="s">
        <v>8221</v>
      </c>
      <c r="I2485" t="s">
        <v>8224</v>
      </c>
      <c r="J2485" t="s">
        <v>8246</v>
      </c>
      <c r="K2485">
        <v>1438662474</v>
      </c>
      <c r="L2485">
        <v>1435206474</v>
      </c>
      <c r="M2485" t="b">
        <v>0</v>
      </c>
      <c r="N2485">
        <v>2</v>
      </c>
      <c r="O2485" t="b">
        <v>0</v>
      </c>
      <c r="P2485" t="s">
        <v>8284</v>
      </c>
      <c r="Q2485">
        <f t="shared" si="306"/>
        <v>0</v>
      </c>
      <c r="R2485">
        <f t="shared" si="311"/>
        <v>13</v>
      </c>
      <c r="S2485" t="str">
        <f t="shared" si="307"/>
        <v>food</v>
      </c>
      <c r="T2485" t="str">
        <f t="shared" si="308"/>
        <v>food trucks</v>
      </c>
      <c r="U2485" s="7">
        <f t="shared" si="309"/>
        <v>42180.18604166666</v>
      </c>
      <c r="V2485" s="7">
        <f t="shared" si="310"/>
        <v>42220.18604166666</v>
      </c>
    </row>
    <row r="2486" spans="1:22" ht="44.25" x14ac:dyDescent="0.75">
      <c r="A2486">
        <v>1426</v>
      </c>
      <c r="B2486" s="2" t="s">
        <v>1427</v>
      </c>
      <c r="C2486" s="2" t="s">
        <v>5536</v>
      </c>
      <c r="D2486">
        <v>1000</v>
      </c>
      <c r="E2486">
        <f t="shared" si="304"/>
        <v>1140</v>
      </c>
      <c r="F2486">
        <v>0</v>
      </c>
      <c r="G2486">
        <f t="shared" si="305"/>
        <v>0</v>
      </c>
      <c r="H2486" t="s">
        <v>8221</v>
      </c>
      <c r="I2486" t="s">
        <v>8236</v>
      </c>
      <c r="J2486" t="s">
        <v>8249</v>
      </c>
      <c r="K2486">
        <v>1440408120</v>
      </c>
      <c r="L2486">
        <v>1435224120</v>
      </c>
      <c r="M2486" t="b">
        <v>0</v>
      </c>
      <c r="N2486">
        <v>0</v>
      </c>
      <c r="O2486" t="b">
        <v>0</v>
      </c>
      <c r="P2486" t="s">
        <v>8287</v>
      </c>
      <c r="Q2486">
        <f t="shared" si="306"/>
        <v>0</v>
      </c>
      <c r="R2486" t="e">
        <f t="shared" si="311"/>
        <v>#DIV/0!</v>
      </c>
      <c r="S2486" t="str">
        <f t="shared" si="307"/>
        <v>publishing</v>
      </c>
      <c r="T2486" t="str">
        <f t="shared" si="308"/>
        <v>translations</v>
      </c>
      <c r="U2486" s="7">
        <f t="shared" si="309"/>
        <v>42180.390277777777</v>
      </c>
      <c r="V2486" s="7">
        <f t="shared" si="310"/>
        <v>42240.390277777777</v>
      </c>
    </row>
    <row r="2487" spans="1:22" ht="44.25" x14ac:dyDescent="0.75">
      <c r="A2487">
        <v>1995</v>
      </c>
      <c r="B2487" s="2" t="s">
        <v>1996</v>
      </c>
      <c r="C2487" s="2" t="s">
        <v>6105</v>
      </c>
      <c r="D2487">
        <v>1000</v>
      </c>
      <c r="E2487">
        <f t="shared" si="304"/>
        <v>730</v>
      </c>
      <c r="F2487">
        <v>78</v>
      </c>
      <c r="G2487">
        <f t="shared" si="305"/>
        <v>56.94</v>
      </c>
      <c r="H2487" t="s">
        <v>8221</v>
      </c>
      <c r="I2487" t="s">
        <v>8229</v>
      </c>
      <c r="J2487" t="s">
        <v>8251</v>
      </c>
      <c r="K2487">
        <v>1437082736</v>
      </c>
      <c r="L2487">
        <v>1435354736</v>
      </c>
      <c r="M2487" t="b">
        <v>0</v>
      </c>
      <c r="N2487">
        <v>3</v>
      </c>
      <c r="O2487" t="b">
        <v>0</v>
      </c>
      <c r="P2487" t="s">
        <v>8296</v>
      </c>
      <c r="Q2487">
        <f t="shared" si="306"/>
        <v>8</v>
      </c>
      <c r="R2487">
        <f t="shared" si="311"/>
        <v>18.98</v>
      </c>
      <c r="S2487" t="str">
        <f t="shared" si="307"/>
        <v>photography</v>
      </c>
      <c r="T2487" t="str">
        <f t="shared" si="308"/>
        <v>people</v>
      </c>
      <c r="U2487" s="7">
        <f t="shared" si="309"/>
        <v>42181.902037037042</v>
      </c>
      <c r="V2487" s="7">
        <f t="shared" si="310"/>
        <v>42201.902037037042</v>
      </c>
    </row>
    <row r="2488" spans="1:22" ht="44.25" x14ac:dyDescent="0.75">
      <c r="A2488">
        <v>940</v>
      </c>
      <c r="B2488" s="2" t="s">
        <v>941</v>
      </c>
      <c r="C2488" s="2" t="s">
        <v>5050</v>
      </c>
      <c r="D2488">
        <v>9000</v>
      </c>
      <c r="E2488">
        <f t="shared" si="304"/>
        <v>9000</v>
      </c>
      <c r="F2488">
        <v>1544</v>
      </c>
      <c r="G2488">
        <f t="shared" si="305"/>
        <v>1544</v>
      </c>
      <c r="H2488" t="s">
        <v>8221</v>
      </c>
      <c r="I2488" t="s">
        <v>8224</v>
      </c>
      <c r="J2488" t="s">
        <v>8246</v>
      </c>
      <c r="K2488">
        <v>1439251926</v>
      </c>
      <c r="L2488">
        <v>1435363926</v>
      </c>
      <c r="M2488" t="b">
        <v>0</v>
      </c>
      <c r="N2488">
        <v>14</v>
      </c>
      <c r="O2488" t="b">
        <v>0</v>
      </c>
      <c r="P2488" t="s">
        <v>8273</v>
      </c>
      <c r="Q2488">
        <f t="shared" si="306"/>
        <v>17</v>
      </c>
      <c r="R2488">
        <f t="shared" si="311"/>
        <v>110.29</v>
      </c>
      <c r="S2488" t="str">
        <f t="shared" si="307"/>
        <v>technology</v>
      </c>
      <c r="T2488" t="str">
        <f t="shared" si="308"/>
        <v>wearables</v>
      </c>
      <c r="U2488" s="7">
        <f t="shared" si="309"/>
        <v>42182.008402777778</v>
      </c>
      <c r="V2488" s="7">
        <f t="shared" si="310"/>
        <v>42227.008402777778</v>
      </c>
    </row>
    <row r="2489" spans="1:22" ht="59" x14ac:dyDescent="0.75">
      <c r="A2489">
        <v>3194</v>
      </c>
      <c r="B2489" s="2" t="s">
        <v>3194</v>
      </c>
      <c r="C2489" s="2" t="s">
        <v>7304</v>
      </c>
      <c r="D2489">
        <v>11000</v>
      </c>
      <c r="E2489">
        <f t="shared" si="304"/>
        <v>11000</v>
      </c>
      <c r="F2489">
        <v>0</v>
      </c>
      <c r="G2489">
        <f t="shared" si="305"/>
        <v>0</v>
      </c>
      <c r="H2489" t="s">
        <v>8221</v>
      </c>
      <c r="I2489" t="s">
        <v>8224</v>
      </c>
      <c r="J2489" t="s">
        <v>8246</v>
      </c>
      <c r="K2489">
        <v>1437960598</v>
      </c>
      <c r="L2489">
        <v>1435368598</v>
      </c>
      <c r="M2489" t="b">
        <v>0</v>
      </c>
      <c r="N2489">
        <v>0</v>
      </c>
      <c r="O2489" t="b">
        <v>0</v>
      </c>
      <c r="P2489" t="s">
        <v>8305</v>
      </c>
      <c r="Q2489">
        <f t="shared" si="306"/>
        <v>0</v>
      </c>
      <c r="R2489" t="e">
        <f t="shared" si="311"/>
        <v>#DIV/0!</v>
      </c>
      <c r="S2489" t="str">
        <f t="shared" si="307"/>
        <v>theater</v>
      </c>
      <c r="T2489" t="str">
        <f t="shared" si="308"/>
        <v>musical</v>
      </c>
      <c r="U2489" s="7">
        <f t="shared" si="309"/>
        <v>42182.062476851846</v>
      </c>
      <c r="V2489" s="7">
        <f t="shared" si="310"/>
        <v>42212.062476851846</v>
      </c>
    </row>
    <row r="2490" spans="1:22" ht="29.5" x14ac:dyDescent="0.75">
      <c r="A2490">
        <v>3759</v>
      </c>
      <c r="B2490" s="2" t="s">
        <v>3756</v>
      </c>
      <c r="C2490" s="2" t="s">
        <v>7869</v>
      </c>
      <c r="D2490">
        <v>4000</v>
      </c>
      <c r="E2490">
        <f t="shared" si="304"/>
        <v>4000</v>
      </c>
      <c r="F2490">
        <v>4409.7700000000004</v>
      </c>
      <c r="G2490">
        <f t="shared" si="305"/>
        <v>4409.7700000000004</v>
      </c>
      <c r="H2490" t="s">
        <v>8219</v>
      </c>
      <c r="I2490" t="s">
        <v>8224</v>
      </c>
      <c r="J2490" t="s">
        <v>8246</v>
      </c>
      <c r="K2490">
        <v>1440556553</v>
      </c>
      <c r="L2490">
        <v>1435372553</v>
      </c>
      <c r="M2490" t="b">
        <v>0</v>
      </c>
      <c r="N2490">
        <v>88</v>
      </c>
      <c r="O2490" t="b">
        <v>1</v>
      </c>
      <c r="P2490" t="s">
        <v>8305</v>
      </c>
      <c r="Q2490">
        <f t="shared" si="306"/>
        <v>110</v>
      </c>
      <c r="R2490">
        <f t="shared" si="311"/>
        <v>50.11</v>
      </c>
      <c r="S2490" t="str">
        <f t="shared" si="307"/>
        <v>theater</v>
      </c>
      <c r="T2490" t="str">
        <f t="shared" si="308"/>
        <v>musical</v>
      </c>
      <c r="U2490" s="7">
        <f t="shared" si="309"/>
        <v>42182.108252314814</v>
      </c>
      <c r="V2490" s="7">
        <f t="shared" si="310"/>
        <v>42242.108252314814</v>
      </c>
    </row>
    <row r="2491" spans="1:22" ht="44.25" x14ac:dyDescent="0.75">
      <c r="A2491">
        <v>187</v>
      </c>
      <c r="B2491" s="2" t="s">
        <v>189</v>
      </c>
      <c r="C2491" s="2" t="s">
        <v>4297</v>
      </c>
      <c r="D2491">
        <v>5000</v>
      </c>
      <c r="E2491">
        <f t="shared" si="304"/>
        <v>5000</v>
      </c>
      <c r="F2491">
        <v>800</v>
      </c>
      <c r="G2491">
        <f t="shared" si="305"/>
        <v>800</v>
      </c>
      <c r="H2491" t="s">
        <v>8221</v>
      </c>
      <c r="I2491" t="s">
        <v>8224</v>
      </c>
      <c r="J2491" t="s">
        <v>8246</v>
      </c>
      <c r="K2491">
        <v>1437461940</v>
      </c>
      <c r="L2491">
        <v>1435383457</v>
      </c>
      <c r="M2491" t="b">
        <v>0</v>
      </c>
      <c r="N2491">
        <v>5</v>
      </c>
      <c r="O2491" t="b">
        <v>0</v>
      </c>
      <c r="P2491" t="s">
        <v>8268</v>
      </c>
      <c r="Q2491">
        <f t="shared" si="306"/>
        <v>16</v>
      </c>
      <c r="R2491">
        <f t="shared" si="311"/>
        <v>160</v>
      </c>
      <c r="S2491" t="str">
        <f t="shared" si="307"/>
        <v>film &amp; video</v>
      </c>
      <c r="T2491" t="str">
        <f t="shared" si="308"/>
        <v>drama</v>
      </c>
      <c r="U2491" s="7">
        <f t="shared" si="309"/>
        <v>42182.234456018516</v>
      </c>
      <c r="V2491" s="7">
        <f t="shared" si="310"/>
        <v>42206.290972222225</v>
      </c>
    </row>
    <row r="2492" spans="1:22" ht="44.25" x14ac:dyDescent="0.75">
      <c r="A2492">
        <v>2792</v>
      </c>
      <c r="B2492" s="2" t="s">
        <v>2792</v>
      </c>
      <c r="C2492" s="2" t="s">
        <v>6902</v>
      </c>
      <c r="D2492">
        <v>2000</v>
      </c>
      <c r="E2492">
        <f t="shared" si="304"/>
        <v>2000</v>
      </c>
      <c r="F2492">
        <v>2152</v>
      </c>
      <c r="G2492">
        <f t="shared" si="305"/>
        <v>2152</v>
      </c>
      <c r="H2492" t="s">
        <v>8219</v>
      </c>
      <c r="I2492" t="s">
        <v>8224</v>
      </c>
      <c r="J2492" t="s">
        <v>8246</v>
      </c>
      <c r="K2492">
        <v>1439357559</v>
      </c>
      <c r="L2492">
        <v>1435469559</v>
      </c>
      <c r="M2492" t="b">
        <v>0</v>
      </c>
      <c r="N2492">
        <v>24</v>
      </c>
      <c r="O2492" t="b">
        <v>1</v>
      </c>
      <c r="P2492" t="s">
        <v>8271</v>
      </c>
      <c r="Q2492">
        <f t="shared" si="306"/>
        <v>108</v>
      </c>
      <c r="R2492">
        <f t="shared" si="311"/>
        <v>89.67</v>
      </c>
      <c r="S2492" t="str">
        <f t="shared" si="307"/>
        <v>theater</v>
      </c>
      <c r="T2492" t="str">
        <f t="shared" si="308"/>
        <v>plays</v>
      </c>
      <c r="U2492" s="7">
        <f t="shared" si="309"/>
        <v>42183.231006944443</v>
      </c>
      <c r="V2492" s="7">
        <f t="shared" si="310"/>
        <v>42228.231006944443</v>
      </c>
    </row>
    <row r="2493" spans="1:22" ht="44.25" x14ac:dyDescent="0.75">
      <c r="A2493">
        <v>1173</v>
      </c>
      <c r="B2493" s="2" t="s">
        <v>1174</v>
      </c>
      <c r="C2493" s="2" t="s">
        <v>5283</v>
      </c>
      <c r="D2493">
        <v>125000</v>
      </c>
      <c r="E2493">
        <f t="shared" si="304"/>
        <v>125000</v>
      </c>
      <c r="F2493">
        <v>30</v>
      </c>
      <c r="G2493">
        <f t="shared" si="305"/>
        <v>30</v>
      </c>
      <c r="H2493" t="s">
        <v>8221</v>
      </c>
      <c r="I2493" t="s">
        <v>8224</v>
      </c>
      <c r="J2493" t="s">
        <v>8246</v>
      </c>
      <c r="K2493">
        <v>1438576057</v>
      </c>
      <c r="L2493">
        <v>1435552057</v>
      </c>
      <c r="M2493" t="b">
        <v>0</v>
      </c>
      <c r="N2493">
        <v>1</v>
      </c>
      <c r="O2493" t="b">
        <v>0</v>
      </c>
      <c r="P2493" t="s">
        <v>8284</v>
      </c>
      <c r="Q2493">
        <f t="shared" si="306"/>
        <v>0</v>
      </c>
      <c r="R2493">
        <f t="shared" si="311"/>
        <v>30</v>
      </c>
      <c r="S2493" t="str">
        <f t="shared" si="307"/>
        <v>food</v>
      </c>
      <c r="T2493" t="str">
        <f t="shared" si="308"/>
        <v>food trucks</v>
      </c>
      <c r="U2493" s="7">
        <f t="shared" si="309"/>
        <v>42184.185844907406</v>
      </c>
      <c r="V2493" s="7">
        <f t="shared" si="310"/>
        <v>42219.185844907406</v>
      </c>
    </row>
    <row r="2494" spans="1:22" ht="44.25" x14ac:dyDescent="0.75">
      <c r="A2494">
        <v>3819</v>
      </c>
      <c r="B2494" s="2" t="s">
        <v>3816</v>
      </c>
      <c r="C2494" s="2" t="s">
        <v>7817</v>
      </c>
      <c r="D2494">
        <v>1000</v>
      </c>
      <c r="E2494">
        <f t="shared" si="304"/>
        <v>1000</v>
      </c>
      <c r="F2494">
        <v>1064</v>
      </c>
      <c r="G2494">
        <f t="shared" si="305"/>
        <v>1064</v>
      </c>
      <c r="H2494" t="s">
        <v>8219</v>
      </c>
      <c r="I2494" t="s">
        <v>8224</v>
      </c>
      <c r="J2494" t="s">
        <v>8246</v>
      </c>
      <c r="K2494">
        <v>1437166920</v>
      </c>
      <c r="L2494">
        <v>1435554104</v>
      </c>
      <c r="M2494" t="b">
        <v>0</v>
      </c>
      <c r="N2494">
        <v>26</v>
      </c>
      <c r="O2494" t="b">
        <v>1</v>
      </c>
      <c r="P2494" t="s">
        <v>8271</v>
      </c>
      <c r="Q2494">
        <f t="shared" si="306"/>
        <v>106</v>
      </c>
      <c r="R2494">
        <f t="shared" si="311"/>
        <v>40.92</v>
      </c>
      <c r="S2494" t="str">
        <f t="shared" si="307"/>
        <v>theater</v>
      </c>
      <c r="T2494" t="str">
        <f t="shared" si="308"/>
        <v>plays</v>
      </c>
      <c r="U2494" s="7">
        <f t="shared" si="309"/>
        <v>42184.209537037037</v>
      </c>
      <c r="V2494" s="7">
        <f t="shared" si="310"/>
        <v>42202.876388888893</v>
      </c>
    </row>
    <row r="2495" spans="1:22" ht="44.25" x14ac:dyDescent="0.75">
      <c r="A2495">
        <v>1295</v>
      </c>
      <c r="B2495" s="2" t="s">
        <v>1296</v>
      </c>
      <c r="C2495" s="2" t="s">
        <v>5405</v>
      </c>
      <c r="D2495">
        <v>2500</v>
      </c>
      <c r="E2495">
        <f t="shared" si="304"/>
        <v>3275</v>
      </c>
      <c r="F2495">
        <v>2549</v>
      </c>
      <c r="G2495">
        <f t="shared" si="305"/>
        <v>3339.19</v>
      </c>
      <c r="H2495" t="s">
        <v>8219</v>
      </c>
      <c r="I2495" t="s">
        <v>8225</v>
      </c>
      <c r="J2495" t="s">
        <v>8247</v>
      </c>
      <c r="K2495">
        <v>1438189200</v>
      </c>
      <c r="L2495">
        <v>1435585497</v>
      </c>
      <c r="M2495" t="b">
        <v>0</v>
      </c>
      <c r="N2495">
        <v>64</v>
      </c>
      <c r="O2495" t="b">
        <v>1</v>
      </c>
      <c r="P2495" t="s">
        <v>8271</v>
      </c>
      <c r="Q2495">
        <f t="shared" si="306"/>
        <v>102</v>
      </c>
      <c r="R2495">
        <f t="shared" si="311"/>
        <v>52.17</v>
      </c>
      <c r="S2495" t="str">
        <f t="shared" si="307"/>
        <v>theater</v>
      </c>
      <c r="T2495" t="str">
        <f t="shared" si="308"/>
        <v>plays</v>
      </c>
      <c r="U2495" s="7">
        <f t="shared" si="309"/>
        <v>42184.572881944448</v>
      </c>
      <c r="V2495" s="7">
        <f t="shared" si="310"/>
        <v>42214.708333333328</v>
      </c>
    </row>
    <row r="2496" spans="1:22" ht="44.25" x14ac:dyDescent="0.75">
      <c r="A2496">
        <v>324</v>
      </c>
      <c r="B2496" s="2" t="s">
        <v>325</v>
      </c>
      <c r="C2496" s="2" t="s">
        <v>4434</v>
      </c>
      <c r="D2496">
        <v>8500</v>
      </c>
      <c r="E2496">
        <f t="shared" si="304"/>
        <v>8500</v>
      </c>
      <c r="F2496">
        <v>8636</v>
      </c>
      <c r="G2496">
        <f t="shared" si="305"/>
        <v>8636</v>
      </c>
      <c r="H2496" t="s">
        <v>8219</v>
      </c>
      <c r="I2496" t="s">
        <v>8224</v>
      </c>
      <c r="J2496" t="s">
        <v>8246</v>
      </c>
      <c r="K2496">
        <v>1438441308</v>
      </c>
      <c r="L2496">
        <v>1435590108</v>
      </c>
      <c r="M2496" t="b">
        <v>1</v>
      </c>
      <c r="N2496">
        <v>82</v>
      </c>
      <c r="O2496" t="b">
        <v>1</v>
      </c>
      <c r="P2496" t="s">
        <v>8269</v>
      </c>
      <c r="Q2496">
        <f t="shared" si="306"/>
        <v>102</v>
      </c>
      <c r="R2496">
        <f t="shared" si="311"/>
        <v>105.32</v>
      </c>
      <c r="S2496" t="str">
        <f t="shared" si="307"/>
        <v>film &amp; video</v>
      </c>
      <c r="T2496" t="str">
        <f t="shared" si="308"/>
        <v>documentary</v>
      </c>
      <c r="U2496" s="7">
        <f t="shared" si="309"/>
        <v>42184.626250000001</v>
      </c>
      <c r="V2496" s="7">
        <f t="shared" si="310"/>
        <v>42217.626250000001</v>
      </c>
    </row>
    <row r="2497" spans="1:22" ht="29.5" x14ac:dyDescent="0.75">
      <c r="A2497">
        <v>1386</v>
      </c>
      <c r="B2497" s="2" t="s">
        <v>1387</v>
      </c>
      <c r="C2497" s="2" t="s">
        <v>5496</v>
      </c>
      <c r="D2497">
        <v>400</v>
      </c>
      <c r="E2497">
        <f t="shared" si="304"/>
        <v>400</v>
      </c>
      <c r="F2497">
        <v>875</v>
      </c>
      <c r="G2497">
        <f t="shared" si="305"/>
        <v>875</v>
      </c>
      <c r="H2497" t="s">
        <v>8219</v>
      </c>
      <c r="I2497" t="s">
        <v>8224</v>
      </c>
      <c r="J2497" t="s">
        <v>8246</v>
      </c>
      <c r="K2497">
        <v>1438183889</v>
      </c>
      <c r="L2497">
        <v>1435591889</v>
      </c>
      <c r="M2497" t="b">
        <v>0</v>
      </c>
      <c r="N2497">
        <v>14</v>
      </c>
      <c r="O2497" t="b">
        <v>1</v>
      </c>
      <c r="P2497" t="s">
        <v>8276</v>
      </c>
      <c r="Q2497">
        <f t="shared" si="306"/>
        <v>219</v>
      </c>
      <c r="R2497">
        <f t="shared" si="311"/>
        <v>62.5</v>
      </c>
      <c r="S2497" t="str">
        <f t="shared" si="307"/>
        <v>music</v>
      </c>
      <c r="T2497" t="str">
        <f t="shared" si="308"/>
        <v>rock</v>
      </c>
      <c r="U2497" s="7">
        <f t="shared" si="309"/>
        <v>42184.646863425922</v>
      </c>
      <c r="V2497" s="7">
        <f t="shared" si="310"/>
        <v>42214.646863425922</v>
      </c>
    </row>
    <row r="2498" spans="1:22" ht="29.5" x14ac:dyDescent="0.75">
      <c r="A2498">
        <v>723</v>
      </c>
      <c r="B2498" s="2" t="s">
        <v>724</v>
      </c>
      <c r="C2498" s="2" t="s">
        <v>4833</v>
      </c>
      <c r="D2498">
        <v>5000</v>
      </c>
      <c r="E2498">
        <f t="shared" ref="E2498:E2561" si="312">INDEX(convert,MATCH($J2498,money,0),2)*D2498</f>
        <v>5000</v>
      </c>
      <c r="F2498">
        <v>5469</v>
      </c>
      <c r="G2498">
        <f t="shared" ref="G2498:G2561" si="313">INDEX(convert,MATCH($J2498,money,0),2)*F2498</f>
        <v>5469</v>
      </c>
      <c r="H2498" t="s">
        <v>8219</v>
      </c>
      <c r="I2498" t="s">
        <v>8224</v>
      </c>
      <c r="J2498" t="s">
        <v>8246</v>
      </c>
      <c r="K2498">
        <v>1438228740</v>
      </c>
      <c r="L2498">
        <v>1435606549</v>
      </c>
      <c r="M2498" t="b">
        <v>0</v>
      </c>
      <c r="N2498">
        <v>100</v>
      </c>
      <c r="O2498" t="b">
        <v>1</v>
      </c>
      <c r="P2498" t="s">
        <v>8274</v>
      </c>
      <c r="Q2498">
        <f t="shared" ref="Q2498:Q2561" si="314">ROUND(F2498/D2498*100,0)</f>
        <v>109</v>
      </c>
      <c r="R2498">
        <f t="shared" si="311"/>
        <v>54.69</v>
      </c>
      <c r="S2498" t="str">
        <f t="shared" ref="S2498:S2561" si="315">LEFT($P2498,FIND("/",$P2498)-1)</f>
        <v>publishing</v>
      </c>
      <c r="T2498" t="str">
        <f t="shared" ref="T2498:T2561" si="316">MID($P2498,FIND("/",$P2498)+1,30)</f>
        <v>nonfiction</v>
      </c>
      <c r="U2498" s="7">
        <f t="shared" ref="U2498:U2561" si="317">DATE(1970,1,1)+(((L2498/60)/60)/24)</f>
        <v>42184.816539351858</v>
      </c>
      <c r="V2498" s="7">
        <f t="shared" ref="V2498:V2561" si="318">DATE(1970,1,1)+(((K2498/60)/60)/24)</f>
        <v>42215.165972222225</v>
      </c>
    </row>
    <row r="2499" spans="1:22" ht="44.25" x14ac:dyDescent="0.75">
      <c r="A2499">
        <v>2607</v>
      </c>
      <c r="B2499" s="2" t="s">
        <v>2607</v>
      </c>
      <c r="C2499" s="2" t="s">
        <v>6717</v>
      </c>
      <c r="D2499">
        <v>8000</v>
      </c>
      <c r="E2499">
        <f t="shared" si="312"/>
        <v>8000</v>
      </c>
      <c r="F2499">
        <v>32616</v>
      </c>
      <c r="G2499">
        <f t="shared" si="313"/>
        <v>32616</v>
      </c>
      <c r="H2499" t="s">
        <v>8219</v>
      </c>
      <c r="I2499" t="s">
        <v>8224</v>
      </c>
      <c r="J2499" t="s">
        <v>8246</v>
      </c>
      <c r="K2499">
        <v>1439344800</v>
      </c>
      <c r="L2499">
        <v>1435611572</v>
      </c>
      <c r="M2499" t="b">
        <v>1</v>
      </c>
      <c r="N2499">
        <v>398</v>
      </c>
      <c r="O2499" t="b">
        <v>1</v>
      </c>
      <c r="P2499" t="s">
        <v>8301</v>
      </c>
      <c r="Q2499">
        <f t="shared" si="314"/>
        <v>408</v>
      </c>
      <c r="R2499">
        <f t="shared" ref="R2499:R2562" si="319">ROUND(G2499/N2499,2)</f>
        <v>81.95</v>
      </c>
      <c r="S2499" t="str">
        <f t="shared" si="315"/>
        <v>technology</v>
      </c>
      <c r="T2499" t="str">
        <f t="shared" si="316"/>
        <v>space exploration</v>
      </c>
      <c r="U2499" s="7">
        <f t="shared" si="317"/>
        <v>42184.874675925923</v>
      </c>
      <c r="V2499" s="7">
        <f t="shared" si="318"/>
        <v>42228.083333333328</v>
      </c>
    </row>
    <row r="2500" spans="1:22" ht="44.25" x14ac:dyDescent="0.75">
      <c r="A2500">
        <v>976</v>
      </c>
      <c r="B2500" s="2" t="s">
        <v>977</v>
      </c>
      <c r="C2500" s="2" t="s">
        <v>5086</v>
      </c>
      <c r="D2500">
        <v>150000</v>
      </c>
      <c r="E2500">
        <f t="shared" si="312"/>
        <v>99000</v>
      </c>
      <c r="F2500">
        <v>2889</v>
      </c>
      <c r="G2500">
        <f t="shared" si="313"/>
        <v>1906.74</v>
      </c>
      <c r="H2500" t="s">
        <v>8221</v>
      </c>
      <c r="I2500" t="s">
        <v>8226</v>
      </c>
      <c r="J2500" t="s">
        <v>8248</v>
      </c>
      <c r="K2500">
        <v>1439515497</v>
      </c>
      <c r="L2500">
        <v>1435627497</v>
      </c>
      <c r="M2500" t="b">
        <v>0</v>
      </c>
      <c r="N2500">
        <v>18</v>
      </c>
      <c r="O2500" t="b">
        <v>0</v>
      </c>
      <c r="P2500" t="s">
        <v>8273</v>
      </c>
      <c r="Q2500">
        <f t="shared" si="314"/>
        <v>2</v>
      </c>
      <c r="R2500">
        <f t="shared" si="319"/>
        <v>105.93</v>
      </c>
      <c r="S2500" t="str">
        <f t="shared" si="315"/>
        <v>technology</v>
      </c>
      <c r="T2500" t="str">
        <f t="shared" si="316"/>
        <v>wearables</v>
      </c>
      <c r="U2500" s="7">
        <f t="shared" si="317"/>
        <v>42185.058993055558</v>
      </c>
      <c r="V2500" s="7">
        <f t="shared" si="318"/>
        <v>42230.058993055558</v>
      </c>
    </row>
    <row r="2501" spans="1:22" ht="44.25" x14ac:dyDescent="0.75">
      <c r="A2501">
        <v>2806</v>
      </c>
      <c r="B2501" s="2" t="s">
        <v>2806</v>
      </c>
      <c r="C2501" s="2" t="s">
        <v>6916</v>
      </c>
      <c r="D2501">
        <v>3000</v>
      </c>
      <c r="E2501">
        <f t="shared" si="312"/>
        <v>3930</v>
      </c>
      <c r="F2501">
        <v>3363</v>
      </c>
      <c r="G2501">
        <f t="shared" si="313"/>
        <v>4405.53</v>
      </c>
      <c r="H2501" t="s">
        <v>8219</v>
      </c>
      <c r="I2501" t="s">
        <v>8225</v>
      </c>
      <c r="J2501" t="s">
        <v>8247</v>
      </c>
      <c r="K2501">
        <v>1438772400</v>
      </c>
      <c r="L2501">
        <v>1435645490</v>
      </c>
      <c r="M2501" t="b">
        <v>0</v>
      </c>
      <c r="N2501">
        <v>76</v>
      </c>
      <c r="O2501" t="b">
        <v>1</v>
      </c>
      <c r="P2501" t="s">
        <v>8271</v>
      </c>
      <c r="Q2501">
        <f t="shared" si="314"/>
        <v>112</v>
      </c>
      <c r="R2501">
        <f t="shared" si="319"/>
        <v>57.97</v>
      </c>
      <c r="S2501" t="str">
        <f t="shared" si="315"/>
        <v>theater</v>
      </c>
      <c r="T2501" t="str">
        <f t="shared" si="316"/>
        <v>plays</v>
      </c>
      <c r="U2501" s="7">
        <f t="shared" si="317"/>
        <v>42185.267245370371</v>
      </c>
      <c r="V2501" s="7">
        <f t="shared" si="318"/>
        <v>42221.458333333328</v>
      </c>
    </row>
    <row r="2502" spans="1:22" ht="44.25" x14ac:dyDescent="0.75">
      <c r="A2502">
        <v>1558</v>
      </c>
      <c r="B2502" s="2" t="s">
        <v>1559</v>
      </c>
      <c r="C2502" s="2" t="s">
        <v>5668</v>
      </c>
      <c r="D2502">
        <v>750</v>
      </c>
      <c r="E2502">
        <f t="shared" si="312"/>
        <v>982.5</v>
      </c>
      <c r="F2502">
        <v>35</v>
      </c>
      <c r="G2502">
        <f t="shared" si="313"/>
        <v>45.85</v>
      </c>
      <c r="H2502" t="s">
        <v>8221</v>
      </c>
      <c r="I2502" t="s">
        <v>8225</v>
      </c>
      <c r="J2502" t="s">
        <v>8247</v>
      </c>
      <c r="K2502">
        <v>1440763920</v>
      </c>
      <c r="L2502">
        <v>1435656759</v>
      </c>
      <c r="M2502" t="b">
        <v>0</v>
      </c>
      <c r="N2502">
        <v>3</v>
      </c>
      <c r="O2502" t="b">
        <v>0</v>
      </c>
      <c r="P2502" t="s">
        <v>8289</v>
      </c>
      <c r="Q2502">
        <f t="shared" si="314"/>
        <v>5</v>
      </c>
      <c r="R2502">
        <f t="shared" si="319"/>
        <v>15.28</v>
      </c>
      <c r="S2502" t="str">
        <f t="shared" si="315"/>
        <v>photography</v>
      </c>
      <c r="T2502" t="str">
        <f t="shared" si="316"/>
        <v>nature</v>
      </c>
      <c r="U2502" s="7">
        <f t="shared" si="317"/>
        <v>42185.397673611107</v>
      </c>
      <c r="V2502" s="7">
        <f t="shared" si="318"/>
        <v>42244.508333333331</v>
      </c>
    </row>
    <row r="2503" spans="1:22" ht="29.5" x14ac:dyDescent="0.75">
      <c r="A2503">
        <v>3334</v>
      </c>
      <c r="B2503" s="2" t="s">
        <v>3334</v>
      </c>
      <c r="C2503" s="2" t="s">
        <v>7444</v>
      </c>
      <c r="D2503">
        <v>3871</v>
      </c>
      <c r="E2503">
        <f t="shared" si="312"/>
        <v>3871</v>
      </c>
      <c r="F2503">
        <v>5366</v>
      </c>
      <c r="G2503">
        <f t="shared" si="313"/>
        <v>5366</v>
      </c>
      <c r="H2503" t="s">
        <v>8219</v>
      </c>
      <c r="I2503" t="s">
        <v>8224</v>
      </c>
      <c r="J2503" t="s">
        <v>8246</v>
      </c>
      <c r="K2503">
        <v>1438259422</v>
      </c>
      <c r="L2503">
        <v>1435667422</v>
      </c>
      <c r="M2503" t="b">
        <v>0</v>
      </c>
      <c r="N2503">
        <v>46</v>
      </c>
      <c r="O2503" t="b">
        <v>1</v>
      </c>
      <c r="P2503" t="s">
        <v>8271</v>
      </c>
      <c r="Q2503">
        <f t="shared" si="314"/>
        <v>139</v>
      </c>
      <c r="R2503">
        <f t="shared" si="319"/>
        <v>116.65</v>
      </c>
      <c r="S2503" t="str">
        <f t="shared" si="315"/>
        <v>theater</v>
      </c>
      <c r="T2503" t="str">
        <f t="shared" si="316"/>
        <v>plays</v>
      </c>
      <c r="U2503" s="7">
        <f t="shared" si="317"/>
        <v>42185.521087962959</v>
      </c>
      <c r="V2503" s="7">
        <f t="shared" si="318"/>
        <v>42215.521087962959</v>
      </c>
    </row>
    <row r="2504" spans="1:22" ht="44.25" x14ac:dyDescent="0.75">
      <c r="A2504">
        <v>3668</v>
      </c>
      <c r="B2504" s="2" t="s">
        <v>3665</v>
      </c>
      <c r="C2504" s="2" t="s">
        <v>7778</v>
      </c>
      <c r="D2504">
        <v>1000</v>
      </c>
      <c r="E2504">
        <f t="shared" si="312"/>
        <v>1000</v>
      </c>
      <c r="F2504">
        <v>1035</v>
      </c>
      <c r="G2504">
        <f t="shared" si="313"/>
        <v>1035</v>
      </c>
      <c r="H2504" t="s">
        <v>8219</v>
      </c>
      <c r="I2504" t="s">
        <v>8224</v>
      </c>
      <c r="J2504" t="s">
        <v>8246</v>
      </c>
      <c r="K2504">
        <v>1437676380</v>
      </c>
      <c r="L2504">
        <v>1435670452</v>
      </c>
      <c r="M2504" t="b">
        <v>0</v>
      </c>
      <c r="N2504">
        <v>28</v>
      </c>
      <c r="O2504" t="b">
        <v>1</v>
      </c>
      <c r="P2504" t="s">
        <v>8271</v>
      </c>
      <c r="Q2504">
        <f t="shared" si="314"/>
        <v>104</v>
      </c>
      <c r="R2504">
        <f t="shared" si="319"/>
        <v>36.96</v>
      </c>
      <c r="S2504" t="str">
        <f t="shared" si="315"/>
        <v>theater</v>
      </c>
      <c r="T2504" t="str">
        <f t="shared" si="316"/>
        <v>plays</v>
      </c>
      <c r="U2504" s="7">
        <f t="shared" si="317"/>
        <v>42185.556157407409</v>
      </c>
      <c r="V2504" s="7">
        <f t="shared" si="318"/>
        <v>42208.772916666669</v>
      </c>
    </row>
    <row r="2505" spans="1:22" ht="59" x14ac:dyDescent="0.75">
      <c r="A2505">
        <v>3903</v>
      </c>
      <c r="B2505" s="2" t="s">
        <v>3900</v>
      </c>
      <c r="C2505" s="2" t="s">
        <v>8011</v>
      </c>
      <c r="D2505">
        <v>1500</v>
      </c>
      <c r="E2505">
        <f t="shared" si="312"/>
        <v>1500</v>
      </c>
      <c r="F2505">
        <v>0</v>
      </c>
      <c r="G2505">
        <f t="shared" si="313"/>
        <v>0</v>
      </c>
      <c r="H2505" t="s">
        <v>8221</v>
      </c>
      <c r="I2505" t="s">
        <v>8224</v>
      </c>
      <c r="J2505" t="s">
        <v>8246</v>
      </c>
      <c r="K2505">
        <v>1439581080</v>
      </c>
      <c r="L2505">
        <v>1435709765</v>
      </c>
      <c r="M2505" t="b">
        <v>0</v>
      </c>
      <c r="N2505">
        <v>0</v>
      </c>
      <c r="O2505" t="b">
        <v>0</v>
      </c>
      <c r="P2505" t="s">
        <v>8271</v>
      </c>
      <c r="Q2505">
        <f t="shared" si="314"/>
        <v>0</v>
      </c>
      <c r="R2505" t="e">
        <f t="shared" si="319"/>
        <v>#DIV/0!</v>
      </c>
      <c r="S2505" t="str">
        <f t="shared" si="315"/>
        <v>theater</v>
      </c>
      <c r="T2505" t="str">
        <f t="shared" si="316"/>
        <v>plays</v>
      </c>
      <c r="U2505" s="7">
        <f t="shared" si="317"/>
        <v>42186.01116898148</v>
      </c>
      <c r="V2505" s="7">
        <f t="shared" si="318"/>
        <v>42230.818055555559</v>
      </c>
    </row>
    <row r="2506" spans="1:22" ht="44.25" x14ac:dyDescent="0.75">
      <c r="A2506">
        <v>138</v>
      </c>
      <c r="B2506" s="2" t="s">
        <v>140</v>
      </c>
      <c r="C2506" s="2" t="s">
        <v>4248</v>
      </c>
      <c r="D2506">
        <v>150000</v>
      </c>
      <c r="E2506">
        <f t="shared" si="312"/>
        <v>150000</v>
      </c>
      <c r="F2506">
        <v>4712</v>
      </c>
      <c r="G2506">
        <f t="shared" si="313"/>
        <v>4712</v>
      </c>
      <c r="H2506" t="s">
        <v>8220</v>
      </c>
      <c r="I2506" t="s">
        <v>8224</v>
      </c>
      <c r="J2506" t="s">
        <v>8246</v>
      </c>
      <c r="K2506">
        <v>1438405140</v>
      </c>
      <c r="L2506">
        <v>1435731041</v>
      </c>
      <c r="M2506" t="b">
        <v>0</v>
      </c>
      <c r="N2506">
        <v>58</v>
      </c>
      <c r="O2506" t="b">
        <v>0</v>
      </c>
      <c r="P2506" t="s">
        <v>8267</v>
      </c>
      <c r="Q2506">
        <f t="shared" si="314"/>
        <v>3</v>
      </c>
      <c r="R2506">
        <f t="shared" si="319"/>
        <v>81.239999999999995</v>
      </c>
      <c r="S2506" t="str">
        <f t="shared" si="315"/>
        <v>film &amp; video</v>
      </c>
      <c r="T2506" t="str">
        <f t="shared" si="316"/>
        <v>science fiction</v>
      </c>
      <c r="U2506" s="7">
        <f t="shared" si="317"/>
        <v>42186.257418981477</v>
      </c>
      <c r="V2506" s="7">
        <f t="shared" si="318"/>
        <v>42217.207638888889</v>
      </c>
    </row>
    <row r="2507" spans="1:22" ht="44.25" x14ac:dyDescent="0.75">
      <c r="A2507">
        <v>3305</v>
      </c>
      <c r="B2507" s="2" t="s">
        <v>3305</v>
      </c>
      <c r="C2507" s="2" t="s">
        <v>7415</v>
      </c>
      <c r="D2507">
        <v>4000</v>
      </c>
      <c r="E2507">
        <f t="shared" si="312"/>
        <v>4000</v>
      </c>
      <c r="F2507">
        <v>4081</v>
      </c>
      <c r="G2507">
        <f t="shared" si="313"/>
        <v>4081</v>
      </c>
      <c r="H2507" t="s">
        <v>8219</v>
      </c>
      <c r="I2507" t="s">
        <v>8224</v>
      </c>
      <c r="J2507" t="s">
        <v>8246</v>
      </c>
      <c r="K2507">
        <v>1438374748</v>
      </c>
      <c r="L2507">
        <v>1435782748</v>
      </c>
      <c r="M2507" t="b">
        <v>0</v>
      </c>
      <c r="N2507">
        <v>20</v>
      </c>
      <c r="O2507" t="b">
        <v>1</v>
      </c>
      <c r="P2507" t="s">
        <v>8271</v>
      </c>
      <c r="Q2507">
        <f t="shared" si="314"/>
        <v>102</v>
      </c>
      <c r="R2507">
        <f t="shared" si="319"/>
        <v>204.05</v>
      </c>
      <c r="S2507" t="str">
        <f t="shared" si="315"/>
        <v>theater</v>
      </c>
      <c r="T2507" t="str">
        <f t="shared" si="316"/>
        <v>plays</v>
      </c>
      <c r="U2507" s="7">
        <f t="shared" si="317"/>
        <v>42186.855879629627</v>
      </c>
      <c r="V2507" s="7">
        <f t="shared" si="318"/>
        <v>42216.855879629627</v>
      </c>
    </row>
    <row r="2508" spans="1:22" ht="29.5" x14ac:dyDescent="0.75">
      <c r="A2508">
        <v>2441</v>
      </c>
      <c r="B2508" s="2" t="s">
        <v>2442</v>
      </c>
      <c r="C2508" s="2" t="s">
        <v>6551</v>
      </c>
      <c r="D2508">
        <v>7500</v>
      </c>
      <c r="E2508">
        <f t="shared" si="312"/>
        <v>7500</v>
      </c>
      <c r="F2508">
        <v>8091</v>
      </c>
      <c r="G2508">
        <f t="shared" si="313"/>
        <v>8091</v>
      </c>
      <c r="H2508" t="s">
        <v>8219</v>
      </c>
      <c r="I2508" t="s">
        <v>8224</v>
      </c>
      <c r="J2508" t="s">
        <v>8246</v>
      </c>
      <c r="K2508">
        <v>1437627540</v>
      </c>
      <c r="L2508">
        <v>1435806054</v>
      </c>
      <c r="M2508" t="b">
        <v>0</v>
      </c>
      <c r="N2508">
        <v>109</v>
      </c>
      <c r="O2508" t="b">
        <v>1</v>
      </c>
      <c r="P2508" t="s">
        <v>8298</v>
      </c>
      <c r="Q2508">
        <f t="shared" si="314"/>
        <v>108</v>
      </c>
      <c r="R2508">
        <f t="shared" si="319"/>
        <v>74.23</v>
      </c>
      <c r="S2508" t="str">
        <f t="shared" si="315"/>
        <v>food</v>
      </c>
      <c r="T2508" t="str">
        <f t="shared" si="316"/>
        <v>small batch</v>
      </c>
      <c r="U2508" s="7">
        <f t="shared" si="317"/>
        <v>42187.125625000001</v>
      </c>
      <c r="V2508" s="7">
        <f t="shared" si="318"/>
        <v>42208.207638888889</v>
      </c>
    </row>
    <row r="2509" spans="1:22" ht="44.25" x14ac:dyDescent="0.75">
      <c r="A2509">
        <v>1703</v>
      </c>
      <c r="B2509" s="2" t="s">
        <v>1704</v>
      </c>
      <c r="C2509" s="2" t="s">
        <v>5813</v>
      </c>
      <c r="D2509">
        <v>5000</v>
      </c>
      <c r="E2509">
        <f t="shared" si="312"/>
        <v>5000</v>
      </c>
      <c r="F2509">
        <v>51</v>
      </c>
      <c r="G2509">
        <f t="shared" si="313"/>
        <v>51</v>
      </c>
      <c r="H2509" t="s">
        <v>8221</v>
      </c>
      <c r="I2509" t="s">
        <v>8224</v>
      </c>
      <c r="J2509" t="s">
        <v>8246</v>
      </c>
      <c r="K2509">
        <v>1441003537</v>
      </c>
      <c r="L2509">
        <v>1435819537</v>
      </c>
      <c r="M2509" t="b">
        <v>0</v>
      </c>
      <c r="N2509">
        <v>2</v>
      </c>
      <c r="O2509" t="b">
        <v>0</v>
      </c>
      <c r="P2509" t="s">
        <v>8293</v>
      </c>
      <c r="Q2509">
        <f t="shared" si="314"/>
        <v>1</v>
      </c>
      <c r="R2509">
        <f t="shared" si="319"/>
        <v>25.5</v>
      </c>
      <c r="S2509" t="str">
        <f t="shared" si="315"/>
        <v>music</v>
      </c>
      <c r="T2509" t="str">
        <f t="shared" si="316"/>
        <v>faith</v>
      </c>
      <c r="U2509" s="7">
        <f t="shared" si="317"/>
        <v>42187.281678240746</v>
      </c>
      <c r="V2509" s="7">
        <f t="shared" si="318"/>
        <v>42247.281678240746</v>
      </c>
    </row>
    <row r="2510" spans="1:22" ht="44.25" x14ac:dyDescent="0.75">
      <c r="A2510">
        <v>139</v>
      </c>
      <c r="B2510" s="2" t="s">
        <v>141</v>
      </c>
      <c r="C2510" s="2" t="s">
        <v>4249</v>
      </c>
      <c r="D2510">
        <v>500</v>
      </c>
      <c r="E2510">
        <f t="shared" si="312"/>
        <v>500</v>
      </c>
      <c r="F2510">
        <v>500</v>
      </c>
      <c r="G2510">
        <f t="shared" si="313"/>
        <v>500</v>
      </c>
      <c r="H2510" t="s">
        <v>8220</v>
      </c>
      <c r="I2510" t="s">
        <v>8224</v>
      </c>
      <c r="J2510" t="s">
        <v>8246</v>
      </c>
      <c r="K2510">
        <v>1436738772</v>
      </c>
      <c r="L2510">
        <v>1435874772</v>
      </c>
      <c r="M2510" t="b">
        <v>0</v>
      </c>
      <c r="N2510">
        <v>1</v>
      </c>
      <c r="O2510" t="b">
        <v>0</v>
      </c>
      <c r="P2510" t="s">
        <v>8267</v>
      </c>
      <c r="Q2510">
        <f t="shared" si="314"/>
        <v>100</v>
      </c>
      <c r="R2510">
        <f t="shared" si="319"/>
        <v>500</v>
      </c>
      <c r="S2510" t="str">
        <f t="shared" si="315"/>
        <v>film &amp; video</v>
      </c>
      <c r="T2510" t="str">
        <f t="shared" si="316"/>
        <v>science fiction</v>
      </c>
      <c r="U2510" s="7">
        <f t="shared" si="317"/>
        <v>42187.920972222222</v>
      </c>
      <c r="V2510" s="7">
        <f t="shared" si="318"/>
        <v>42197.920972222222</v>
      </c>
    </row>
    <row r="2511" spans="1:22" ht="44.25" x14ac:dyDescent="0.75">
      <c r="A2511">
        <v>2697</v>
      </c>
      <c r="B2511" s="2" t="s">
        <v>2697</v>
      </c>
      <c r="C2511" s="2" t="s">
        <v>6807</v>
      </c>
      <c r="D2511">
        <v>23000</v>
      </c>
      <c r="E2511">
        <f t="shared" si="312"/>
        <v>23000</v>
      </c>
      <c r="F2511">
        <v>6061</v>
      </c>
      <c r="G2511">
        <f t="shared" si="313"/>
        <v>6061</v>
      </c>
      <c r="H2511" t="s">
        <v>8221</v>
      </c>
      <c r="I2511" t="s">
        <v>8224</v>
      </c>
      <c r="J2511" t="s">
        <v>8246</v>
      </c>
      <c r="K2511">
        <v>1438552800</v>
      </c>
      <c r="L2511">
        <v>1435876423</v>
      </c>
      <c r="M2511" t="b">
        <v>0</v>
      </c>
      <c r="N2511">
        <v>52</v>
      </c>
      <c r="O2511" t="b">
        <v>0</v>
      </c>
      <c r="P2511" t="s">
        <v>8284</v>
      </c>
      <c r="Q2511">
        <f t="shared" si="314"/>
        <v>26</v>
      </c>
      <c r="R2511">
        <f t="shared" si="319"/>
        <v>116.56</v>
      </c>
      <c r="S2511" t="str">
        <f t="shared" si="315"/>
        <v>food</v>
      </c>
      <c r="T2511" t="str">
        <f t="shared" si="316"/>
        <v>food trucks</v>
      </c>
      <c r="U2511" s="7">
        <f t="shared" si="317"/>
        <v>42187.940081018518</v>
      </c>
      <c r="V2511" s="7">
        <f t="shared" si="318"/>
        <v>42218.916666666672</v>
      </c>
    </row>
    <row r="2512" spans="1:22" ht="44.25" x14ac:dyDescent="0.75">
      <c r="A2512">
        <v>581</v>
      </c>
      <c r="B2512" s="2" t="s">
        <v>582</v>
      </c>
      <c r="C2512" s="2" t="s">
        <v>4691</v>
      </c>
      <c r="D2512">
        <v>400</v>
      </c>
      <c r="E2512">
        <f t="shared" si="312"/>
        <v>400</v>
      </c>
      <c r="F2512">
        <v>0</v>
      </c>
      <c r="G2512">
        <f t="shared" si="313"/>
        <v>0</v>
      </c>
      <c r="H2512" t="s">
        <v>8221</v>
      </c>
      <c r="I2512" t="s">
        <v>8224</v>
      </c>
      <c r="J2512" t="s">
        <v>8246</v>
      </c>
      <c r="K2512">
        <v>1438474704</v>
      </c>
      <c r="L2512">
        <v>1435882704</v>
      </c>
      <c r="M2512" t="b">
        <v>0</v>
      </c>
      <c r="N2512">
        <v>0</v>
      </c>
      <c r="O2512" t="b">
        <v>0</v>
      </c>
      <c r="P2512" t="s">
        <v>8272</v>
      </c>
      <c r="Q2512">
        <f t="shared" si="314"/>
        <v>0</v>
      </c>
      <c r="R2512" t="e">
        <f t="shared" si="319"/>
        <v>#DIV/0!</v>
      </c>
      <c r="S2512" t="str">
        <f t="shared" si="315"/>
        <v>technology</v>
      </c>
      <c r="T2512" t="str">
        <f t="shared" si="316"/>
        <v>web</v>
      </c>
      <c r="U2512" s="7">
        <f t="shared" si="317"/>
        <v>42188.012777777782</v>
      </c>
      <c r="V2512" s="7">
        <f t="shared" si="318"/>
        <v>42218.012777777782</v>
      </c>
    </row>
    <row r="2513" spans="1:22" ht="59" x14ac:dyDescent="0.75">
      <c r="A2513">
        <v>1554</v>
      </c>
      <c r="B2513" s="2" t="s">
        <v>1555</v>
      </c>
      <c r="C2513" s="2" t="s">
        <v>5664</v>
      </c>
      <c r="D2513">
        <v>20000</v>
      </c>
      <c r="E2513">
        <f t="shared" si="312"/>
        <v>13200</v>
      </c>
      <c r="F2513">
        <v>0</v>
      </c>
      <c r="G2513">
        <f t="shared" si="313"/>
        <v>0</v>
      </c>
      <c r="H2513" t="s">
        <v>8221</v>
      </c>
      <c r="I2513" t="s">
        <v>8226</v>
      </c>
      <c r="J2513" t="s">
        <v>8248</v>
      </c>
      <c r="K2513">
        <v>1438495390</v>
      </c>
      <c r="L2513">
        <v>1435903390</v>
      </c>
      <c r="M2513" t="b">
        <v>0</v>
      </c>
      <c r="N2513">
        <v>0</v>
      </c>
      <c r="O2513" t="b">
        <v>0</v>
      </c>
      <c r="P2513" t="s">
        <v>8289</v>
      </c>
      <c r="Q2513">
        <f t="shared" si="314"/>
        <v>0</v>
      </c>
      <c r="R2513" t="e">
        <f t="shared" si="319"/>
        <v>#DIV/0!</v>
      </c>
      <c r="S2513" t="str">
        <f t="shared" si="315"/>
        <v>photography</v>
      </c>
      <c r="T2513" t="str">
        <f t="shared" si="316"/>
        <v>nature</v>
      </c>
      <c r="U2513" s="7">
        <f t="shared" si="317"/>
        <v>42188.252199074079</v>
      </c>
      <c r="V2513" s="7">
        <f t="shared" si="318"/>
        <v>42218.252199074079</v>
      </c>
    </row>
    <row r="2514" spans="1:22" ht="44.25" x14ac:dyDescent="0.75">
      <c r="A2514">
        <v>2816</v>
      </c>
      <c r="B2514" s="2" t="s">
        <v>2816</v>
      </c>
      <c r="C2514" s="2" t="s">
        <v>6926</v>
      </c>
      <c r="D2514">
        <v>3000</v>
      </c>
      <c r="E2514">
        <f t="shared" si="312"/>
        <v>3930</v>
      </c>
      <c r="F2514">
        <v>4247</v>
      </c>
      <c r="G2514">
        <f t="shared" si="313"/>
        <v>5563.5700000000006</v>
      </c>
      <c r="H2514" t="s">
        <v>8219</v>
      </c>
      <c r="I2514" t="s">
        <v>8225</v>
      </c>
      <c r="J2514" t="s">
        <v>8247</v>
      </c>
      <c r="K2514">
        <v>1438531200</v>
      </c>
      <c r="L2514">
        <v>1435921992</v>
      </c>
      <c r="M2514" t="b">
        <v>0</v>
      </c>
      <c r="N2514">
        <v>169</v>
      </c>
      <c r="O2514" t="b">
        <v>1</v>
      </c>
      <c r="P2514" t="s">
        <v>8271</v>
      </c>
      <c r="Q2514">
        <f t="shared" si="314"/>
        <v>142</v>
      </c>
      <c r="R2514">
        <f t="shared" si="319"/>
        <v>32.92</v>
      </c>
      <c r="S2514" t="str">
        <f t="shared" si="315"/>
        <v>theater</v>
      </c>
      <c r="T2514" t="str">
        <f t="shared" si="316"/>
        <v>plays</v>
      </c>
      <c r="U2514" s="7">
        <f t="shared" si="317"/>
        <v>42188.467499999999</v>
      </c>
      <c r="V2514" s="7">
        <f t="shared" si="318"/>
        <v>42218.666666666672</v>
      </c>
    </row>
    <row r="2515" spans="1:22" ht="59" x14ac:dyDescent="0.75">
      <c r="A2515">
        <v>1338</v>
      </c>
      <c r="B2515" s="2" t="s">
        <v>1339</v>
      </c>
      <c r="C2515" s="2" t="s">
        <v>5448</v>
      </c>
      <c r="D2515">
        <v>30000</v>
      </c>
      <c r="E2515">
        <f t="shared" si="312"/>
        <v>30000</v>
      </c>
      <c r="F2515">
        <v>991</v>
      </c>
      <c r="G2515">
        <f t="shared" si="313"/>
        <v>991</v>
      </c>
      <c r="H2515" t="s">
        <v>8220</v>
      </c>
      <c r="I2515" t="s">
        <v>8224</v>
      </c>
      <c r="J2515" t="s">
        <v>8246</v>
      </c>
      <c r="K2515">
        <v>1438543033</v>
      </c>
      <c r="L2515">
        <v>1435951033</v>
      </c>
      <c r="M2515" t="b">
        <v>0</v>
      </c>
      <c r="N2515">
        <v>15</v>
      </c>
      <c r="O2515" t="b">
        <v>0</v>
      </c>
      <c r="P2515" t="s">
        <v>8273</v>
      </c>
      <c r="Q2515">
        <f t="shared" si="314"/>
        <v>3</v>
      </c>
      <c r="R2515">
        <f t="shared" si="319"/>
        <v>66.069999999999993</v>
      </c>
      <c r="S2515" t="str">
        <f t="shared" si="315"/>
        <v>technology</v>
      </c>
      <c r="T2515" t="str">
        <f t="shared" si="316"/>
        <v>wearables</v>
      </c>
      <c r="U2515" s="7">
        <f t="shared" si="317"/>
        <v>42188.803622685184</v>
      </c>
      <c r="V2515" s="7">
        <f t="shared" si="318"/>
        <v>42218.803622685184</v>
      </c>
    </row>
    <row r="2516" spans="1:22" ht="44.25" x14ac:dyDescent="0.75">
      <c r="A2516">
        <v>4103</v>
      </c>
      <c r="B2516" s="2" t="s">
        <v>4099</v>
      </c>
      <c r="C2516" s="2" t="s">
        <v>8206</v>
      </c>
      <c r="D2516">
        <v>1000</v>
      </c>
      <c r="E2516">
        <f t="shared" si="312"/>
        <v>1000</v>
      </c>
      <c r="F2516">
        <v>100</v>
      </c>
      <c r="G2516">
        <f t="shared" si="313"/>
        <v>100</v>
      </c>
      <c r="H2516" t="s">
        <v>8221</v>
      </c>
      <c r="I2516" t="s">
        <v>8224</v>
      </c>
      <c r="J2516" t="s">
        <v>8246</v>
      </c>
      <c r="K2516">
        <v>1440613920</v>
      </c>
      <c r="L2516">
        <v>1435953566</v>
      </c>
      <c r="M2516" t="b">
        <v>0</v>
      </c>
      <c r="N2516">
        <v>6</v>
      </c>
      <c r="O2516" t="b">
        <v>0</v>
      </c>
      <c r="P2516" t="s">
        <v>8271</v>
      </c>
      <c r="Q2516">
        <f t="shared" si="314"/>
        <v>10</v>
      </c>
      <c r="R2516">
        <f t="shared" si="319"/>
        <v>16.670000000000002</v>
      </c>
      <c r="S2516" t="str">
        <f t="shared" si="315"/>
        <v>theater</v>
      </c>
      <c r="T2516" t="str">
        <f t="shared" si="316"/>
        <v>plays</v>
      </c>
      <c r="U2516" s="7">
        <f t="shared" si="317"/>
        <v>42188.83293981482</v>
      </c>
      <c r="V2516" s="7">
        <f t="shared" si="318"/>
        <v>42242.772222222222</v>
      </c>
    </row>
    <row r="2517" spans="1:22" ht="29.5" x14ac:dyDescent="0.75">
      <c r="A2517">
        <v>1792</v>
      </c>
      <c r="B2517" s="2" t="s">
        <v>1793</v>
      </c>
      <c r="C2517" s="2" t="s">
        <v>5902</v>
      </c>
      <c r="D2517">
        <v>25000</v>
      </c>
      <c r="E2517">
        <f t="shared" si="312"/>
        <v>25000</v>
      </c>
      <c r="F2517">
        <v>15281</v>
      </c>
      <c r="G2517">
        <f t="shared" si="313"/>
        <v>15281</v>
      </c>
      <c r="H2517" t="s">
        <v>8221</v>
      </c>
      <c r="I2517" t="s">
        <v>8224</v>
      </c>
      <c r="J2517" t="s">
        <v>8246</v>
      </c>
      <c r="K2517">
        <v>1439189940</v>
      </c>
      <c r="L2517">
        <v>1435970682</v>
      </c>
      <c r="M2517" t="b">
        <v>1</v>
      </c>
      <c r="N2517">
        <v>139</v>
      </c>
      <c r="O2517" t="b">
        <v>0</v>
      </c>
      <c r="P2517" t="s">
        <v>8285</v>
      </c>
      <c r="Q2517">
        <f t="shared" si="314"/>
        <v>61</v>
      </c>
      <c r="R2517">
        <f t="shared" si="319"/>
        <v>109.94</v>
      </c>
      <c r="S2517" t="str">
        <f t="shared" si="315"/>
        <v>photography</v>
      </c>
      <c r="T2517" t="str">
        <f t="shared" si="316"/>
        <v>photobooks</v>
      </c>
      <c r="U2517" s="7">
        <f t="shared" si="317"/>
        <v>42189.031041666662</v>
      </c>
      <c r="V2517" s="7">
        <f t="shared" si="318"/>
        <v>42226.290972222225</v>
      </c>
    </row>
    <row r="2518" spans="1:22" ht="59" x14ac:dyDescent="0.75">
      <c r="A2518">
        <v>686</v>
      </c>
      <c r="B2518" s="2" t="s">
        <v>687</v>
      </c>
      <c r="C2518" s="2" t="s">
        <v>4796</v>
      </c>
      <c r="D2518">
        <v>500000</v>
      </c>
      <c r="E2518">
        <f t="shared" si="312"/>
        <v>570000</v>
      </c>
      <c r="F2518">
        <v>0</v>
      </c>
      <c r="G2518">
        <f t="shared" si="313"/>
        <v>0</v>
      </c>
      <c r="H2518" t="s">
        <v>8221</v>
      </c>
      <c r="I2518" t="s">
        <v>8237</v>
      </c>
      <c r="J2518" t="s">
        <v>8249</v>
      </c>
      <c r="K2518">
        <v>1438618170</v>
      </c>
      <c r="L2518">
        <v>1436026170</v>
      </c>
      <c r="M2518" t="b">
        <v>0</v>
      </c>
      <c r="N2518">
        <v>0</v>
      </c>
      <c r="O2518" t="b">
        <v>0</v>
      </c>
      <c r="P2518" t="s">
        <v>8273</v>
      </c>
      <c r="Q2518">
        <f t="shared" si="314"/>
        <v>0</v>
      </c>
      <c r="R2518" t="e">
        <f t="shared" si="319"/>
        <v>#DIV/0!</v>
      </c>
      <c r="S2518" t="str">
        <f t="shared" si="315"/>
        <v>technology</v>
      </c>
      <c r="T2518" t="str">
        <f t="shared" si="316"/>
        <v>wearables</v>
      </c>
      <c r="U2518" s="7">
        <f t="shared" si="317"/>
        <v>42189.673263888893</v>
      </c>
      <c r="V2518" s="7">
        <f t="shared" si="318"/>
        <v>42219.673263888893</v>
      </c>
    </row>
    <row r="2519" spans="1:22" ht="44.25" x14ac:dyDescent="0.75">
      <c r="A2519">
        <v>2125</v>
      </c>
      <c r="B2519" s="2" t="s">
        <v>2126</v>
      </c>
      <c r="C2519" s="2" t="s">
        <v>6235</v>
      </c>
      <c r="D2519">
        <v>60000</v>
      </c>
      <c r="E2519">
        <f t="shared" si="312"/>
        <v>60000</v>
      </c>
      <c r="F2519">
        <v>852</v>
      </c>
      <c r="G2519">
        <f t="shared" si="313"/>
        <v>852</v>
      </c>
      <c r="H2519" t="s">
        <v>8221</v>
      </c>
      <c r="I2519" t="s">
        <v>8224</v>
      </c>
      <c r="J2519" t="s">
        <v>8246</v>
      </c>
      <c r="K2519">
        <v>1438734833</v>
      </c>
      <c r="L2519">
        <v>1436142833</v>
      </c>
      <c r="M2519" t="b">
        <v>0</v>
      </c>
      <c r="N2519">
        <v>27</v>
      </c>
      <c r="O2519" t="b">
        <v>0</v>
      </c>
      <c r="P2519" t="s">
        <v>8282</v>
      </c>
      <c r="Q2519">
        <f t="shared" si="314"/>
        <v>1</v>
      </c>
      <c r="R2519">
        <f t="shared" si="319"/>
        <v>31.56</v>
      </c>
      <c r="S2519" t="str">
        <f t="shared" si="315"/>
        <v>games</v>
      </c>
      <c r="T2519" t="str">
        <f t="shared" si="316"/>
        <v>video games</v>
      </c>
      <c r="U2519" s="7">
        <f t="shared" si="317"/>
        <v>42191.023530092592</v>
      </c>
      <c r="V2519" s="7">
        <f t="shared" si="318"/>
        <v>42221.023530092592</v>
      </c>
    </row>
    <row r="2520" spans="1:22" ht="59" x14ac:dyDescent="0.75">
      <c r="A2520">
        <v>3653</v>
      </c>
      <c r="B2520" s="2" t="s">
        <v>3650</v>
      </c>
      <c r="C2520" s="2" t="s">
        <v>7763</v>
      </c>
      <c r="D2520">
        <v>2000</v>
      </c>
      <c r="E2520">
        <f t="shared" si="312"/>
        <v>2620</v>
      </c>
      <c r="F2520">
        <v>2010</v>
      </c>
      <c r="G2520">
        <f t="shared" si="313"/>
        <v>2633.1</v>
      </c>
      <c r="H2520" t="s">
        <v>8219</v>
      </c>
      <c r="I2520" t="s">
        <v>8225</v>
      </c>
      <c r="J2520" t="s">
        <v>8247</v>
      </c>
      <c r="K2520">
        <v>1438764207</v>
      </c>
      <c r="L2520">
        <v>1436172207</v>
      </c>
      <c r="M2520" t="b">
        <v>0</v>
      </c>
      <c r="N2520">
        <v>33</v>
      </c>
      <c r="O2520" t="b">
        <v>1</v>
      </c>
      <c r="P2520" t="s">
        <v>8271</v>
      </c>
      <c r="Q2520">
        <f t="shared" si="314"/>
        <v>101</v>
      </c>
      <c r="R2520">
        <f t="shared" si="319"/>
        <v>79.790000000000006</v>
      </c>
      <c r="S2520" t="str">
        <f t="shared" si="315"/>
        <v>theater</v>
      </c>
      <c r="T2520" t="str">
        <f t="shared" si="316"/>
        <v>plays</v>
      </c>
      <c r="U2520" s="7">
        <f t="shared" si="317"/>
        <v>42191.363506944443</v>
      </c>
      <c r="V2520" s="7">
        <f t="shared" si="318"/>
        <v>42221.363506944443</v>
      </c>
    </row>
    <row r="2521" spans="1:22" ht="44.25" x14ac:dyDescent="0.75">
      <c r="A2521">
        <v>2385</v>
      </c>
      <c r="B2521" s="2" t="s">
        <v>2386</v>
      </c>
      <c r="C2521" s="2" t="s">
        <v>6495</v>
      </c>
      <c r="D2521">
        <v>65000</v>
      </c>
      <c r="E2521">
        <f t="shared" si="312"/>
        <v>65000</v>
      </c>
      <c r="F2521">
        <v>788</v>
      </c>
      <c r="G2521">
        <f t="shared" si="313"/>
        <v>788</v>
      </c>
      <c r="H2521" t="s">
        <v>8220</v>
      </c>
      <c r="I2521" t="s">
        <v>8224</v>
      </c>
      <c r="J2521" t="s">
        <v>8246</v>
      </c>
      <c r="K2521">
        <v>1438793432</v>
      </c>
      <c r="L2521">
        <v>1436201432</v>
      </c>
      <c r="M2521" t="b">
        <v>0</v>
      </c>
      <c r="N2521">
        <v>7</v>
      </c>
      <c r="O2521" t="b">
        <v>0</v>
      </c>
      <c r="P2521" t="s">
        <v>8272</v>
      </c>
      <c r="Q2521">
        <f t="shared" si="314"/>
        <v>1</v>
      </c>
      <c r="R2521">
        <f t="shared" si="319"/>
        <v>112.57</v>
      </c>
      <c r="S2521" t="str">
        <f t="shared" si="315"/>
        <v>technology</v>
      </c>
      <c r="T2521" t="str">
        <f t="shared" si="316"/>
        <v>web</v>
      </c>
      <c r="U2521" s="7">
        <f t="shared" si="317"/>
        <v>42191.70175925926</v>
      </c>
      <c r="V2521" s="7">
        <f t="shared" si="318"/>
        <v>42221.70175925926</v>
      </c>
    </row>
    <row r="2522" spans="1:22" ht="44.25" x14ac:dyDescent="0.75">
      <c r="A2522">
        <v>176</v>
      </c>
      <c r="B2522" s="2" t="s">
        <v>178</v>
      </c>
      <c r="C2522" s="2" t="s">
        <v>4286</v>
      </c>
      <c r="D2522">
        <v>1500</v>
      </c>
      <c r="E2522">
        <f t="shared" si="312"/>
        <v>1500</v>
      </c>
      <c r="F2522">
        <v>0</v>
      </c>
      <c r="G2522">
        <f t="shared" si="313"/>
        <v>0</v>
      </c>
      <c r="H2522" t="s">
        <v>8221</v>
      </c>
      <c r="I2522" t="s">
        <v>8224</v>
      </c>
      <c r="J2522" t="s">
        <v>8246</v>
      </c>
      <c r="K2522">
        <v>1438803999</v>
      </c>
      <c r="L2522">
        <v>1436211999</v>
      </c>
      <c r="M2522" t="b">
        <v>0</v>
      </c>
      <c r="N2522">
        <v>0</v>
      </c>
      <c r="O2522" t="b">
        <v>0</v>
      </c>
      <c r="P2522" t="s">
        <v>8268</v>
      </c>
      <c r="Q2522">
        <f t="shared" si="314"/>
        <v>0</v>
      </c>
      <c r="R2522" t="e">
        <f t="shared" si="319"/>
        <v>#DIV/0!</v>
      </c>
      <c r="S2522" t="str">
        <f t="shared" si="315"/>
        <v>film &amp; video</v>
      </c>
      <c r="T2522" t="str">
        <f t="shared" si="316"/>
        <v>drama</v>
      </c>
      <c r="U2522" s="7">
        <f t="shared" si="317"/>
        <v>42191.824062500003</v>
      </c>
      <c r="V2522" s="7">
        <f t="shared" si="318"/>
        <v>42221.824062500003</v>
      </c>
    </row>
    <row r="2523" spans="1:22" ht="44.25" x14ac:dyDescent="0.75">
      <c r="A2523">
        <v>1140</v>
      </c>
      <c r="B2523" s="2" t="s">
        <v>1141</v>
      </c>
      <c r="C2523" s="2" t="s">
        <v>5250</v>
      </c>
      <c r="D2523">
        <v>5000</v>
      </c>
      <c r="E2523">
        <f t="shared" si="312"/>
        <v>6550</v>
      </c>
      <c r="F2523">
        <v>0</v>
      </c>
      <c r="G2523">
        <f t="shared" si="313"/>
        <v>0</v>
      </c>
      <c r="H2523" t="s">
        <v>8221</v>
      </c>
      <c r="I2523" t="s">
        <v>8225</v>
      </c>
      <c r="J2523" t="s">
        <v>8247</v>
      </c>
      <c r="K2523">
        <v>1438859121</v>
      </c>
      <c r="L2523">
        <v>1436267121</v>
      </c>
      <c r="M2523" t="b">
        <v>0</v>
      </c>
      <c r="N2523">
        <v>0</v>
      </c>
      <c r="O2523" t="b">
        <v>0</v>
      </c>
      <c r="P2523" t="s">
        <v>8283</v>
      </c>
      <c r="Q2523">
        <f t="shared" si="314"/>
        <v>0</v>
      </c>
      <c r="R2523" t="e">
        <f t="shared" si="319"/>
        <v>#DIV/0!</v>
      </c>
      <c r="S2523" t="str">
        <f t="shared" si="315"/>
        <v>games</v>
      </c>
      <c r="T2523" t="str">
        <f t="shared" si="316"/>
        <v>mobile games</v>
      </c>
      <c r="U2523" s="7">
        <f t="shared" si="317"/>
        <v>42192.462048611109</v>
      </c>
      <c r="V2523" s="7">
        <f t="shared" si="318"/>
        <v>42222.462048611109</v>
      </c>
    </row>
    <row r="2524" spans="1:22" ht="44.25" x14ac:dyDescent="0.75">
      <c r="A2524">
        <v>526</v>
      </c>
      <c r="B2524" s="2" t="s">
        <v>527</v>
      </c>
      <c r="C2524" s="2" t="s">
        <v>4636</v>
      </c>
      <c r="D2524">
        <v>1500</v>
      </c>
      <c r="E2524">
        <f t="shared" si="312"/>
        <v>1965</v>
      </c>
      <c r="F2524">
        <v>1710</v>
      </c>
      <c r="G2524">
        <f t="shared" si="313"/>
        <v>2240.1</v>
      </c>
      <c r="H2524" t="s">
        <v>8219</v>
      </c>
      <c r="I2524" t="s">
        <v>8225</v>
      </c>
      <c r="J2524" t="s">
        <v>8247</v>
      </c>
      <c r="K2524">
        <v>1438966800</v>
      </c>
      <c r="L2524">
        <v>1436278344</v>
      </c>
      <c r="M2524" t="b">
        <v>0</v>
      </c>
      <c r="N2524">
        <v>23</v>
      </c>
      <c r="O2524" t="b">
        <v>1</v>
      </c>
      <c r="P2524" t="s">
        <v>8271</v>
      </c>
      <c r="Q2524">
        <f t="shared" si="314"/>
        <v>114</v>
      </c>
      <c r="R2524">
        <f t="shared" si="319"/>
        <v>97.4</v>
      </c>
      <c r="S2524" t="str">
        <f t="shared" si="315"/>
        <v>theater</v>
      </c>
      <c r="T2524" t="str">
        <f t="shared" si="316"/>
        <v>plays</v>
      </c>
      <c r="U2524" s="7">
        <f t="shared" si="317"/>
        <v>42192.591944444444</v>
      </c>
      <c r="V2524" s="7">
        <f t="shared" si="318"/>
        <v>42223.708333333328</v>
      </c>
    </row>
    <row r="2525" spans="1:22" ht="44.25" x14ac:dyDescent="0.75">
      <c r="A2525">
        <v>2802</v>
      </c>
      <c r="B2525" s="2" t="s">
        <v>2802</v>
      </c>
      <c r="C2525" s="2" t="s">
        <v>6912</v>
      </c>
      <c r="D2525">
        <v>3000</v>
      </c>
      <c r="E2525">
        <f t="shared" si="312"/>
        <v>3930</v>
      </c>
      <c r="F2525">
        <v>3055</v>
      </c>
      <c r="G2525">
        <f t="shared" si="313"/>
        <v>4002.05</v>
      </c>
      <c r="H2525" t="s">
        <v>8219</v>
      </c>
      <c r="I2525" t="s">
        <v>8225</v>
      </c>
      <c r="J2525" t="s">
        <v>8247</v>
      </c>
      <c r="K2525">
        <v>1438875107</v>
      </c>
      <c r="L2525">
        <v>1436283107</v>
      </c>
      <c r="M2525" t="b">
        <v>0</v>
      </c>
      <c r="N2525">
        <v>90</v>
      </c>
      <c r="O2525" t="b">
        <v>1</v>
      </c>
      <c r="P2525" t="s">
        <v>8271</v>
      </c>
      <c r="Q2525">
        <f t="shared" si="314"/>
        <v>102</v>
      </c>
      <c r="R2525">
        <f t="shared" si="319"/>
        <v>44.47</v>
      </c>
      <c r="S2525" t="str">
        <f t="shared" si="315"/>
        <v>theater</v>
      </c>
      <c r="T2525" t="str">
        <f t="shared" si="316"/>
        <v>plays</v>
      </c>
      <c r="U2525" s="7">
        <f t="shared" si="317"/>
        <v>42192.64707175926</v>
      </c>
      <c r="V2525" s="7">
        <f t="shared" si="318"/>
        <v>42222.64707175926</v>
      </c>
    </row>
    <row r="2526" spans="1:22" ht="44.25" x14ac:dyDescent="0.75">
      <c r="A2526">
        <v>1415</v>
      </c>
      <c r="B2526" s="2" t="s">
        <v>1416</v>
      </c>
      <c r="C2526" s="2" t="s">
        <v>5525</v>
      </c>
      <c r="D2526">
        <v>4400</v>
      </c>
      <c r="E2526">
        <f t="shared" si="312"/>
        <v>4400</v>
      </c>
      <c r="F2526">
        <v>800</v>
      </c>
      <c r="G2526">
        <f t="shared" si="313"/>
        <v>800</v>
      </c>
      <c r="H2526" t="s">
        <v>8221</v>
      </c>
      <c r="I2526" t="s">
        <v>8224</v>
      </c>
      <c r="J2526" t="s">
        <v>8246</v>
      </c>
      <c r="K2526">
        <v>1439741591</v>
      </c>
      <c r="L2526">
        <v>1436285591</v>
      </c>
      <c r="M2526" t="b">
        <v>0</v>
      </c>
      <c r="N2526">
        <v>9</v>
      </c>
      <c r="O2526" t="b">
        <v>0</v>
      </c>
      <c r="P2526" t="s">
        <v>8287</v>
      </c>
      <c r="Q2526">
        <f t="shared" si="314"/>
        <v>18</v>
      </c>
      <c r="R2526">
        <f t="shared" si="319"/>
        <v>88.89</v>
      </c>
      <c r="S2526" t="str">
        <f t="shared" si="315"/>
        <v>publishing</v>
      </c>
      <c r="T2526" t="str">
        <f t="shared" si="316"/>
        <v>translations</v>
      </c>
      <c r="U2526" s="7">
        <f t="shared" si="317"/>
        <v>42192.675821759258</v>
      </c>
      <c r="V2526" s="7">
        <f t="shared" si="318"/>
        <v>42232.675821759258</v>
      </c>
    </row>
    <row r="2527" spans="1:22" ht="44.25" x14ac:dyDescent="0.75">
      <c r="A2527">
        <v>571</v>
      </c>
      <c r="B2527" s="2" t="s">
        <v>572</v>
      </c>
      <c r="C2527" s="2" t="s">
        <v>4681</v>
      </c>
      <c r="D2527">
        <v>25000</v>
      </c>
      <c r="E2527">
        <f t="shared" si="312"/>
        <v>25000</v>
      </c>
      <c r="F2527">
        <v>106</v>
      </c>
      <c r="G2527">
        <f t="shared" si="313"/>
        <v>106</v>
      </c>
      <c r="H2527" t="s">
        <v>8221</v>
      </c>
      <c r="I2527" t="s">
        <v>8224</v>
      </c>
      <c r="J2527" t="s">
        <v>8246</v>
      </c>
      <c r="K2527">
        <v>1437969540</v>
      </c>
      <c r="L2527">
        <v>1436297723</v>
      </c>
      <c r="M2527" t="b">
        <v>0</v>
      </c>
      <c r="N2527">
        <v>2</v>
      </c>
      <c r="O2527" t="b">
        <v>0</v>
      </c>
      <c r="P2527" t="s">
        <v>8272</v>
      </c>
      <c r="Q2527">
        <f t="shared" si="314"/>
        <v>0</v>
      </c>
      <c r="R2527">
        <f t="shared" si="319"/>
        <v>53</v>
      </c>
      <c r="S2527" t="str">
        <f t="shared" si="315"/>
        <v>technology</v>
      </c>
      <c r="T2527" t="str">
        <f t="shared" si="316"/>
        <v>web</v>
      </c>
      <c r="U2527" s="7">
        <f t="shared" si="317"/>
        <v>42192.816238425927</v>
      </c>
      <c r="V2527" s="7">
        <f t="shared" si="318"/>
        <v>42212.165972222225</v>
      </c>
    </row>
    <row r="2528" spans="1:22" ht="44.25" x14ac:dyDescent="0.75">
      <c r="A2528">
        <v>2880</v>
      </c>
      <c r="B2528" s="2" t="s">
        <v>2880</v>
      </c>
      <c r="C2528" s="2" t="s">
        <v>6990</v>
      </c>
      <c r="D2528">
        <v>12000</v>
      </c>
      <c r="E2528">
        <f t="shared" si="312"/>
        <v>12000</v>
      </c>
      <c r="F2528">
        <v>2800</v>
      </c>
      <c r="G2528">
        <f t="shared" si="313"/>
        <v>2800</v>
      </c>
      <c r="H2528" t="s">
        <v>8221</v>
      </c>
      <c r="I2528" t="s">
        <v>8224</v>
      </c>
      <c r="J2528" t="s">
        <v>8246</v>
      </c>
      <c r="K2528">
        <v>1440090300</v>
      </c>
      <c r="L2528">
        <v>1436305452</v>
      </c>
      <c r="M2528" t="b">
        <v>0</v>
      </c>
      <c r="N2528">
        <v>29</v>
      </c>
      <c r="O2528" t="b">
        <v>0</v>
      </c>
      <c r="P2528" t="s">
        <v>8271</v>
      </c>
      <c r="Q2528">
        <f t="shared" si="314"/>
        <v>23</v>
      </c>
      <c r="R2528">
        <f t="shared" si="319"/>
        <v>96.55</v>
      </c>
      <c r="S2528" t="str">
        <f t="shared" si="315"/>
        <v>theater</v>
      </c>
      <c r="T2528" t="str">
        <f t="shared" si="316"/>
        <v>plays</v>
      </c>
      <c r="U2528" s="7">
        <f t="shared" si="317"/>
        <v>42192.905694444446</v>
      </c>
      <c r="V2528" s="7">
        <f t="shared" si="318"/>
        <v>42236.711805555555</v>
      </c>
    </row>
    <row r="2529" spans="1:22" ht="44.25" x14ac:dyDescent="0.75">
      <c r="A2529">
        <v>3367</v>
      </c>
      <c r="B2529" s="2" t="s">
        <v>3366</v>
      </c>
      <c r="C2529" s="2" t="s">
        <v>7477</v>
      </c>
      <c r="D2529">
        <v>750</v>
      </c>
      <c r="E2529">
        <f t="shared" si="312"/>
        <v>982.5</v>
      </c>
      <c r="F2529">
        <v>890</v>
      </c>
      <c r="G2529">
        <f t="shared" si="313"/>
        <v>1165.9000000000001</v>
      </c>
      <c r="H2529" t="s">
        <v>8219</v>
      </c>
      <c r="I2529" t="s">
        <v>8225</v>
      </c>
      <c r="J2529" t="s">
        <v>8247</v>
      </c>
      <c r="K2529">
        <v>1438467894</v>
      </c>
      <c r="L2529">
        <v>1436307894</v>
      </c>
      <c r="M2529" t="b">
        <v>0</v>
      </c>
      <c r="N2529">
        <v>30</v>
      </c>
      <c r="O2529" t="b">
        <v>1</v>
      </c>
      <c r="P2529" t="s">
        <v>8271</v>
      </c>
      <c r="Q2529">
        <f t="shared" si="314"/>
        <v>119</v>
      </c>
      <c r="R2529">
        <f t="shared" si="319"/>
        <v>38.86</v>
      </c>
      <c r="S2529" t="str">
        <f t="shared" si="315"/>
        <v>theater</v>
      </c>
      <c r="T2529" t="str">
        <f t="shared" si="316"/>
        <v>plays</v>
      </c>
      <c r="U2529" s="7">
        <f t="shared" si="317"/>
        <v>42192.933958333335</v>
      </c>
      <c r="V2529" s="7">
        <f t="shared" si="318"/>
        <v>42217.933958333335</v>
      </c>
    </row>
    <row r="2530" spans="1:22" ht="59" x14ac:dyDescent="0.75">
      <c r="A2530">
        <v>3898</v>
      </c>
      <c r="B2530" s="2" t="s">
        <v>3895</v>
      </c>
      <c r="C2530" s="2" t="s">
        <v>8006</v>
      </c>
      <c r="D2530">
        <v>2500</v>
      </c>
      <c r="E2530">
        <f t="shared" si="312"/>
        <v>3275</v>
      </c>
      <c r="F2530">
        <v>814</v>
      </c>
      <c r="G2530">
        <f t="shared" si="313"/>
        <v>1066.3400000000001</v>
      </c>
      <c r="H2530" t="s">
        <v>8221</v>
      </c>
      <c r="I2530" t="s">
        <v>8225</v>
      </c>
      <c r="J2530" t="s">
        <v>8247</v>
      </c>
      <c r="K2530">
        <v>1439827200</v>
      </c>
      <c r="L2530">
        <v>1436355270</v>
      </c>
      <c r="M2530" t="b">
        <v>0</v>
      </c>
      <c r="N2530">
        <v>16</v>
      </c>
      <c r="O2530" t="b">
        <v>0</v>
      </c>
      <c r="P2530" t="s">
        <v>8271</v>
      </c>
      <c r="Q2530">
        <f t="shared" si="314"/>
        <v>33</v>
      </c>
      <c r="R2530">
        <f t="shared" si="319"/>
        <v>66.650000000000006</v>
      </c>
      <c r="S2530" t="str">
        <f t="shared" si="315"/>
        <v>theater</v>
      </c>
      <c r="T2530" t="str">
        <f t="shared" si="316"/>
        <v>plays</v>
      </c>
      <c r="U2530" s="7">
        <f t="shared" si="317"/>
        <v>42193.482291666667</v>
      </c>
      <c r="V2530" s="7">
        <f t="shared" si="318"/>
        <v>42233.666666666672</v>
      </c>
    </row>
    <row r="2531" spans="1:22" ht="44.25" x14ac:dyDescent="0.75">
      <c r="A2531">
        <v>1391</v>
      </c>
      <c r="B2531" s="2" t="s">
        <v>1392</v>
      </c>
      <c r="C2531" s="2" t="s">
        <v>5501</v>
      </c>
      <c r="D2531">
        <v>500</v>
      </c>
      <c r="E2531">
        <f t="shared" si="312"/>
        <v>500</v>
      </c>
      <c r="F2531">
        <v>551</v>
      </c>
      <c r="G2531">
        <f t="shared" si="313"/>
        <v>551</v>
      </c>
      <c r="H2531" t="s">
        <v>8219</v>
      </c>
      <c r="I2531" t="s">
        <v>8224</v>
      </c>
      <c r="J2531" t="s">
        <v>8246</v>
      </c>
      <c r="K2531">
        <v>1440219540</v>
      </c>
      <c r="L2531">
        <v>1436369818</v>
      </c>
      <c r="M2531" t="b">
        <v>0</v>
      </c>
      <c r="N2531">
        <v>13</v>
      </c>
      <c r="O2531" t="b">
        <v>1</v>
      </c>
      <c r="P2531" t="s">
        <v>8276</v>
      </c>
      <c r="Q2531">
        <f t="shared" si="314"/>
        <v>110</v>
      </c>
      <c r="R2531">
        <f t="shared" si="319"/>
        <v>42.38</v>
      </c>
      <c r="S2531" t="str">
        <f t="shared" si="315"/>
        <v>music</v>
      </c>
      <c r="T2531" t="str">
        <f t="shared" si="316"/>
        <v>rock</v>
      </c>
      <c r="U2531" s="7">
        <f t="shared" si="317"/>
        <v>42193.650671296295</v>
      </c>
      <c r="V2531" s="7">
        <f t="shared" si="318"/>
        <v>42238.207638888889</v>
      </c>
    </row>
    <row r="2532" spans="1:22" ht="59" x14ac:dyDescent="0.75">
      <c r="A2532">
        <v>3401</v>
      </c>
      <c r="B2532" s="2" t="s">
        <v>3400</v>
      </c>
      <c r="C2532" s="2" t="s">
        <v>7511</v>
      </c>
      <c r="D2532">
        <v>2900</v>
      </c>
      <c r="E2532">
        <f t="shared" si="312"/>
        <v>3799</v>
      </c>
      <c r="F2532">
        <v>2954</v>
      </c>
      <c r="G2532">
        <f t="shared" si="313"/>
        <v>3869.7400000000002</v>
      </c>
      <c r="H2532" t="s">
        <v>8219</v>
      </c>
      <c r="I2532" t="s">
        <v>8225</v>
      </c>
      <c r="J2532" t="s">
        <v>8247</v>
      </c>
      <c r="K2532">
        <v>1438968146</v>
      </c>
      <c r="L2532">
        <v>1436376146</v>
      </c>
      <c r="M2532" t="b">
        <v>0</v>
      </c>
      <c r="N2532">
        <v>66</v>
      </c>
      <c r="O2532" t="b">
        <v>1</v>
      </c>
      <c r="P2532" t="s">
        <v>8271</v>
      </c>
      <c r="Q2532">
        <f t="shared" si="314"/>
        <v>102</v>
      </c>
      <c r="R2532">
        <f t="shared" si="319"/>
        <v>58.63</v>
      </c>
      <c r="S2532" t="str">
        <f t="shared" si="315"/>
        <v>theater</v>
      </c>
      <c r="T2532" t="str">
        <f t="shared" si="316"/>
        <v>plays</v>
      </c>
      <c r="U2532" s="7">
        <f t="shared" si="317"/>
        <v>42193.723912037036</v>
      </c>
      <c r="V2532" s="7">
        <f t="shared" si="318"/>
        <v>42223.723912037036</v>
      </c>
    </row>
    <row r="2533" spans="1:22" ht="44.25" x14ac:dyDescent="0.75">
      <c r="A2533">
        <v>3297</v>
      </c>
      <c r="B2533" s="2" t="s">
        <v>3297</v>
      </c>
      <c r="C2533" s="2" t="s">
        <v>7407</v>
      </c>
      <c r="D2533">
        <v>5500</v>
      </c>
      <c r="E2533">
        <f t="shared" si="312"/>
        <v>7205</v>
      </c>
      <c r="F2533">
        <v>5504</v>
      </c>
      <c r="G2533">
        <f t="shared" si="313"/>
        <v>7210.2400000000007</v>
      </c>
      <c r="H2533" t="s">
        <v>8219</v>
      </c>
      <c r="I2533" t="s">
        <v>8225</v>
      </c>
      <c r="J2533" t="s">
        <v>8247</v>
      </c>
      <c r="K2533">
        <v>1438037940</v>
      </c>
      <c r="L2533">
        <v>1436380256</v>
      </c>
      <c r="M2533" t="b">
        <v>0</v>
      </c>
      <c r="N2533">
        <v>44</v>
      </c>
      <c r="O2533" t="b">
        <v>1</v>
      </c>
      <c r="P2533" t="s">
        <v>8271</v>
      </c>
      <c r="Q2533">
        <f t="shared" si="314"/>
        <v>100</v>
      </c>
      <c r="R2533">
        <f t="shared" si="319"/>
        <v>163.87</v>
      </c>
      <c r="S2533" t="str">
        <f t="shared" si="315"/>
        <v>theater</v>
      </c>
      <c r="T2533" t="str">
        <f t="shared" si="316"/>
        <v>plays</v>
      </c>
      <c r="U2533" s="7">
        <f t="shared" si="317"/>
        <v>42193.771481481483</v>
      </c>
      <c r="V2533" s="7">
        <f t="shared" si="318"/>
        <v>42212.957638888889</v>
      </c>
    </row>
    <row r="2534" spans="1:22" ht="44.25" x14ac:dyDescent="0.75">
      <c r="A2534">
        <v>3762</v>
      </c>
      <c r="B2534" s="2" t="s">
        <v>3759</v>
      </c>
      <c r="C2534" s="2" t="s">
        <v>7872</v>
      </c>
      <c r="D2534">
        <v>1250</v>
      </c>
      <c r="E2534">
        <f t="shared" si="312"/>
        <v>1637.5</v>
      </c>
      <c r="F2534">
        <v>1328</v>
      </c>
      <c r="G2534">
        <f t="shared" si="313"/>
        <v>1739.68</v>
      </c>
      <c r="H2534" t="s">
        <v>8219</v>
      </c>
      <c r="I2534" t="s">
        <v>8225</v>
      </c>
      <c r="J2534" t="s">
        <v>8247</v>
      </c>
      <c r="K2534">
        <v>1438543889</v>
      </c>
      <c r="L2534">
        <v>1436383889</v>
      </c>
      <c r="M2534" t="b">
        <v>0</v>
      </c>
      <c r="N2534">
        <v>28</v>
      </c>
      <c r="O2534" t="b">
        <v>1</v>
      </c>
      <c r="P2534" t="s">
        <v>8305</v>
      </c>
      <c r="Q2534">
        <f t="shared" si="314"/>
        <v>106</v>
      </c>
      <c r="R2534">
        <f t="shared" si="319"/>
        <v>62.13</v>
      </c>
      <c r="S2534" t="str">
        <f t="shared" si="315"/>
        <v>theater</v>
      </c>
      <c r="T2534" t="str">
        <f t="shared" si="316"/>
        <v>musical</v>
      </c>
      <c r="U2534" s="7">
        <f t="shared" si="317"/>
        <v>42193.813530092593</v>
      </c>
      <c r="V2534" s="7">
        <f t="shared" si="318"/>
        <v>42218.813530092593</v>
      </c>
    </row>
    <row r="2535" spans="1:22" ht="44.25" x14ac:dyDescent="0.75">
      <c r="A2535">
        <v>1231</v>
      </c>
      <c r="B2535" s="2" t="s">
        <v>1232</v>
      </c>
      <c r="C2535" s="2" t="s">
        <v>5341</v>
      </c>
      <c r="D2535">
        <v>5000</v>
      </c>
      <c r="E2535">
        <f t="shared" si="312"/>
        <v>5000</v>
      </c>
      <c r="F2535">
        <v>0</v>
      </c>
      <c r="G2535">
        <f t="shared" si="313"/>
        <v>0</v>
      </c>
      <c r="H2535" t="s">
        <v>8220</v>
      </c>
      <c r="I2535" t="s">
        <v>8224</v>
      </c>
      <c r="J2535" t="s">
        <v>8246</v>
      </c>
      <c r="K2535">
        <v>1440723600</v>
      </c>
      <c r="L2535">
        <v>1436394968</v>
      </c>
      <c r="M2535" t="b">
        <v>0</v>
      </c>
      <c r="N2535">
        <v>0</v>
      </c>
      <c r="O2535" t="b">
        <v>0</v>
      </c>
      <c r="P2535" t="s">
        <v>8286</v>
      </c>
      <c r="Q2535">
        <f t="shared" si="314"/>
        <v>0</v>
      </c>
      <c r="R2535" t="e">
        <f t="shared" si="319"/>
        <v>#DIV/0!</v>
      </c>
      <c r="S2535" t="str">
        <f t="shared" si="315"/>
        <v>music</v>
      </c>
      <c r="T2535" t="str">
        <f t="shared" si="316"/>
        <v>world music</v>
      </c>
      <c r="U2535" s="7">
        <f t="shared" si="317"/>
        <v>42193.941759259258</v>
      </c>
      <c r="V2535" s="7">
        <f t="shared" si="318"/>
        <v>42244.041666666672</v>
      </c>
    </row>
    <row r="2536" spans="1:22" ht="59" x14ac:dyDescent="0.75">
      <c r="A2536">
        <v>3559</v>
      </c>
      <c r="B2536" s="2" t="s">
        <v>3558</v>
      </c>
      <c r="C2536" s="2" t="s">
        <v>7669</v>
      </c>
      <c r="D2536">
        <v>1000</v>
      </c>
      <c r="E2536">
        <f t="shared" si="312"/>
        <v>660</v>
      </c>
      <c r="F2536">
        <v>1035</v>
      </c>
      <c r="G2536">
        <f t="shared" si="313"/>
        <v>683.1</v>
      </c>
      <c r="H2536" t="s">
        <v>8219</v>
      </c>
      <c r="I2536" t="s">
        <v>8226</v>
      </c>
      <c r="J2536" t="s">
        <v>8248</v>
      </c>
      <c r="K2536">
        <v>1438333080</v>
      </c>
      <c r="L2536">
        <v>1436408308</v>
      </c>
      <c r="M2536" t="b">
        <v>0</v>
      </c>
      <c r="N2536">
        <v>24</v>
      </c>
      <c r="O2536" t="b">
        <v>1</v>
      </c>
      <c r="P2536" t="s">
        <v>8271</v>
      </c>
      <c r="Q2536">
        <f t="shared" si="314"/>
        <v>104</v>
      </c>
      <c r="R2536">
        <f t="shared" si="319"/>
        <v>28.46</v>
      </c>
      <c r="S2536" t="str">
        <f t="shared" si="315"/>
        <v>theater</v>
      </c>
      <c r="T2536" t="str">
        <f t="shared" si="316"/>
        <v>plays</v>
      </c>
      <c r="U2536" s="7">
        <f t="shared" si="317"/>
        <v>42194.096157407403</v>
      </c>
      <c r="V2536" s="7">
        <f t="shared" si="318"/>
        <v>42216.373611111107</v>
      </c>
    </row>
    <row r="2537" spans="1:22" ht="29.5" x14ac:dyDescent="0.75">
      <c r="A2537">
        <v>605</v>
      </c>
      <c r="B2537" s="2" t="s">
        <v>606</v>
      </c>
      <c r="C2537" s="2" t="s">
        <v>4715</v>
      </c>
      <c r="D2537">
        <v>5000</v>
      </c>
      <c r="E2537">
        <f t="shared" si="312"/>
        <v>5000</v>
      </c>
      <c r="F2537">
        <v>131</v>
      </c>
      <c r="G2537">
        <f t="shared" si="313"/>
        <v>131</v>
      </c>
      <c r="H2537" t="s">
        <v>8220</v>
      </c>
      <c r="I2537" t="s">
        <v>8224</v>
      </c>
      <c r="J2537" t="s">
        <v>8246</v>
      </c>
      <c r="K2537">
        <v>1440318908</v>
      </c>
      <c r="L2537">
        <v>1436430908</v>
      </c>
      <c r="M2537" t="b">
        <v>0</v>
      </c>
      <c r="N2537">
        <v>8</v>
      </c>
      <c r="O2537" t="b">
        <v>0</v>
      </c>
      <c r="P2537" t="s">
        <v>8272</v>
      </c>
      <c r="Q2537">
        <f t="shared" si="314"/>
        <v>3</v>
      </c>
      <c r="R2537">
        <f t="shared" si="319"/>
        <v>16.38</v>
      </c>
      <c r="S2537" t="str">
        <f t="shared" si="315"/>
        <v>technology</v>
      </c>
      <c r="T2537" t="str">
        <f t="shared" si="316"/>
        <v>web</v>
      </c>
      <c r="U2537" s="7">
        <f t="shared" si="317"/>
        <v>42194.357731481476</v>
      </c>
      <c r="V2537" s="7">
        <f t="shared" si="318"/>
        <v>42239.357731481476</v>
      </c>
    </row>
    <row r="2538" spans="1:22" ht="44.25" x14ac:dyDescent="0.75">
      <c r="A2538">
        <v>2393</v>
      </c>
      <c r="B2538" s="2" t="s">
        <v>2394</v>
      </c>
      <c r="C2538" s="2" t="s">
        <v>6503</v>
      </c>
      <c r="D2538">
        <v>100000</v>
      </c>
      <c r="E2538">
        <f t="shared" si="312"/>
        <v>100000</v>
      </c>
      <c r="F2538">
        <v>50</v>
      </c>
      <c r="G2538">
        <f t="shared" si="313"/>
        <v>50</v>
      </c>
      <c r="H2538" t="s">
        <v>8220</v>
      </c>
      <c r="I2538" t="s">
        <v>8224</v>
      </c>
      <c r="J2538" t="s">
        <v>8246</v>
      </c>
      <c r="K2538">
        <v>1439048017</v>
      </c>
      <c r="L2538">
        <v>1436456017</v>
      </c>
      <c r="M2538" t="b">
        <v>0</v>
      </c>
      <c r="N2538">
        <v>1</v>
      </c>
      <c r="O2538" t="b">
        <v>0</v>
      </c>
      <c r="P2538" t="s">
        <v>8272</v>
      </c>
      <c r="Q2538">
        <f t="shared" si="314"/>
        <v>0</v>
      </c>
      <c r="R2538">
        <f t="shared" si="319"/>
        <v>50</v>
      </c>
      <c r="S2538" t="str">
        <f t="shared" si="315"/>
        <v>technology</v>
      </c>
      <c r="T2538" t="str">
        <f t="shared" si="316"/>
        <v>web</v>
      </c>
      <c r="U2538" s="7">
        <f t="shared" si="317"/>
        <v>42194.648344907408</v>
      </c>
      <c r="V2538" s="7">
        <f t="shared" si="318"/>
        <v>42224.648344907408</v>
      </c>
    </row>
    <row r="2539" spans="1:22" ht="44.25" x14ac:dyDescent="0.75">
      <c r="A2539">
        <v>2216</v>
      </c>
      <c r="B2539" s="2" t="s">
        <v>2217</v>
      </c>
      <c r="C2539" s="2" t="s">
        <v>6326</v>
      </c>
      <c r="D2539">
        <v>300</v>
      </c>
      <c r="E2539">
        <f t="shared" si="312"/>
        <v>300</v>
      </c>
      <c r="F2539">
        <v>317</v>
      </c>
      <c r="G2539">
        <f t="shared" si="313"/>
        <v>317</v>
      </c>
      <c r="H2539" t="s">
        <v>8219</v>
      </c>
      <c r="I2539" t="s">
        <v>8224</v>
      </c>
      <c r="J2539" t="s">
        <v>8246</v>
      </c>
      <c r="K2539">
        <v>1437674545</v>
      </c>
      <c r="L2539">
        <v>1436464945</v>
      </c>
      <c r="M2539" t="b">
        <v>0</v>
      </c>
      <c r="N2539">
        <v>14</v>
      </c>
      <c r="O2539" t="b">
        <v>1</v>
      </c>
      <c r="P2539" t="s">
        <v>8280</v>
      </c>
      <c r="Q2539">
        <f t="shared" si="314"/>
        <v>106</v>
      </c>
      <c r="R2539">
        <f t="shared" si="319"/>
        <v>22.64</v>
      </c>
      <c r="S2539" t="str">
        <f t="shared" si="315"/>
        <v>music</v>
      </c>
      <c r="T2539" t="str">
        <f t="shared" si="316"/>
        <v>electronic music</v>
      </c>
      <c r="U2539" s="7">
        <f t="shared" si="317"/>
        <v>42194.751678240747</v>
      </c>
      <c r="V2539" s="7">
        <f t="shared" si="318"/>
        <v>42208.751678240747</v>
      </c>
    </row>
    <row r="2540" spans="1:22" ht="44.25" x14ac:dyDescent="0.75">
      <c r="A2540">
        <v>954</v>
      </c>
      <c r="B2540" s="2" t="s">
        <v>955</v>
      </c>
      <c r="C2540" s="2" t="s">
        <v>5064</v>
      </c>
      <c r="D2540">
        <v>15000</v>
      </c>
      <c r="E2540">
        <f t="shared" si="312"/>
        <v>15000</v>
      </c>
      <c r="F2540">
        <v>6511</v>
      </c>
      <c r="G2540">
        <f t="shared" si="313"/>
        <v>6511</v>
      </c>
      <c r="H2540" t="s">
        <v>8221</v>
      </c>
      <c r="I2540" t="s">
        <v>8224</v>
      </c>
      <c r="J2540" t="s">
        <v>8246</v>
      </c>
      <c r="K2540">
        <v>1440100839</v>
      </c>
      <c r="L2540">
        <v>1436472039</v>
      </c>
      <c r="M2540" t="b">
        <v>0</v>
      </c>
      <c r="N2540">
        <v>73</v>
      </c>
      <c r="O2540" t="b">
        <v>0</v>
      </c>
      <c r="P2540" t="s">
        <v>8273</v>
      </c>
      <c r="Q2540">
        <f t="shared" si="314"/>
        <v>43</v>
      </c>
      <c r="R2540">
        <f t="shared" si="319"/>
        <v>89.19</v>
      </c>
      <c r="S2540" t="str">
        <f t="shared" si="315"/>
        <v>technology</v>
      </c>
      <c r="T2540" t="str">
        <f t="shared" si="316"/>
        <v>wearables</v>
      </c>
      <c r="U2540" s="7">
        <f t="shared" si="317"/>
        <v>42194.833784722221</v>
      </c>
      <c r="V2540" s="7">
        <f t="shared" si="318"/>
        <v>42236.833784722221</v>
      </c>
    </row>
    <row r="2541" spans="1:22" ht="59" x14ac:dyDescent="0.75">
      <c r="A2541">
        <v>2382</v>
      </c>
      <c r="B2541" s="2" t="s">
        <v>2383</v>
      </c>
      <c r="C2541" s="2" t="s">
        <v>6492</v>
      </c>
      <c r="D2541">
        <v>3000</v>
      </c>
      <c r="E2541">
        <f t="shared" si="312"/>
        <v>3000</v>
      </c>
      <c r="F2541">
        <v>75</v>
      </c>
      <c r="G2541">
        <f t="shared" si="313"/>
        <v>75</v>
      </c>
      <c r="H2541" t="s">
        <v>8220</v>
      </c>
      <c r="I2541" t="s">
        <v>8224</v>
      </c>
      <c r="J2541" t="s">
        <v>8246</v>
      </c>
      <c r="K2541">
        <v>1438662603</v>
      </c>
      <c r="L2541">
        <v>1436502603</v>
      </c>
      <c r="M2541" t="b">
        <v>0</v>
      </c>
      <c r="N2541">
        <v>2</v>
      </c>
      <c r="O2541" t="b">
        <v>0</v>
      </c>
      <c r="P2541" t="s">
        <v>8272</v>
      </c>
      <c r="Q2541">
        <f t="shared" si="314"/>
        <v>3</v>
      </c>
      <c r="R2541">
        <f t="shared" si="319"/>
        <v>37.5</v>
      </c>
      <c r="S2541" t="str">
        <f t="shared" si="315"/>
        <v>technology</v>
      </c>
      <c r="T2541" t="str">
        <f t="shared" si="316"/>
        <v>web</v>
      </c>
      <c r="U2541" s="7">
        <f t="shared" si="317"/>
        <v>42195.187534722223</v>
      </c>
      <c r="V2541" s="7">
        <f t="shared" si="318"/>
        <v>42220.187534722223</v>
      </c>
    </row>
    <row r="2542" spans="1:22" ht="44.25" x14ac:dyDescent="0.75">
      <c r="A2542">
        <v>220</v>
      </c>
      <c r="B2542" s="2" t="s">
        <v>222</v>
      </c>
      <c r="C2542" s="2" t="s">
        <v>4330</v>
      </c>
      <c r="D2542">
        <v>50000</v>
      </c>
      <c r="E2542">
        <f t="shared" si="312"/>
        <v>50000</v>
      </c>
      <c r="F2542">
        <v>360</v>
      </c>
      <c r="G2542">
        <f t="shared" si="313"/>
        <v>360</v>
      </c>
      <c r="H2542" t="s">
        <v>8221</v>
      </c>
      <c r="I2542" t="s">
        <v>8224</v>
      </c>
      <c r="J2542" t="s">
        <v>8246</v>
      </c>
      <c r="K2542">
        <v>1440101160</v>
      </c>
      <c r="L2542">
        <v>1436542030</v>
      </c>
      <c r="M2542" t="b">
        <v>0</v>
      </c>
      <c r="N2542">
        <v>3</v>
      </c>
      <c r="O2542" t="b">
        <v>0</v>
      </c>
      <c r="P2542" t="s">
        <v>8268</v>
      </c>
      <c r="Q2542">
        <f t="shared" si="314"/>
        <v>1</v>
      </c>
      <c r="R2542">
        <f t="shared" si="319"/>
        <v>120</v>
      </c>
      <c r="S2542" t="str">
        <f t="shared" si="315"/>
        <v>film &amp; video</v>
      </c>
      <c r="T2542" t="str">
        <f t="shared" si="316"/>
        <v>drama</v>
      </c>
      <c r="U2542" s="7">
        <f t="shared" si="317"/>
        <v>42195.643865740742</v>
      </c>
      <c r="V2542" s="7">
        <f t="shared" si="318"/>
        <v>42236.837499999994</v>
      </c>
    </row>
    <row r="2543" spans="1:22" ht="44.25" x14ac:dyDescent="0.75">
      <c r="A2543">
        <v>1301</v>
      </c>
      <c r="B2543" s="2" t="s">
        <v>1302</v>
      </c>
      <c r="C2543" s="2" t="s">
        <v>5411</v>
      </c>
      <c r="D2543">
        <v>2000</v>
      </c>
      <c r="E2543">
        <f t="shared" si="312"/>
        <v>2000</v>
      </c>
      <c r="F2543">
        <v>2055</v>
      </c>
      <c r="G2543">
        <f t="shared" si="313"/>
        <v>2055</v>
      </c>
      <c r="H2543" t="s">
        <v>8219</v>
      </c>
      <c r="I2543" t="s">
        <v>8224</v>
      </c>
      <c r="J2543" t="s">
        <v>8246</v>
      </c>
      <c r="K2543">
        <v>1437447600</v>
      </c>
      <c r="L2543">
        <v>1436551178</v>
      </c>
      <c r="M2543" t="b">
        <v>0</v>
      </c>
      <c r="N2543">
        <v>29</v>
      </c>
      <c r="O2543" t="b">
        <v>1</v>
      </c>
      <c r="P2543" t="s">
        <v>8271</v>
      </c>
      <c r="Q2543">
        <f t="shared" si="314"/>
        <v>103</v>
      </c>
      <c r="R2543">
        <f t="shared" si="319"/>
        <v>70.86</v>
      </c>
      <c r="S2543" t="str">
        <f t="shared" si="315"/>
        <v>theater</v>
      </c>
      <c r="T2543" t="str">
        <f t="shared" si="316"/>
        <v>plays</v>
      </c>
      <c r="U2543" s="7">
        <f t="shared" si="317"/>
        <v>42195.749745370369</v>
      </c>
      <c r="V2543" s="7">
        <f t="shared" si="318"/>
        <v>42206.125</v>
      </c>
    </row>
    <row r="2544" spans="1:22" ht="44.25" x14ac:dyDescent="0.75">
      <c r="A2544">
        <v>3553</v>
      </c>
      <c r="B2544" s="2" t="s">
        <v>3552</v>
      </c>
      <c r="C2544" s="2" t="s">
        <v>7663</v>
      </c>
      <c r="D2544">
        <v>5500</v>
      </c>
      <c r="E2544">
        <f t="shared" si="312"/>
        <v>5500</v>
      </c>
      <c r="F2544">
        <v>5845</v>
      </c>
      <c r="G2544">
        <f t="shared" si="313"/>
        <v>5845</v>
      </c>
      <c r="H2544" t="s">
        <v>8219</v>
      </c>
      <c r="I2544" t="s">
        <v>8224</v>
      </c>
      <c r="J2544" t="s">
        <v>8246</v>
      </c>
      <c r="K2544">
        <v>1439337600</v>
      </c>
      <c r="L2544">
        <v>1436575280</v>
      </c>
      <c r="M2544" t="b">
        <v>0</v>
      </c>
      <c r="N2544">
        <v>104</v>
      </c>
      <c r="O2544" t="b">
        <v>1</v>
      </c>
      <c r="P2544" t="s">
        <v>8271</v>
      </c>
      <c r="Q2544">
        <f t="shared" si="314"/>
        <v>106</v>
      </c>
      <c r="R2544">
        <f t="shared" si="319"/>
        <v>56.2</v>
      </c>
      <c r="S2544" t="str">
        <f t="shared" si="315"/>
        <v>theater</v>
      </c>
      <c r="T2544" t="str">
        <f t="shared" si="316"/>
        <v>plays</v>
      </c>
      <c r="U2544" s="7">
        <f t="shared" si="317"/>
        <v>42196.028703703705</v>
      </c>
      <c r="V2544" s="7">
        <f t="shared" si="318"/>
        <v>42228</v>
      </c>
    </row>
    <row r="2545" spans="1:22" ht="44.25" x14ac:dyDescent="0.75">
      <c r="A2545">
        <v>2903</v>
      </c>
      <c r="B2545" s="2" t="s">
        <v>2903</v>
      </c>
      <c r="C2545" s="2" t="s">
        <v>7013</v>
      </c>
      <c r="D2545">
        <v>5000</v>
      </c>
      <c r="E2545">
        <f t="shared" si="312"/>
        <v>5000</v>
      </c>
      <c r="F2545">
        <v>39</v>
      </c>
      <c r="G2545">
        <f t="shared" si="313"/>
        <v>39</v>
      </c>
      <c r="H2545" t="s">
        <v>8221</v>
      </c>
      <c r="I2545" t="s">
        <v>8224</v>
      </c>
      <c r="J2545" t="s">
        <v>8246</v>
      </c>
      <c r="K2545">
        <v>1441771218</v>
      </c>
      <c r="L2545">
        <v>1436587218</v>
      </c>
      <c r="M2545" t="b">
        <v>0</v>
      </c>
      <c r="N2545">
        <v>4</v>
      </c>
      <c r="O2545" t="b">
        <v>0</v>
      </c>
      <c r="P2545" t="s">
        <v>8271</v>
      </c>
      <c r="Q2545">
        <f t="shared" si="314"/>
        <v>1</v>
      </c>
      <c r="R2545">
        <f t="shared" si="319"/>
        <v>9.75</v>
      </c>
      <c r="S2545" t="str">
        <f t="shared" si="315"/>
        <v>theater</v>
      </c>
      <c r="T2545" t="str">
        <f t="shared" si="316"/>
        <v>plays</v>
      </c>
      <c r="U2545" s="7">
        <f t="shared" si="317"/>
        <v>42196.166874999995</v>
      </c>
      <c r="V2545" s="7">
        <f t="shared" si="318"/>
        <v>42256.166874999995</v>
      </c>
    </row>
    <row r="2546" spans="1:22" ht="44.25" x14ac:dyDescent="0.75">
      <c r="A2546">
        <v>51</v>
      </c>
      <c r="B2546" s="2" t="s">
        <v>53</v>
      </c>
      <c r="C2546" s="2" t="s">
        <v>4162</v>
      </c>
      <c r="D2546">
        <v>11000</v>
      </c>
      <c r="E2546">
        <f t="shared" si="312"/>
        <v>11000</v>
      </c>
      <c r="F2546">
        <v>14082</v>
      </c>
      <c r="G2546">
        <f t="shared" si="313"/>
        <v>14082</v>
      </c>
      <c r="H2546" t="s">
        <v>8219</v>
      </c>
      <c r="I2546" t="s">
        <v>8224</v>
      </c>
      <c r="J2546" t="s">
        <v>8246</v>
      </c>
      <c r="K2546">
        <v>1439245037</v>
      </c>
      <c r="L2546">
        <v>1436653037</v>
      </c>
      <c r="M2546" t="b">
        <v>0</v>
      </c>
      <c r="N2546">
        <v>119</v>
      </c>
      <c r="O2546" t="b">
        <v>1</v>
      </c>
      <c r="P2546" t="s">
        <v>8265</v>
      </c>
      <c r="Q2546">
        <f t="shared" si="314"/>
        <v>128</v>
      </c>
      <c r="R2546">
        <f t="shared" si="319"/>
        <v>118.34</v>
      </c>
      <c r="S2546" t="str">
        <f t="shared" si="315"/>
        <v>film &amp; video</v>
      </c>
      <c r="T2546" t="str">
        <f t="shared" si="316"/>
        <v>television</v>
      </c>
      <c r="U2546" s="7">
        <f t="shared" si="317"/>
        <v>42196.928668981483</v>
      </c>
      <c r="V2546" s="7">
        <f t="shared" si="318"/>
        <v>42226.928668981483</v>
      </c>
    </row>
    <row r="2547" spans="1:22" ht="29.5" x14ac:dyDescent="0.75">
      <c r="A2547">
        <v>2195</v>
      </c>
      <c r="B2547" s="2" t="s">
        <v>2196</v>
      </c>
      <c r="C2547" s="2" t="s">
        <v>6305</v>
      </c>
      <c r="D2547">
        <v>4600</v>
      </c>
      <c r="E2547">
        <f t="shared" si="312"/>
        <v>4600</v>
      </c>
      <c r="F2547">
        <v>5535</v>
      </c>
      <c r="G2547">
        <f t="shared" si="313"/>
        <v>5535</v>
      </c>
      <c r="H2547" t="s">
        <v>8219</v>
      </c>
      <c r="I2547" t="s">
        <v>8224</v>
      </c>
      <c r="J2547" t="s">
        <v>8246</v>
      </c>
      <c r="K2547">
        <v>1439317900</v>
      </c>
      <c r="L2547">
        <v>1436725900</v>
      </c>
      <c r="M2547" t="b">
        <v>0</v>
      </c>
      <c r="N2547">
        <v>115</v>
      </c>
      <c r="O2547" t="b">
        <v>1</v>
      </c>
      <c r="P2547" t="s">
        <v>8297</v>
      </c>
      <c r="Q2547">
        <f t="shared" si="314"/>
        <v>120</v>
      </c>
      <c r="R2547">
        <f t="shared" si="319"/>
        <v>48.13</v>
      </c>
      <c r="S2547" t="str">
        <f t="shared" si="315"/>
        <v>games</v>
      </c>
      <c r="T2547" t="str">
        <f t="shared" si="316"/>
        <v>tabletop games</v>
      </c>
      <c r="U2547" s="7">
        <f t="shared" si="317"/>
        <v>42197.771990740745</v>
      </c>
      <c r="V2547" s="7">
        <f t="shared" si="318"/>
        <v>42227.771990740745</v>
      </c>
    </row>
    <row r="2548" spans="1:22" ht="44.25" x14ac:dyDescent="0.75">
      <c r="A2548">
        <v>626</v>
      </c>
      <c r="B2548" s="2" t="s">
        <v>627</v>
      </c>
      <c r="C2548" s="2" t="s">
        <v>4736</v>
      </c>
      <c r="D2548">
        <v>25000</v>
      </c>
      <c r="E2548">
        <f t="shared" si="312"/>
        <v>25000</v>
      </c>
      <c r="F2548">
        <v>4345</v>
      </c>
      <c r="G2548">
        <f t="shared" si="313"/>
        <v>4345</v>
      </c>
      <c r="H2548" t="s">
        <v>8220</v>
      </c>
      <c r="I2548" t="s">
        <v>8224</v>
      </c>
      <c r="J2548" t="s">
        <v>8246</v>
      </c>
      <c r="K2548">
        <v>1439644920</v>
      </c>
      <c r="L2548">
        <v>1436793939</v>
      </c>
      <c r="M2548" t="b">
        <v>0</v>
      </c>
      <c r="N2548">
        <v>39</v>
      </c>
      <c r="O2548" t="b">
        <v>0</v>
      </c>
      <c r="P2548" t="s">
        <v>8272</v>
      </c>
      <c r="Q2548">
        <f t="shared" si="314"/>
        <v>17</v>
      </c>
      <c r="R2548">
        <f t="shared" si="319"/>
        <v>111.41</v>
      </c>
      <c r="S2548" t="str">
        <f t="shared" si="315"/>
        <v>technology</v>
      </c>
      <c r="T2548" t="str">
        <f t="shared" si="316"/>
        <v>web</v>
      </c>
      <c r="U2548" s="7">
        <f t="shared" si="317"/>
        <v>42198.559479166666</v>
      </c>
      <c r="V2548" s="7">
        <f t="shared" si="318"/>
        <v>42231.556944444441</v>
      </c>
    </row>
    <row r="2549" spans="1:22" ht="44.25" x14ac:dyDescent="0.75">
      <c r="A2549">
        <v>2727</v>
      </c>
      <c r="B2549" s="2" t="s">
        <v>2727</v>
      </c>
      <c r="C2549" s="2" t="s">
        <v>6837</v>
      </c>
      <c r="D2549">
        <v>10000</v>
      </c>
      <c r="E2549">
        <f t="shared" si="312"/>
        <v>10000</v>
      </c>
      <c r="F2549">
        <v>49321</v>
      </c>
      <c r="G2549">
        <f t="shared" si="313"/>
        <v>49321</v>
      </c>
      <c r="H2549" t="s">
        <v>8219</v>
      </c>
      <c r="I2549" t="s">
        <v>8224</v>
      </c>
      <c r="J2549" t="s">
        <v>8246</v>
      </c>
      <c r="K2549">
        <v>1438964063</v>
      </c>
      <c r="L2549">
        <v>1436804063</v>
      </c>
      <c r="M2549" t="b">
        <v>0</v>
      </c>
      <c r="N2549">
        <v>707</v>
      </c>
      <c r="O2549" t="b">
        <v>1</v>
      </c>
      <c r="P2549" t="s">
        <v>8295</v>
      </c>
      <c r="Q2549">
        <f t="shared" si="314"/>
        <v>493</v>
      </c>
      <c r="R2549">
        <f t="shared" si="319"/>
        <v>69.760000000000005</v>
      </c>
      <c r="S2549" t="str">
        <f t="shared" si="315"/>
        <v>technology</v>
      </c>
      <c r="T2549" t="str">
        <f t="shared" si="316"/>
        <v>hardware</v>
      </c>
      <c r="U2549" s="7">
        <f t="shared" si="317"/>
        <v>42198.676655092597</v>
      </c>
      <c r="V2549" s="7">
        <f t="shared" si="318"/>
        <v>42223.676655092597</v>
      </c>
    </row>
    <row r="2550" spans="1:22" ht="44.25" x14ac:dyDescent="0.75">
      <c r="A2550">
        <v>2414</v>
      </c>
      <c r="B2550" s="2" t="s">
        <v>2415</v>
      </c>
      <c r="C2550" s="2" t="s">
        <v>6524</v>
      </c>
      <c r="D2550">
        <v>15000</v>
      </c>
      <c r="E2550">
        <f t="shared" si="312"/>
        <v>15000</v>
      </c>
      <c r="F2550">
        <v>460</v>
      </c>
      <c r="G2550">
        <f t="shared" si="313"/>
        <v>460</v>
      </c>
      <c r="H2550" t="s">
        <v>8221</v>
      </c>
      <c r="I2550" t="s">
        <v>8224</v>
      </c>
      <c r="J2550" t="s">
        <v>8246</v>
      </c>
      <c r="K2550">
        <v>1440215940</v>
      </c>
      <c r="L2550">
        <v>1436805660</v>
      </c>
      <c r="M2550" t="b">
        <v>0</v>
      </c>
      <c r="N2550">
        <v>13</v>
      </c>
      <c r="O2550" t="b">
        <v>0</v>
      </c>
      <c r="P2550" t="s">
        <v>8284</v>
      </c>
      <c r="Q2550">
        <f t="shared" si="314"/>
        <v>3</v>
      </c>
      <c r="R2550">
        <f t="shared" si="319"/>
        <v>35.380000000000003</v>
      </c>
      <c r="S2550" t="str">
        <f t="shared" si="315"/>
        <v>food</v>
      </c>
      <c r="T2550" t="str">
        <f t="shared" si="316"/>
        <v>food trucks</v>
      </c>
      <c r="U2550" s="7">
        <f t="shared" si="317"/>
        <v>42198.695138888885</v>
      </c>
      <c r="V2550" s="7">
        <f t="shared" si="318"/>
        <v>42238.165972222225</v>
      </c>
    </row>
    <row r="2551" spans="1:22" ht="44.25" x14ac:dyDescent="0.75">
      <c r="A2551">
        <v>2170</v>
      </c>
      <c r="B2551" s="2" t="s">
        <v>2171</v>
      </c>
      <c r="C2551" s="2" t="s">
        <v>6280</v>
      </c>
      <c r="D2551">
        <v>350</v>
      </c>
      <c r="E2551">
        <f t="shared" si="312"/>
        <v>350</v>
      </c>
      <c r="F2551">
        <v>633</v>
      </c>
      <c r="G2551">
        <f t="shared" si="313"/>
        <v>633</v>
      </c>
      <c r="H2551" t="s">
        <v>8219</v>
      </c>
      <c r="I2551" t="s">
        <v>8224</v>
      </c>
      <c r="J2551" t="s">
        <v>8246</v>
      </c>
      <c r="K2551">
        <v>1440266422</v>
      </c>
      <c r="L2551">
        <v>1436810422</v>
      </c>
      <c r="M2551" t="b">
        <v>0</v>
      </c>
      <c r="N2551">
        <v>19</v>
      </c>
      <c r="O2551" t="b">
        <v>1</v>
      </c>
      <c r="P2551" t="s">
        <v>8276</v>
      </c>
      <c r="Q2551">
        <f t="shared" si="314"/>
        <v>181</v>
      </c>
      <c r="R2551">
        <f t="shared" si="319"/>
        <v>33.32</v>
      </c>
      <c r="S2551" t="str">
        <f t="shared" si="315"/>
        <v>music</v>
      </c>
      <c r="T2551" t="str">
        <f t="shared" si="316"/>
        <v>rock</v>
      </c>
      <c r="U2551" s="7">
        <f t="shared" si="317"/>
        <v>42198.750254629631</v>
      </c>
      <c r="V2551" s="7">
        <f t="shared" si="318"/>
        <v>42238.750254629631</v>
      </c>
    </row>
    <row r="2552" spans="1:22" ht="44.25" x14ac:dyDescent="0.75">
      <c r="A2552">
        <v>1441</v>
      </c>
      <c r="B2552" s="2" t="s">
        <v>1442</v>
      </c>
      <c r="C2552" s="2" t="s">
        <v>5551</v>
      </c>
      <c r="D2552">
        <v>180000</v>
      </c>
      <c r="E2552">
        <f t="shared" si="312"/>
        <v>235800</v>
      </c>
      <c r="F2552">
        <v>2020</v>
      </c>
      <c r="G2552">
        <f t="shared" si="313"/>
        <v>2646.2000000000003</v>
      </c>
      <c r="H2552" t="s">
        <v>8221</v>
      </c>
      <c r="I2552" t="s">
        <v>8225</v>
      </c>
      <c r="J2552" t="s">
        <v>8247</v>
      </c>
      <c r="K2552">
        <v>1441995769</v>
      </c>
      <c r="L2552">
        <v>1436811769</v>
      </c>
      <c r="M2552" t="b">
        <v>0</v>
      </c>
      <c r="N2552">
        <v>3</v>
      </c>
      <c r="O2552" t="b">
        <v>0</v>
      </c>
      <c r="P2552" t="s">
        <v>8287</v>
      </c>
      <c r="Q2552">
        <f t="shared" si="314"/>
        <v>1</v>
      </c>
      <c r="R2552">
        <f t="shared" si="319"/>
        <v>882.07</v>
      </c>
      <c r="S2552" t="str">
        <f t="shared" si="315"/>
        <v>publishing</v>
      </c>
      <c r="T2552" t="str">
        <f t="shared" si="316"/>
        <v>translations</v>
      </c>
      <c r="U2552" s="7">
        <f t="shared" si="317"/>
        <v>42198.765844907408</v>
      </c>
      <c r="V2552" s="7">
        <f t="shared" si="318"/>
        <v>42258.765844907408</v>
      </c>
    </row>
    <row r="2553" spans="1:22" ht="44.25" x14ac:dyDescent="0.75">
      <c r="A2553">
        <v>2349</v>
      </c>
      <c r="B2553" s="2" t="s">
        <v>2350</v>
      </c>
      <c r="C2553" s="2" t="s">
        <v>6459</v>
      </c>
      <c r="D2553">
        <v>474900</v>
      </c>
      <c r="E2553">
        <f t="shared" si="312"/>
        <v>52239</v>
      </c>
      <c r="F2553">
        <v>0</v>
      </c>
      <c r="G2553">
        <f t="shared" si="313"/>
        <v>0</v>
      </c>
      <c r="H2553" t="s">
        <v>8220</v>
      </c>
      <c r="I2553" t="s">
        <v>8235</v>
      </c>
      <c r="J2553" t="s">
        <v>8255</v>
      </c>
      <c r="K2553">
        <v>1439318228</v>
      </c>
      <c r="L2553">
        <v>1436812628</v>
      </c>
      <c r="M2553" t="b">
        <v>0</v>
      </c>
      <c r="N2553">
        <v>0</v>
      </c>
      <c r="O2553" t="b">
        <v>0</v>
      </c>
      <c r="P2553" t="s">
        <v>8272</v>
      </c>
      <c r="Q2553">
        <f t="shared" si="314"/>
        <v>0</v>
      </c>
      <c r="R2553" t="e">
        <f t="shared" si="319"/>
        <v>#DIV/0!</v>
      </c>
      <c r="S2553" t="str">
        <f t="shared" si="315"/>
        <v>technology</v>
      </c>
      <c r="T2553" t="str">
        <f t="shared" si="316"/>
        <v>web</v>
      </c>
      <c r="U2553" s="7">
        <f t="shared" si="317"/>
        <v>42198.775787037041</v>
      </c>
      <c r="V2553" s="7">
        <f t="shared" si="318"/>
        <v>42227.775787037041</v>
      </c>
    </row>
    <row r="2554" spans="1:22" ht="44.25" x14ac:dyDescent="0.75">
      <c r="A2554">
        <v>2724</v>
      </c>
      <c r="B2554" s="2" t="s">
        <v>2724</v>
      </c>
      <c r="C2554" s="2" t="s">
        <v>6834</v>
      </c>
      <c r="D2554">
        <v>2468</v>
      </c>
      <c r="E2554">
        <f t="shared" si="312"/>
        <v>3233.08</v>
      </c>
      <c r="F2554">
        <v>7326.88</v>
      </c>
      <c r="G2554">
        <f t="shared" si="313"/>
        <v>9598.2128000000012</v>
      </c>
      <c r="H2554" t="s">
        <v>8219</v>
      </c>
      <c r="I2554" t="s">
        <v>8225</v>
      </c>
      <c r="J2554" t="s">
        <v>8247</v>
      </c>
      <c r="K2554">
        <v>1439625059</v>
      </c>
      <c r="L2554">
        <v>1436860259</v>
      </c>
      <c r="M2554" t="b">
        <v>0</v>
      </c>
      <c r="N2554">
        <v>1019</v>
      </c>
      <c r="O2554" t="b">
        <v>1</v>
      </c>
      <c r="P2554" t="s">
        <v>8295</v>
      </c>
      <c r="Q2554">
        <f t="shared" si="314"/>
        <v>297</v>
      </c>
      <c r="R2554">
        <f t="shared" si="319"/>
        <v>9.42</v>
      </c>
      <c r="S2554" t="str">
        <f t="shared" si="315"/>
        <v>technology</v>
      </c>
      <c r="T2554" t="str">
        <f t="shared" si="316"/>
        <v>hardware</v>
      </c>
      <c r="U2554" s="7">
        <f t="shared" si="317"/>
        <v>42199.32707175926</v>
      </c>
      <c r="V2554" s="7">
        <f t="shared" si="318"/>
        <v>42231.32707175926</v>
      </c>
    </row>
    <row r="2555" spans="1:22" ht="44.25" x14ac:dyDescent="0.75">
      <c r="A2555">
        <v>2018</v>
      </c>
      <c r="B2555" s="2" t="s">
        <v>2019</v>
      </c>
      <c r="C2555" s="2" t="s">
        <v>6128</v>
      </c>
      <c r="D2555">
        <v>65000</v>
      </c>
      <c r="E2555">
        <f t="shared" si="312"/>
        <v>74100</v>
      </c>
      <c r="F2555">
        <v>66458.23</v>
      </c>
      <c r="G2555">
        <f t="shared" si="313"/>
        <v>75762.382199999993</v>
      </c>
      <c r="H2555" t="s">
        <v>8219</v>
      </c>
      <c r="I2555" t="s">
        <v>8241</v>
      </c>
      <c r="J2555" t="s">
        <v>8249</v>
      </c>
      <c r="K2555">
        <v>1439455609</v>
      </c>
      <c r="L2555">
        <v>1436863609</v>
      </c>
      <c r="M2555" t="b">
        <v>1</v>
      </c>
      <c r="N2555">
        <v>450</v>
      </c>
      <c r="O2555" t="b">
        <v>1</v>
      </c>
      <c r="P2555" t="s">
        <v>8295</v>
      </c>
      <c r="Q2555">
        <f t="shared" si="314"/>
        <v>102</v>
      </c>
      <c r="R2555">
        <f t="shared" si="319"/>
        <v>168.36</v>
      </c>
      <c r="S2555" t="str">
        <f t="shared" si="315"/>
        <v>technology</v>
      </c>
      <c r="T2555" t="str">
        <f t="shared" si="316"/>
        <v>hardware</v>
      </c>
      <c r="U2555" s="7">
        <f t="shared" si="317"/>
        <v>42199.365844907406</v>
      </c>
      <c r="V2555" s="7">
        <f t="shared" si="318"/>
        <v>42229.365844907406</v>
      </c>
    </row>
    <row r="2556" spans="1:22" ht="44.25" x14ac:dyDescent="0.75">
      <c r="A2556">
        <v>641</v>
      </c>
      <c r="B2556" s="2" t="s">
        <v>642</v>
      </c>
      <c r="C2556" s="2" t="s">
        <v>4751</v>
      </c>
      <c r="D2556">
        <v>40000</v>
      </c>
      <c r="E2556">
        <f t="shared" si="312"/>
        <v>40000</v>
      </c>
      <c r="F2556">
        <v>47665</v>
      </c>
      <c r="G2556">
        <f t="shared" si="313"/>
        <v>47665</v>
      </c>
      <c r="H2556" t="s">
        <v>8219</v>
      </c>
      <c r="I2556" t="s">
        <v>8224</v>
      </c>
      <c r="J2556" t="s">
        <v>8246</v>
      </c>
      <c r="K2556">
        <v>1439473248</v>
      </c>
      <c r="L2556">
        <v>1436881248</v>
      </c>
      <c r="M2556" t="b">
        <v>0</v>
      </c>
      <c r="N2556">
        <v>315</v>
      </c>
      <c r="O2556" t="b">
        <v>1</v>
      </c>
      <c r="P2556" t="s">
        <v>8273</v>
      </c>
      <c r="Q2556">
        <f t="shared" si="314"/>
        <v>119</v>
      </c>
      <c r="R2556">
        <f t="shared" si="319"/>
        <v>151.32</v>
      </c>
      <c r="S2556" t="str">
        <f t="shared" si="315"/>
        <v>technology</v>
      </c>
      <c r="T2556" t="str">
        <f t="shared" si="316"/>
        <v>wearables</v>
      </c>
      <c r="U2556" s="7">
        <f t="shared" si="317"/>
        <v>42199.57</v>
      </c>
      <c r="V2556" s="7">
        <f t="shared" si="318"/>
        <v>42229.57</v>
      </c>
    </row>
    <row r="2557" spans="1:22" ht="59" x14ac:dyDescent="0.75">
      <c r="A2557">
        <v>653</v>
      </c>
      <c r="B2557" s="2" t="s">
        <v>654</v>
      </c>
      <c r="C2557" s="2" t="s">
        <v>4763</v>
      </c>
      <c r="D2557">
        <v>75000</v>
      </c>
      <c r="E2557">
        <f t="shared" si="312"/>
        <v>75000</v>
      </c>
      <c r="F2557">
        <v>106084.5</v>
      </c>
      <c r="G2557">
        <f t="shared" si="313"/>
        <v>106084.5</v>
      </c>
      <c r="H2557" t="s">
        <v>8219</v>
      </c>
      <c r="I2557" t="s">
        <v>8224</v>
      </c>
      <c r="J2557" t="s">
        <v>8246</v>
      </c>
      <c r="K2557">
        <v>1440082240</v>
      </c>
      <c r="L2557">
        <v>1436885440</v>
      </c>
      <c r="M2557" t="b">
        <v>0</v>
      </c>
      <c r="N2557">
        <v>1107</v>
      </c>
      <c r="O2557" t="b">
        <v>1</v>
      </c>
      <c r="P2557" t="s">
        <v>8273</v>
      </c>
      <c r="Q2557">
        <f t="shared" si="314"/>
        <v>141</v>
      </c>
      <c r="R2557">
        <f t="shared" si="319"/>
        <v>95.83</v>
      </c>
      <c r="S2557" t="str">
        <f t="shared" si="315"/>
        <v>technology</v>
      </c>
      <c r="T2557" t="str">
        <f t="shared" si="316"/>
        <v>wearables</v>
      </c>
      <c r="U2557" s="7">
        <f t="shared" si="317"/>
        <v>42199.618518518517</v>
      </c>
      <c r="V2557" s="7">
        <f t="shared" si="318"/>
        <v>42236.618518518517</v>
      </c>
    </row>
    <row r="2558" spans="1:22" ht="59" x14ac:dyDescent="0.75">
      <c r="A2558">
        <v>2906</v>
      </c>
      <c r="B2558" s="2" t="s">
        <v>2906</v>
      </c>
      <c r="C2558" s="2" t="s">
        <v>7016</v>
      </c>
      <c r="D2558">
        <v>6000</v>
      </c>
      <c r="E2558">
        <f t="shared" si="312"/>
        <v>6000</v>
      </c>
      <c r="F2558">
        <v>565</v>
      </c>
      <c r="G2558">
        <f t="shared" si="313"/>
        <v>565</v>
      </c>
      <c r="H2558" t="s">
        <v>8221</v>
      </c>
      <c r="I2558" t="s">
        <v>8224</v>
      </c>
      <c r="J2558" t="s">
        <v>8246</v>
      </c>
      <c r="K2558">
        <v>1438390800</v>
      </c>
      <c r="L2558">
        <v>1436888066</v>
      </c>
      <c r="M2558" t="b">
        <v>0</v>
      </c>
      <c r="N2558">
        <v>7</v>
      </c>
      <c r="O2558" t="b">
        <v>0</v>
      </c>
      <c r="P2558" t="s">
        <v>8271</v>
      </c>
      <c r="Q2558">
        <f t="shared" si="314"/>
        <v>9</v>
      </c>
      <c r="R2558">
        <f t="shared" si="319"/>
        <v>80.709999999999994</v>
      </c>
      <c r="S2558" t="str">
        <f t="shared" si="315"/>
        <v>theater</v>
      </c>
      <c r="T2558" t="str">
        <f t="shared" si="316"/>
        <v>plays</v>
      </c>
      <c r="U2558" s="7">
        <f t="shared" si="317"/>
        <v>42199.648912037039</v>
      </c>
      <c r="V2558" s="7">
        <f t="shared" si="318"/>
        <v>42217.041666666672</v>
      </c>
    </row>
    <row r="2559" spans="1:22" ht="44.25" x14ac:dyDescent="0.75">
      <c r="A2559">
        <v>642</v>
      </c>
      <c r="B2559" s="2" t="s">
        <v>643</v>
      </c>
      <c r="C2559" s="2" t="s">
        <v>4752</v>
      </c>
      <c r="D2559">
        <v>20000</v>
      </c>
      <c r="E2559">
        <f t="shared" si="312"/>
        <v>22799.999999999996</v>
      </c>
      <c r="F2559">
        <v>292097</v>
      </c>
      <c r="G2559">
        <f t="shared" si="313"/>
        <v>332990.57999999996</v>
      </c>
      <c r="H2559" t="s">
        <v>8219</v>
      </c>
      <c r="I2559" t="s">
        <v>8236</v>
      </c>
      <c r="J2559" t="s">
        <v>8249</v>
      </c>
      <c r="K2559">
        <v>1439998674</v>
      </c>
      <c r="L2559">
        <v>1436888274</v>
      </c>
      <c r="M2559" t="b">
        <v>0</v>
      </c>
      <c r="N2559">
        <v>2174</v>
      </c>
      <c r="O2559" t="b">
        <v>1</v>
      </c>
      <c r="P2559" t="s">
        <v>8273</v>
      </c>
      <c r="Q2559">
        <f t="shared" si="314"/>
        <v>1460</v>
      </c>
      <c r="R2559">
        <f t="shared" si="319"/>
        <v>153.16999999999999</v>
      </c>
      <c r="S2559" t="str">
        <f t="shared" si="315"/>
        <v>technology</v>
      </c>
      <c r="T2559" t="str">
        <f t="shared" si="316"/>
        <v>wearables</v>
      </c>
      <c r="U2559" s="7">
        <f t="shared" si="317"/>
        <v>42199.651319444441</v>
      </c>
      <c r="V2559" s="7">
        <f t="shared" si="318"/>
        <v>42235.651319444441</v>
      </c>
    </row>
    <row r="2560" spans="1:22" ht="44.25" x14ac:dyDescent="0.75">
      <c r="A2560">
        <v>1444</v>
      </c>
      <c r="B2560" s="2" t="s">
        <v>1445</v>
      </c>
      <c r="C2560" s="2" t="s">
        <v>5554</v>
      </c>
      <c r="D2560">
        <v>4950</v>
      </c>
      <c r="E2560">
        <f t="shared" si="312"/>
        <v>5642.9999999999991</v>
      </c>
      <c r="F2560">
        <v>0</v>
      </c>
      <c r="G2560">
        <f t="shared" si="313"/>
        <v>0</v>
      </c>
      <c r="H2560" t="s">
        <v>8221</v>
      </c>
      <c r="I2560" t="s">
        <v>8236</v>
      </c>
      <c r="J2560" t="s">
        <v>8249</v>
      </c>
      <c r="K2560">
        <v>1442091462</v>
      </c>
      <c r="L2560">
        <v>1436907462</v>
      </c>
      <c r="M2560" t="b">
        <v>0</v>
      </c>
      <c r="N2560">
        <v>0</v>
      </c>
      <c r="O2560" t="b">
        <v>0</v>
      </c>
      <c r="P2560" t="s">
        <v>8287</v>
      </c>
      <c r="Q2560">
        <f t="shared" si="314"/>
        <v>0</v>
      </c>
      <c r="R2560" t="e">
        <f t="shared" si="319"/>
        <v>#DIV/0!</v>
      </c>
      <c r="S2560" t="str">
        <f t="shared" si="315"/>
        <v>publishing</v>
      </c>
      <c r="T2560" t="str">
        <f t="shared" si="316"/>
        <v>translations</v>
      </c>
      <c r="U2560" s="7">
        <f t="shared" si="317"/>
        <v>42199.873402777783</v>
      </c>
      <c r="V2560" s="7">
        <f t="shared" si="318"/>
        <v>42259.873402777783</v>
      </c>
    </row>
    <row r="2561" spans="1:22" ht="44.25" x14ac:dyDescent="0.75">
      <c r="A2561">
        <v>2647</v>
      </c>
      <c r="B2561" s="2" t="s">
        <v>2647</v>
      </c>
      <c r="C2561" s="2" t="s">
        <v>6757</v>
      </c>
      <c r="D2561">
        <v>2500</v>
      </c>
      <c r="E2561">
        <f t="shared" si="312"/>
        <v>1825</v>
      </c>
      <c r="F2561">
        <v>36</v>
      </c>
      <c r="G2561">
        <f t="shared" si="313"/>
        <v>26.28</v>
      </c>
      <c r="H2561" t="s">
        <v>8220</v>
      </c>
      <c r="I2561" t="s">
        <v>8229</v>
      </c>
      <c r="J2561" t="s">
        <v>8251</v>
      </c>
      <c r="K2561">
        <v>1439533019</v>
      </c>
      <c r="L2561">
        <v>1436941019</v>
      </c>
      <c r="M2561" t="b">
        <v>0</v>
      </c>
      <c r="N2561">
        <v>3</v>
      </c>
      <c r="O2561" t="b">
        <v>0</v>
      </c>
      <c r="P2561" t="s">
        <v>8301</v>
      </c>
      <c r="Q2561">
        <f t="shared" si="314"/>
        <v>1</v>
      </c>
      <c r="R2561">
        <f t="shared" si="319"/>
        <v>8.76</v>
      </c>
      <c r="S2561" t="str">
        <f t="shared" si="315"/>
        <v>technology</v>
      </c>
      <c r="T2561" t="str">
        <f t="shared" si="316"/>
        <v>space exploration</v>
      </c>
      <c r="U2561" s="7">
        <f t="shared" si="317"/>
        <v>42200.261793981481</v>
      </c>
      <c r="V2561" s="7">
        <f t="shared" si="318"/>
        <v>42230.261793981481</v>
      </c>
    </row>
    <row r="2562" spans="1:22" ht="44.25" x14ac:dyDescent="0.75">
      <c r="A2562">
        <v>145</v>
      </c>
      <c r="B2562" s="2" t="s">
        <v>147</v>
      </c>
      <c r="C2562" s="2" t="s">
        <v>4255</v>
      </c>
      <c r="D2562">
        <v>4500</v>
      </c>
      <c r="E2562">
        <f t="shared" ref="E2562:E2625" si="320">INDEX(convert,MATCH($J2562,money,0),2)*D2562</f>
        <v>4500</v>
      </c>
      <c r="F2562">
        <v>338</v>
      </c>
      <c r="G2562">
        <f t="shared" ref="G2562:G2625" si="321">INDEX(convert,MATCH($J2562,money,0),2)*F2562</f>
        <v>338</v>
      </c>
      <c r="H2562" t="s">
        <v>8220</v>
      </c>
      <c r="I2562" t="s">
        <v>8224</v>
      </c>
      <c r="J2562" t="s">
        <v>8246</v>
      </c>
      <c r="K2562">
        <v>1439298052</v>
      </c>
      <c r="L2562">
        <v>1436965252</v>
      </c>
      <c r="M2562" t="b">
        <v>0</v>
      </c>
      <c r="N2562">
        <v>9</v>
      </c>
      <c r="O2562" t="b">
        <v>0</v>
      </c>
      <c r="P2562" t="s">
        <v>8267</v>
      </c>
      <c r="Q2562">
        <f t="shared" ref="Q2562:Q2625" si="322">ROUND(F2562/D2562*100,0)</f>
        <v>8</v>
      </c>
      <c r="R2562">
        <f t="shared" si="319"/>
        <v>37.56</v>
      </c>
      <c r="S2562" t="str">
        <f t="shared" ref="S2562:S2625" si="323">LEFT($P2562,FIND("/",$P2562)-1)</f>
        <v>film &amp; video</v>
      </c>
      <c r="T2562" t="str">
        <f t="shared" ref="T2562:T2625" si="324">MID($P2562,FIND("/",$P2562)+1,30)</f>
        <v>science fiction</v>
      </c>
      <c r="U2562" s="7">
        <f t="shared" ref="U2562:U2625" si="325">DATE(1970,1,1)+(((L2562/60)/60)/24)</f>
        <v>42200.542268518519</v>
      </c>
      <c r="V2562" s="7">
        <f t="shared" ref="V2562:V2625" si="326">DATE(1970,1,1)+(((K2562/60)/60)/24)</f>
        <v>42227.542268518519</v>
      </c>
    </row>
    <row r="2563" spans="1:22" ht="44.25" x14ac:dyDescent="0.75">
      <c r="A2563">
        <v>1352</v>
      </c>
      <c r="B2563" s="2" t="s">
        <v>1353</v>
      </c>
      <c r="C2563" s="2" t="s">
        <v>5462</v>
      </c>
      <c r="D2563">
        <v>10000</v>
      </c>
      <c r="E2563">
        <f t="shared" si="320"/>
        <v>10000</v>
      </c>
      <c r="F2563">
        <v>13614</v>
      </c>
      <c r="G2563">
        <f t="shared" si="321"/>
        <v>13614</v>
      </c>
      <c r="H2563" t="s">
        <v>8219</v>
      </c>
      <c r="I2563" t="s">
        <v>8224</v>
      </c>
      <c r="J2563" t="s">
        <v>8246</v>
      </c>
      <c r="K2563">
        <v>1441425540</v>
      </c>
      <c r="L2563">
        <v>1436968366</v>
      </c>
      <c r="M2563" t="b">
        <v>0</v>
      </c>
      <c r="N2563">
        <v>227</v>
      </c>
      <c r="O2563" t="b">
        <v>1</v>
      </c>
      <c r="P2563" t="s">
        <v>8274</v>
      </c>
      <c r="Q2563">
        <f t="shared" si="322"/>
        <v>136</v>
      </c>
      <c r="R2563">
        <f t="shared" ref="R2563:R2626" si="327">ROUND(G2563/N2563,2)</f>
        <v>59.97</v>
      </c>
      <c r="S2563" t="str">
        <f t="shared" si="323"/>
        <v>publishing</v>
      </c>
      <c r="T2563" t="str">
        <f t="shared" si="324"/>
        <v>nonfiction</v>
      </c>
      <c r="U2563" s="7">
        <f t="shared" si="325"/>
        <v>42200.578310185185</v>
      </c>
      <c r="V2563" s="7">
        <f t="shared" si="326"/>
        <v>42252.165972222225</v>
      </c>
    </row>
    <row r="2564" spans="1:22" ht="44.25" x14ac:dyDescent="0.75">
      <c r="A2564">
        <v>3465</v>
      </c>
      <c r="B2564" s="2" t="s">
        <v>3464</v>
      </c>
      <c r="C2564" s="2" t="s">
        <v>7575</v>
      </c>
      <c r="D2564">
        <v>2000</v>
      </c>
      <c r="E2564">
        <f t="shared" si="320"/>
        <v>2620</v>
      </c>
      <c r="F2564">
        <v>2060</v>
      </c>
      <c r="G2564">
        <f t="shared" si="321"/>
        <v>2698.6</v>
      </c>
      <c r="H2564" t="s">
        <v>8219</v>
      </c>
      <c r="I2564" t="s">
        <v>8225</v>
      </c>
      <c r="J2564" t="s">
        <v>8247</v>
      </c>
      <c r="K2564">
        <v>1439136000</v>
      </c>
      <c r="L2564">
        <v>1436972472</v>
      </c>
      <c r="M2564" t="b">
        <v>0</v>
      </c>
      <c r="N2564">
        <v>36</v>
      </c>
      <c r="O2564" t="b">
        <v>1</v>
      </c>
      <c r="P2564" t="s">
        <v>8271</v>
      </c>
      <c r="Q2564">
        <f t="shared" si="322"/>
        <v>103</v>
      </c>
      <c r="R2564">
        <f t="shared" si="327"/>
        <v>74.959999999999994</v>
      </c>
      <c r="S2564" t="str">
        <f t="shared" si="323"/>
        <v>theater</v>
      </c>
      <c r="T2564" t="str">
        <f t="shared" si="324"/>
        <v>plays</v>
      </c>
      <c r="U2564" s="7">
        <f t="shared" si="325"/>
        <v>42200.625833333332</v>
      </c>
      <c r="V2564" s="7">
        <f t="shared" si="326"/>
        <v>42225.666666666672</v>
      </c>
    </row>
    <row r="2565" spans="1:22" ht="29.5" x14ac:dyDescent="0.75">
      <c r="A2565">
        <v>2247</v>
      </c>
      <c r="B2565" s="2" t="s">
        <v>2248</v>
      </c>
      <c r="C2565" s="2" t="s">
        <v>6357</v>
      </c>
      <c r="D2565">
        <v>18500</v>
      </c>
      <c r="E2565">
        <f t="shared" si="320"/>
        <v>18500</v>
      </c>
      <c r="F2565">
        <v>19324</v>
      </c>
      <c r="G2565">
        <f t="shared" si="321"/>
        <v>19324</v>
      </c>
      <c r="H2565" t="s">
        <v>8219</v>
      </c>
      <c r="I2565" t="s">
        <v>8224</v>
      </c>
      <c r="J2565" t="s">
        <v>8246</v>
      </c>
      <c r="K2565">
        <v>1438185565</v>
      </c>
      <c r="L2565">
        <v>1436975965</v>
      </c>
      <c r="M2565" t="b">
        <v>0</v>
      </c>
      <c r="N2565">
        <v>380</v>
      </c>
      <c r="O2565" t="b">
        <v>1</v>
      </c>
      <c r="P2565" t="s">
        <v>8297</v>
      </c>
      <c r="Q2565">
        <f t="shared" si="322"/>
        <v>104</v>
      </c>
      <c r="R2565">
        <f t="shared" si="327"/>
        <v>50.85</v>
      </c>
      <c r="S2565" t="str">
        <f t="shared" si="323"/>
        <v>games</v>
      </c>
      <c r="T2565" t="str">
        <f t="shared" si="324"/>
        <v>tabletop games</v>
      </c>
      <c r="U2565" s="7">
        <f t="shared" si="325"/>
        <v>42200.666261574079</v>
      </c>
      <c r="V2565" s="7">
        <f t="shared" si="326"/>
        <v>42214.666261574079</v>
      </c>
    </row>
    <row r="2566" spans="1:22" ht="59" x14ac:dyDescent="0.75">
      <c r="A2566">
        <v>387</v>
      </c>
      <c r="B2566" s="2" t="s">
        <v>388</v>
      </c>
      <c r="C2566" s="2" t="s">
        <v>4497</v>
      </c>
      <c r="D2566">
        <v>38000</v>
      </c>
      <c r="E2566">
        <f t="shared" si="320"/>
        <v>38000</v>
      </c>
      <c r="F2566">
        <v>81316</v>
      </c>
      <c r="G2566">
        <f t="shared" si="321"/>
        <v>81316</v>
      </c>
      <c r="H2566" t="s">
        <v>8219</v>
      </c>
      <c r="I2566" t="s">
        <v>8224</v>
      </c>
      <c r="J2566" t="s">
        <v>8246</v>
      </c>
      <c r="K2566">
        <v>1439618400</v>
      </c>
      <c r="L2566">
        <v>1436976858</v>
      </c>
      <c r="M2566" t="b">
        <v>0</v>
      </c>
      <c r="N2566">
        <v>562</v>
      </c>
      <c r="O2566" t="b">
        <v>1</v>
      </c>
      <c r="P2566" t="s">
        <v>8269</v>
      </c>
      <c r="Q2566">
        <f t="shared" si="322"/>
        <v>214</v>
      </c>
      <c r="R2566">
        <f t="shared" si="327"/>
        <v>144.69</v>
      </c>
      <c r="S2566" t="str">
        <f t="shared" si="323"/>
        <v>film &amp; video</v>
      </c>
      <c r="T2566" t="str">
        <f t="shared" si="324"/>
        <v>documentary</v>
      </c>
      <c r="U2566" s="7">
        <f t="shared" si="325"/>
        <v>42200.67659722222</v>
      </c>
      <c r="V2566" s="7">
        <f t="shared" si="326"/>
        <v>42231.25</v>
      </c>
    </row>
    <row r="2567" spans="1:22" ht="44.25" x14ac:dyDescent="0.75">
      <c r="A2567">
        <v>20</v>
      </c>
      <c r="B2567" s="2" t="s">
        <v>22</v>
      </c>
      <c r="C2567" s="2" t="s">
        <v>4131</v>
      </c>
      <c r="D2567">
        <v>2000</v>
      </c>
      <c r="E2567">
        <f t="shared" si="320"/>
        <v>2000</v>
      </c>
      <c r="F2567">
        <v>2004</v>
      </c>
      <c r="G2567">
        <f t="shared" si="321"/>
        <v>2004</v>
      </c>
      <c r="H2567" t="s">
        <v>8219</v>
      </c>
      <c r="I2567" t="s">
        <v>8224</v>
      </c>
      <c r="J2567" t="s">
        <v>8246</v>
      </c>
      <c r="K2567">
        <v>1442167912</v>
      </c>
      <c r="L2567">
        <v>1436983912</v>
      </c>
      <c r="M2567" t="b">
        <v>0</v>
      </c>
      <c r="N2567">
        <v>25</v>
      </c>
      <c r="O2567" t="b">
        <v>1</v>
      </c>
      <c r="P2567" t="s">
        <v>8265</v>
      </c>
      <c r="Q2567">
        <f t="shared" si="322"/>
        <v>100</v>
      </c>
      <c r="R2567">
        <f t="shared" si="327"/>
        <v>80.16</v>
      </c>
      <c r="S2567" t="str">
        <f t="shared" si="323"/>
        <v>film &amp; video</v>
      </c>
      <c r="T2567" t="str">
        <f t="shared" si="324"/>
        <v>television</v>
      </c>
      <c r="U2567" s="7">
        <f t="shared" si="325"/>
        <v>42200.758240740746</v>
      </c>
      <c r="V2567" s="7">
        <f t="shared" si="326"/>
        <v>42260.758240740746</v>
      </c>
    </row>
    <row r="2568" spans="1:22" ht="44.25" x14ac:dyDescent="0.75">
      <c r="A2568">
        <v>3795</v>
      </c>
      <c r="B2568" s="2" t="s">
        <v>3792</v>
      </c>
      <c r="C2568" s="2" t="s">
        <v>7905</v>
      </c>
      <c r="D2568">
        <v>600</v>
      </c>
      <c r="E2568">
        <f t="shared" si="320"/>
        <v>786</v>
      </c>
      <c r="F2568">
        <v>10</v>
      </c>
      <c r="G2568">
        <f t="shared" si="321"/>
        <v>13.100000000000001</v>
      </c>
      <c r="H2568" t="s">
        <v>8221</v>
      </c>
      <c r="I2568" t="s">
        <v>8225</v>
      </c>
      <c r="J2568" t="s">
        <v>8247</v>
      </c>
      <c r="K2568">
        <v>1440801000</v>
      </c>
      <c r="L2568">
        <v>1437042490</v>
      </c>
      <c r="M2568" t="b">
        <v>0</v>
      </c>
      <c r="N2568">
        <v>2</v>
      </c>
      <c r="O2568" t="b">
        <v>0</v>
      </c>
      <c r="P2568" t="s">
        <v>8305</v>
      </c>
      <c r="Q2568">
        <f t="shared" si="322"/>
        <v>2</v>
      </c>
      <c r="R2568">
        <f t="shared" si="327"/>
        <v>6.55</v>
      </c>
      <c r="S2568" t="str">
        <f t="shared" si="323"/>
        <v>theater</v>
      </c>
      <c r="T2568" t="str">
        <f t="shared" si="324"/>
        <v>musical</v>
      </c>
      <c r="U2568" s="7">
        <f t="shared" si="325"/>
        <v>42201.436226851853</v>
      </c>
      <c r="V2568" s="7">
        <f t="shared" si="326"/>
        <v>42244.9375</v>
      </c>
    </row>
    <row r="2569" spans="1:22" ht="59" x14ac:dyDescent="0.75">
      <c r="A2569">
        <v>2798</v>
      </c>
      <c r="B2569" s="2" t="s">
        <v>2798</v>
      </c>
      <c r="C2569" s="2" t="s">
        <v>6908</v>
      </c>
      <c r="D2569">
        <v>5000</v>
      </c>
      <c r="E2569">
        <f t="shared" si="320"/>
        <v>6550</v>
      </c>
      <c r="F2569">
        <v>5070</v>
      </c>
      <c r="G2569">
        <f t="shared" si="321"/>
        <v>6641.7</v>
      </c>
      <c r="H2569" t="s">
        <v>8219</v>
      </c>
      <c r="I2569" t="s">
        <v>8225</v>
      </c>
      <c r="J2569" t="s">
        <v>8247</v>
      </c>
      <c r="K2569">
        <v>1438358400</v>
      </c>
      <c r="L2569">
        <v>1437063121</v>
      </c>
      <c r="M2569" t="b">
        <v>0</v>
      </c>
      <c r="N2569">
        <v>139</v>
      </c>
      <c r="O2569" t="b">
        <v>1</v>
      </c>
      <c r="P2569" t="s">
        <v>8271</v>
      </c>
      <c r="Q2569">
        <f t="shared" si="322"/>
        <v>101</v>
      </c>
      <c r="R2569">
        <f t="shared" si="327"/>
        <v>47.78</v>
      </c>
      <c r="S2569" t="str">
        <f t="shared" si="323"/>
        <v>theater</v>
      </c>
      <c r="T2569" t="str">
        <f t="shared" si="324"/>
        <v>plays</v>
      </c>
      <c r="U2569" s="7">
        <f t="shared" si="325"/>
        <v>42201.675011574072</v>
      </c>
      <c r="V2569" s="7">
        <f t="shared" si="326"/>
        <v>42216.666666666672</v>
      </c>
    </row>
    <row r="2570" spans="1:22" ht="59" x14ac:dyDescent="0.75">
      <c r="A2570">
        <v>2228</v>
      </c>
      <c r="B2570" s="2" t="s">
        <v>2229</v>
      </c>
      <c r="C2570" s="2" t="s">
        <v>6338</v>
      </c>
      <c r="D2570">
        <v>1000</v>
      </c>
      <c r="E2570">
        <f t="shared" si="320"/>
        <v>1140</v>
      </c>
      <c r="F2570">
        <v>11744.9</v>
      </c>
      <c r="G2570">
        <f t="shared" si="321"/>
        <v>13389.185999999998</v>
      </c>
      <c r="H2570" t="s">
        <v>8219</v>
      </c>
      <c r="I2570" t="s">
        <v>8236</v>
      </c>
      <c r="J2570" t="s">
        <v>8249</v>
      </c>
      <c r="K2570">
        <v>1439707236</v>
      </c>
      <c r="L2570">
        <v>1437115236</v>
      </c>
      <c r="M2570" t="b">
        <v>0</v>
      </c>
      <c r="N2570">
        <v>144</v>
      </c>
      <c r="O2570" t="b">
        <v>1</v>
      </c>
      <c r="P2570" t="s">
        <v>8297</v>
      </c>
      <c r="Q2570">
        <f t="shared" si="322"/>
        <v>1174</v>
      </c>
      <c r="R2570">
        <f t="shared" si="327"/>
        <v>92.98</v>
      </c>
      <c r="S2570" t="str">
        <f t="shared" si="323"/>
        <v>games</v>
      </c>
      <c r="T2570" t="str">
        <f t="shared" si="324"/>
        <v>tabletop games</v>
      </c>
      <c r="U2570" s="7">
        <f t="shared" si="325"/>
        <v>42202.278194444443</v>
      </c>
      <c r="V2570" s="7">
        <f t="shared" si="326"/>
        <v>42232.278194444443</v>
      </c>
    </row>
    <row r="2571" spans="1:22" ht="44.25" x14ac:dyDescent="0.75">
      <c r="A2571">
        <v>213</v>
      </c>
      <c r="B2571" s="2" t="s">
        <v>215</v>
      </c>
      <c r="C2571" s="2" t="s">
        <v>4323</v>
      </c>
      <c r="D2571">
        <v>50000</v>
      </c>
      <c r="E2571">
        <f t="shared" si="320"/>
        <v>50000</v>
      </c>
      <c r="F2571">
        <v>20</v>
      </c>
      <c r="G2571">
        <f t="shared" si="321"/>
        <v>20</v>
      </c>
      <c r="H2571" t="s">
        <v>8221</v>
      </c>
      <c r="I2571" t="s">
        <v>8224</v>
      </c>
      <c r="J2571" t="s">
        <v>8246</v>
      </c>
      <c r="K2571">
        <v>1439734001</v>
      </c>
      <c r="L2571">
        <v>1437142547</v>
      </c>
      <c r="M2571" t="b">
        <v>0</v>
      </c>
      <c r="N2571">
        <v>1</v>
      </c>
      <c r="O2571" t="b">
        <v>0</v>
      </c>
      <c r="P2571" t="s">
        <v>8268</v>
      </c>
      <c r="Q2571">
        <f t="shared" si="322"/>
        <v>0</v>
      </c>
      <c r="R2571">
        <f t="shared" si="327"/>
        <v>20</v>
      </c>
      <c r="S2571" t="str">
        <f t="shared" si="323"/>
        <v>film &amp; video</v>
      </c>
      <c r="T2571" t="str">
        <f t="shared" si="324"/>
        <v>drama</v>
      </c>
      <c r="U2571" s="7">
        <f t="shared" si="325"/>
        <v>42202.594293981485</v>
      </c>
      <c r="V2571" s="7">
        <f t="shared" si="326"/>
        <v>42232.587974537033</v>
      </c>
    </row>
    <row r="2572" spans="1:22" ht="44.25" x14ac:dyDescent="0.75">
      <c r="A2572">
        <v>3610</v>
      </c>
      <c r="B2572" s="2" t="s">
        <v>3609</v>
      </c>
      <c r="C2572" s="2" t="s">
        <v>7720</v>
      </c>
      <c r="D2572">
        <v>1000</v>
      </c>
      <c r="E2572">
        <f t="shared" si="320"/>
        <v>1310</v>
      </c>
      <c r="F2572">
        <v>1623</v>
      </c>
      <c r="G2572">
        <f t="shared" si="321"/>
        <v>2126.13</v>
      </c>
      <c r="H2572" t="s">
        <v>8219</v>
      </c>
      <c r="I2572" t="s">
        <v>8225</v>
      </c>
      <c r="J2572" t="s">
        <v>8247</v>
      </c>
      <c r="K2572">
        <v>1439806936</v>
      </c>
      <c r="L2572">
        <v>1437214936</v>
      </c>
      <c r="M2572" t="b">
        <v>0</v>
      </c>
      <c r="N2572">
        <v>31</v>
      </c>
      <c r="O2572" t="b">
        <v>1</v>
      </c>
      <c r="P2572" t="s">
        <v>8271</v>
      </c>
      <c r="Q2572">
        <f t="shared" si="322"/>
        <v>162</v>
      </c>
      <c r="R2572">
        <f t="shared" si="327"/>
        <v>68.58</v>
      </c>
      <c r="S2572" t="str">
        <f t="shared" si="323"/>
        <v>theater</v>
      </c>
      <c r="T2572" t="str">
        <f t="shared" si="324"/>
        <v>plays</v>
      </c>
      <c r="U2572" s="7">
        <f t="shared" si="325"/>
        <v>42203.432129629626</v>
      </c>
      <c r="V2572" s="7">
        <f t="shared" si="326"/>
        <v>42233.432129629626</v>
      </c>
    </row>
    <row r="2573" spans="1:22" ht="44.25" x14ac:dyDescent="0.75">
      <c r="A2573">
        <v>3730</v>
      </c>
      <c r="B2573" s="2" t="s">
        <v>3727</v>
      </c>
      <c r="C2573" s="2" t="s">
        <v>7840</v>
      </c>
      <c r="D2573">
        <v>1000</v>
      </c>
      <c r="E2573">
        <f t="shared" si="320"/>
        <v>1000</v>
      </c>
      <c r="F2573">
        <v>100</v>
      </c>
      <c r="G2573">
        <f t="shared" si="321"/>
        <v>100</v>
      </c>
      <c r="H2573" t="s">
        <v>8221</v>
      </c>
      <c r="I2573" t="s">
        <v>8224</v>
      </c>
      <c r="J2573" t="s">
        <v>8246</v>
      </c>
      <c r="K2573">
        <v>1439828159</v>
      </c>
      <c r="L2573">
        <v>1437236159</v>
      </c>
      <c r="M2573" t="b">
        <v>0</v>
      </c>
      <c r="N2573">
        <v>1</v>
      </c>
      <c r="O2573" t="b">
        <v>0</v>
      </c>
      <c r="P2573" t="s">
        <v>8271</v>
      </c>
      <c r="Q2573">
        <f t="shared" si="322"/>
        <v>10</v>
      </c>
      <c r="R2573">
        <f t="shared" si="327"/>
        <v>100</v>
      </c>
      <c r="S2573" t="str">
        <f t="shared" si="323"/>
        <v>theater</v>
      </c>
      <c r="T2573" t="str">
        <f t="shared" si="324"/>
        <v>plays</v>
      </c>
      <c r="U2573" s="7">
        <f t="shared" si="325"/>
        <v>42203.677766203706</v>
      </c>
      <c r="V2573" s="7">
        <f t="shared" si="326"/>
        <v>42233.677766203706</v>
      </c>
    </row>
    <row r="2574" spans="1:22" ht="103.25" x14ac:dyDescent="0.75">
      <c r="A2574">
        <v>3561</v>
      </c>
      <c r="B2574" s="2" t="s">
        <v>3560</v>
      </c>
      <c r="C2574" s="2" t="s">
        <v>7671</v>
      </c>
      <c r="D2574">
        <v>2500</v>
      </c>
      <c r="E2574">
        <f t="shared" si="320"/>
        <v>2500</v>
      </c>
      <c r="F2574">
        <v>2560</v>
      </c>
      <c r="G2574">
        <f t="shared" si="321"/>
        <v>2560</v>
      </c>
      <c r="H2574" t="s">
        <v>8219</v>
      </c>
      <c r="I2574" t="s">
        <v>8224</v>
      </c>
      <c r="J2574" t="s">
        <v>8246</v>
      </c>
      <c r="K2574">
        <v>1438799760</v>
      </c>
      <c r="L2574">
        <v>1437236378</v>
      </c>
      <c r="M2574" t="b">
        <v>0</v>
      </c>
      <c r="N2574">
        <v>54</v>
      </c>
      <c r="O2574" t="b">
        <v>1</v>
      </c>
      <c r="P2574" t="s">
        <v>8271</v>
      </c>
      <c r="Q2574">
        <f t="shared" si="322"/>
        <v>102</v>
      </c>
      <c r="R2574">
        <f t="shared" si="327"/>
        <v>47.41</v>
      </c>
      <c r="S2574" t="str">
        <f t="shared" si="323"/>
        <v>theater</v>
      </c>
      <c r="T2574" t="str">
        <f t="shared" si="324"/>
        <v>plays</v>
      </c>
      <c r="U2574" s="7">
        <f t="shared" si="325"/>
        <v>42203.680300925931</v>
      </c>
      <c r="V2574" s="7">
        <f t="shared" si="326"/>
        <v>42221.774999999994</v>
      </c>
    </row>
    <row r="2575" spans="1:22" ht="44.25" x14ac:dyDescent="0.75">
      <c r="A2575">
        <v>2409</v>
      </c>
      <c r="B2575" s="2" t="s">
        <v>2410</v>
      </c>
      <c r="C2575" s="2" t="s">
        <v>6519</v>
      </c>
      <c r="D2575">
        <v>25000</v>
      </c>
      <c r="E2575">
        <f t="shared" si="320"/>
        <v>25000</v>
      </c>
      <c r="F2575">
        <v>460</v>
      </c>
      <c r="G2575">
        <f t="shared" si="321"/>
        <v>460</v>
      </c>
      <c r="H2575" t="s">
        <v>8221</v>
      </c>
      <c r="I2575" t="s">
        <v>8224</v>
      </c>
      <c r="J2575" t="s">
        <v>8246</v>
      </c>
      <c r="K2575">
        <v>1439931675</v>
      </c>
      <c r="L2575">
        <v>1437339675</v>
      </c>
      <c r="M2575" t="b">
        <v>0</v>
      </c>
      <c r="N2575">
        <v>6</v>
      </c>
      <c r="O2575" t="b">
        <v>0</v>
      </c>
      <c r="P2575" t="s">
        <v>8284</v>
      </c>
      <c r="Q2575">
        <f t="shared" si="322"/>
        <v>2</v>
      </c>
      <c r="R2575">
        <f t="shared" si="327"/>
        <v>76.67</v>
      </c>
      <c r="S2575" t="str">
        <f t="shared" si="323"/>
        <v>food</v>
      </c>
      <c r="T2575" t="str">
        <f t="shared" si="324"/>
        <v>food trucks</v>
      </c>
      <c r="U2575" s="7">
        <f t="shared" si="325"/>
        <v>42204.875868055555</v>
      </c>
      <c r="V2575" s="7">
        <f t="shared" si="326"/>
        <v>42234.875868055555</v>
      </c>
    </row>
    <row r="2576" spans="1:22" ht="44.25" x14ac:dyDescent="0.75">
      <c r="A2576">
        <v>3728</v>
      </c>
      <c r="B2576" s="2" t="s">
        <v>3725</v>
      </c>
      <c r="C2576" s="2" t="s">
        <v>7838</v>
      </c>
      <c r="D2576">
        <v>20000</v>
      </c>
      <c r="E2576">
        <f t="shared" si="320"/>
        <v>20000</v>
      </c>
      <c r="F2576">
        <v>1862</v>
      </c>
      <c r="G2576">
        <f t="shared" si="321"/>
        <v>1862</v>
      </c>
      <c r="H2576" t="s">
        <v>8221</v>
      </c>
      <c r="I2576" t="s">
        <v>8224</v>
      </c>
      <c r="J2576" t="s">
        <v>8246</v>
      </c>
      <c r="K2576">
        <v>1439957176</v>
      </c>
      <c r="L2576">
        <v>1437365176</v>
      </c>
      <c r="M2576" t="b">
        <v>0</v>
      </c>
      <c r="N2576">
        <v>31</v>
      </c>
      <c r="O2576" t="b">
        <v>0</v>
      </c>
      <c r="P2576" t="s">
        <v>8271</v>
      </c>
      <c r="Q2576">
        <f t="shared" si="322"/>
        <v>9</v>
      </c>
      <c r="R2576">
        <f t="shared" si="327"/>
        <v>60.06</v>
      </c>
      <c r="S2576" t="str">
        <f t="shared" si="323"/>
        <v>theater</v>
      </c>
      <c r="T2576" t="str">
        <f t="shared" si="324"/>
        <v>plays</v>
      </c>
      <c r="U2576" s="7">
        <f t="shared" si="325"/>
        <v>42205.171018518522</v>
      </c>
      <c r="V2576" s="7">
        <f t="shared" si="326"/>
        <v>42235.171018518522</v>
      </c>
    </row>
    <row r="2577" spans="1:22" ht="59" x14ac:dyDescent="0.75">
      <c r="A2577">
        <v>3437</v>
      </c>
      <c r="B2577" s="2" t="s">
        <v>3436</v>
      </c>
      <c r="C2577" s="2" t="s">
        <v>7547</v>
      </c>
      <c r="D2577">
        <v>3000</v>
      </c>
      <c r="E2577">
        <f t="shared" si="320"/>
        <v>3000</v>
      </c>
      <c r="F2577">
        <v>3030</v>
      </c>
      <c r="G2577">
        <f t="shared" si="321"/>
        <v>3030</v>
      </c>
      <c r="H2577" t="s">
        <v>8219</v>
      </c>
      <c r="I2577" t="s">
        <v>8224</v>
      </c>
      <c r="J2577" t="s">
        <v>8246</v>
      </c>
      <c r="K2577">
        <v>1440003820</v>
      </c>
      <c r="L2577">
        <v>1437411820</v>
      </c>
      <c r="M2577" t="b">
        <v>0</v>
      </c>
      <c r="N2577">
        <v>36</v>
      </c>
      <c r="O2577" t="b">
        <v>1</v>
      </c>
      <c r="P2577" t="s">
        <v>8271</v>
      </c>
      <c r="Q2577">
        <f t="shared" si="322"/>
        <v>101</v>
      </c>
      <c r="R2577">
        <f t="shared" si="327"/>
        <v>84.17</v>
      </c>
      <c r="S2577" t="str">
        <f t="shared" si="323"/>
        <v>theater</v>
      </c>
      <c r="T2577" t="str">
        <f t="shared" si="324"/>
        <v>plays</v>
      </c>
      <c r="U2577" s="7">
        <f t="shared" si="325"/>
        <v>42205.710879629631</v>
      </c>
      <c r="V2577" s="7">
        <f t="shared" si="326"/>
        <v>42235.710879629631</v>
      </c>
    </row>
    <row r="2578" spans="1:22" ht="44.25" x14ac:dyDescent="0.75">
      <c r="A2578">
        <v>2219</v>
      </c>
      <c r="B2578" s="2" t="s">
        <v>2220</v>
      </c>
      <c r="C2578" s="2" t="s">
        <v>6329</v>
      </c>
      <c r="D2578">
        <v>1000</v>
      </c>
      <c r="E2578">
        <f t="shared" si="320"/>
        <v>1000</v>
      </c>
      <c r="F2578">
        <v>1015</v>
      </c>
      <c r="G2578">
        <f t="shared" si="321"/>
        <v>1015</v>
      </c>
      <c r="H2578" t="s">
        <v>8219</v>
      </c>
      <c r="I2578" t="s">
        <v>8224</v>
      </c>
      <c r="J2578" t="s">
        <v>8246</v>
      </c>
      <c r="K2578">
        <v>1440004512</v>
      </c>
      <c r="L2578">
        <v>1437412512</v>
      </c>
      <c r="M2578" t="b">
        <v>0</v>
      </c>
      <c r="N2578">
        <v>19</v>
      </c>
      <c r="O2578" t="b">
        <v>1</v>
      </c>
      <c r="P2578" t="s">
        <v>8280</v>
      </c>
      <c r="Q2578">
        <f t="shared" si="322"/>
        <v>102</v>
      </c>
      <c r="R2578">
        <f t="shared" si="327"/>
        <v>53.42</v>
      </c>
      <c r="S2578" t="str">
        <f t="shared" si="323"/>
        <v>music</v>
      </c>
      <c r="T2578" t="str">
        <f t="shared" si="324"/>
        <v>electronic music</v>
      </c>
      <c r="U2578" s="7">
        <f t="shared" si="325"/>
        <v>42205.718888888892</v>
      </c>
      <c r="V2578" s="7">
        <f t="shared" si="326"/>
        <v>42235.718888888892</v>
      </c>
    </row>
    <row r="2579" spans="1:22" x14ac:dyDescent="0.75">
      <c r="A2579">
        <v>1988</v>
      </c>
      <c r="B2579" s="2" t="s">
        <v>1989</v>
      </c>
      <c r="C2579" s="2" t="s">
        <v>6098</v>
      </c>
      <c r="D2579">
        <v>6000</v>
      </c>
      <c r="E2579">
        <f t="shared" si="320"/>
        <v>6000</v>
      </c>
      <c r="F2579">
        <v>25</v>
      </c>
      <c r="G2579">
        <f t="shared" si="321"/>
        <v>25</v>
      </c>
      <c r="H2579" t="s">
        <v>8221</v>
      </c>
      <c r="I2579" t="s">
        <v>8224</v>
      </c>
      <c r="J2579" t="s">
        <v>8246</v>
      </c>
      <c r="K2579">
        <v>1440094742</v>
      </c>
      <c r="L2579">
        <v>1437502742</v>
      </c>
      <c r="M2579" t="b">
        <v>0</v>
      </c>
      <c r="N2579">
        <v>1</v>
      </c>
      <c r="O2579" t="b">
        <v>0</v>
      </c>
      <c r="P2579" t="s">
        <v>8296</v>
      </c>
      <c r="Q2579">
        <f t="shared" si="322"/>
        <v>0</v>
      </c>
      <c r="R2579">
        <f t="shared" si="327"/>
        <v>25</v>
      </c>
      <c r="S2579" t="str">
        <f t="shared" si="323"/>
        <v>photography</v>
      </c>
      <c r="T2579" t="str">
        <f t="shared" si="324"/>
        <v>people</v>
      </c>
      <c r="U2579" s="7">
        <f t="shared" si="325"/>
        <v>42206.763217592597</v>
      </c>
      <c r="V2579" s="7">
        <f t="shared" si="326"/>
        <v>42236.763217592597</v>
      </c>
    </row>
    <row r="2580" spans="1:22" ht="29.5" x14ac:dyDescent="0.75">
      <c r="A2580">
        <v>3223</v>
      </c>
      <c r="B2580" s="2" t="s">
        <v>3223</v>
      </c>
      <c r="C2580" s="2" t="s">
        <v>7333</v>
      </c>
      <c r="D2580">
        <v>3100</v>
      </c>
      <c r="E2580">
        <f t="shared" si="320"/>
        <v>3100</v>
      </c>
      <c r="F2580">
        <v>3395</v>
      </c>
      <c r="G2580">
        <f t="shared" si="321"/>
        <v>3395</v>
      </c>
      <c r="H2580" t="s">
        <v>8219</v>
      </c>
      <c r="I2580" t="s">
        <v>8224</v>
      </c>
      <c r="J2580" t="s">
        <v>8246</v>
      </c>
      <c r="K2580">
        <v>1440100976</v>
      </c>
      <c r="L2580">
        <v>1437508976</v>
      </c>
      <c r="M2580" t="b">
        <v>1</v>
      </c>
      <c r="N2580">
        <v>74</v>
      </c>
      <c r="O2580" t="b">
        <v>1</v>
      </c>
      <c r="P2580" t="s">
        <v>8271</v>
      </c>
      <c r="Q2580">
        <f t="shared" si="322"/>
        <v>110</v>
      </c>
      <c r="R2580">
        <f t="shared" si="327"/>
        <v>45.88</v>
      </c>
      <c r="S2580" t="str">
        <f t="shared" si="323"/>
        <v>theater</v>
      </c>
      <c r="T2580" t="str">
        <f t="shared" si="324"/>
        <v>plays</v>
      </c>
      <c r="U2580" s="7">
        <f t="shared" si="325"/>
        <v>42206.835370370376</v>
      </c>
      <c r="V2580" s="7">
        <f t="shared" si="326"/>
        <v>42236.835370370376</v>
      </c>
    </row>
    <row r="2581" spans="1:22" ht="29.5" x14ac:dyDescent="0.75">
      <c r="A2581">
        <v>3815</v>
      </c>
      <c r="B2581" s="2" t="s">
        <v>3812</v>
      </c>
      <c r="C2581" s="2" t="s">
        <v>7925</v>
      </c>
      <c r="D2581">
        <v>1000</v>
      </c>
      <c r="E2581">
        <f t="shared" si="320"/>
        <v>1310</v>
      </c>
      <c r="F2581">
        <v>1000.01</v>
      </c>
      <c r="G2581">
        <f t="shared" si="321"/>
        <v>1310.0131000000001</v>
      </c>
      <c r="H2581" t="s">
        <v>8219</v>
      </c>
      <c r="I2581" t="s">
        <v>8225</v>
      </c>
      <c r="J2581" t="s">
        <v>8247</v>
      </c>
      <c r="K2581">
        <v>1440111600</v>
      </c>
      <c r="L2581">
        <v>1437545657</v>
      </c>
      <c r="M2581" t="b">
        <v>0</v>
      </c>
      <c r="N2581">
        <v>20</v>
      </c>
      <c r="O2581" t="b">
        <v>1</v>
      </c>
      <c r="P2581" t="s">
        <v>8271</v>
      </c>
      <c r="Q2581">
        <f t="shared" si="322"/>
        <v>100</v>
      </c>
      <c r="R2581">
        <f t="shared" si="327"/>
        <v>65.5</v>
      </c>
      <c r="S2581" t="str">
        <f t="shared" si="323"/>
        <v>theater</v>
      </c>
      <c r="T2581" t="str">
        <f t="shared" si="324"/>
        <v>plays</v>
      </c>
      <c r="U2581" s="7">
        <f t="shared" si="325"/>
        <v>42207.259918981479</v>
      </c>
      <c r="V2581" s="7">
        <f t="shared" si="326"/>
        <v>42236.958333333328</v>
      </c>
    </row>
    <row r="2582" spans="1:22" ht="44.25" x14ac:dyDescent="0.75">
      <c r="A2582">
        <v>348</v>
      </c>
      <c r="B2582" s="2" t="s">
        <v>349</v>
      </c>
      <c r="C2582" s="2" t="s">
        <v>4458</v>
      </c>
      <c r="D2582">
        <v>10000</v>
      </c>
      <c r="E2582">
        <f t="shared" si="320"/>
        <v>10000</v>
      </c>
      <c r="F2582">
        <v>10300</v>
      </c>
      <c r="G2582">
        <f t="shared" si="321"/>
        <v>10300</v>
      </c>
      <c r="H2582" t="s">
        <v>8219</v>
      </c>
      <c r="I2582" t="s">
        <v>8224</v>
      </c>
      <c r="J2582" t="s">
        <v>8246</v>
      </c>
      <c r="K2582">
        <v>1440165916</v>
      </c>
      <c r="L2582">
        <v>1437573916</v>
      </c>
      <c r="M2582" t="b">
        <v>1</v>
      </c>
      <c r="N2582">
        <v>119</v>
      </c>
      <c r="O2582" t="b">
        <v>1</v>
      </c>
      <c r="P2582" t="s">
        <v>8269</v>
      </c>
      <c r="Q2582">
        <f t="shared" si="322"/>
        <v>103</v>
      </c>
      <c r="R2582">
        <f t="shared" si="327"/>
        <v>86.55</v>
      </c>
      <c r="S2582" t="str">
        <f t="shared" si="323"/>
        <v>film &amp; video</v>
      </c>
      <c r="T2582" t="str">
        <f t="shared" si="324"/>
        <v>documentary</v>
      </c>
      <c r="U2582" s="7">
        <f t="shared" si="325"/>
        <v>42207.58699074074</v>
      </c>
      <c r="V2582" s="7">
        <f t="shared" si="326"/>
        <v>42237.58699074074</v>
      </c>
    </row>
    <row r="2583" spans="1:22" ht="44.25" x14ac:dyDescent="0.75">
      <c r="A2583">
        <v>2662</v>
      </c>
      <c r="B2583" s="2" t="s">
        <v>2662</v>
      </c>
      <c r="C2583" s="2" t="s">
        <v>6772</v>
      </c>
      <c r="D2583">
        <v>20000</v>
      </c>
      <c r="E2583">
        <f t="shared" si="320"/>
        <v>20000</v>
      </c>
      <c r="F2583">
        <v>21360</v>
      </c>
      <c r="G2583">
        <f t="shared" si="321"/>
        <v>21360</v>
      </c>
      <c r="H2583" t="s">
        <v>8219</v>
      </c>
      <c r="I2583" t="s">
        <v>8224</v>
      </c>
      <c r="J2583" t="s">
        <v>8246</v>
      </c>
      <c r="K2583">
        <v>1440179713</v>
      </c>
      <c r="L2583">
        <v>1437587713</v>
      </c>
      <c r="M2583" t="b">
        <v>0</v>
      </c>
      <c r="N2583">
        <v>80</v>
      </c>
      <c r="O2583" t="b">
        <v>1</v>
      </c>
      <c r="P2583" t="s">
        <v>8302</v>
      </c>
      <c r="Q2583">
        <f t="shared" si="322"/>
        <v>107</v>
      </c>
      <c r="R2583">
        <f t="shared" si="327"/>
        <v>267</v>
      </c>
      <c r="S2583" t="str">
        <f t="shared" si="323"/>
        <v>technology</v>
      </c>
      <c r="T2583" t="str">
        <f t="shared" si="324"/>
        <v>makerspaces</v>
      </c>
      <c r="U2583" s="7">
        <f t="shared" si="325"/>
        <v>42207.746678240743</v>
      </c>
      <c r="V2583" s="7">
        <f t="shared" si="326"/>
        <v>42237.746678240743</v>
      </c>
    </row>
    <row r="2584" spans="1:22" ht="44.25" x14ac:dyDescent="0.75">
      <c r="A2584">
        <v>3094</v>
      </c>
      <c r="B2584" s="2" t="s">
        <v>3094</v>
      </c>
      <c r="C2584" s="2" t="s">
        <v>7204</v>
      </c>
      <c r="D2584">
        <v>100000</v>
      </c>
      <c r="E2584">
        <f t="shared" si="320"/>
        <v>100000</v>
      </c>
      <c r="F2584">
        <v>25</v>
      </c>
      <c r="G2584">
        <f t="shared" si="321"/>
        <v>25</v>
      </c>
      <c r="H2584" t="s">
        <v>8221</v>
      </c>
      <c r="I2584" t="s">
        <v>8224</v>
      </c>
      <c r="J2584" t="s">
        <v>8246</v>
      </c>
      <c r="K2584">
        <v>1442775956</v>
      </c>
      <c r="L2584">
        <v>1437591956</v>
      </c>
      <c r="M2584" t="b">
        <v>0</v>
      </c>
      <c r="N2584">
        <v>1</v>
      </c>
      <c r="O2584" t="b">
        <v>0</v>
      </c>
      <c r="P2584" t="s">
        <v>8303</v>
      </c>
      <c r="Q2584">
        <f t="shared" si="322"/>
        <v>0</v>
      </c>
      <c r="R2584">
        <f t="shared" si="327"/>
        <v>25</v>
      </c>
      <c r="S2584" t="str">
        <f t="shared" si="323"/>
        <v>theater</v>
      </c>
      <c r="T2584" t="str">
        <f t="shared" si="324"/>
        <v>spaces</v>
      </c>
      <c r="U2584" s="7">
        <f t="shared" si="325"/>
        <v>42207.795787037037</v>
      </c>
      <c r="V2584" s="7">
        <f t="shared" si="326"/>
        <v>42267.795787037037</v>
      </c>
    </row>
    <row r="2585" spans="1:22" ht="44.25" x14ac:dyDescent="0.75">
      <c r="A2585">
        <v>964</v>
      </c>
      <c r="B2585" s="2" t="s">
        <v>965</v>
      </c>
      <c r="C2585" s="2" t="s">
        <v>5074</v>
      </c>
      <c r="D2585">
        <v>110000</v>
      </c>
      <c r="E2585">
        <f t="shared" si="320"/>
        <v>80300</v>
      </c>
      <c r="F2585">
        <v>879</v>
      </c>
      <c r="G2585">
        <f t="shared" si="321"/>
        <v>641.66999999999996</v>
      </c>
      <c r="H2585" t="s">
        <v>8221</v>
      </c>
      <c r="I2585" t="s">
        <v>8229</v>
      </c>
      <c r="J2585" t="s">
        <v>8251</v>
      </c>
      <c r="K2585">
        <v>1441119919</v>
      </c>
      <c r="L2585">
        <v>1437663919</v>
      </c>
      <c r="M2585" t="b">
        <v>0</v>
      </c>
      <c r="N2585">
        <v>29</v>
      </c>
      <c r="O2585" t="b">
        <v>0</v>
      </c>
      <c r="P2585" t="s">
        <v>8273</v>
      </c>
      <c r="Q2585">
        <f t="shared" si="322"/>
        <v>1</v>
      </c>
      <c r="R2585">
        <f t="shared" si="327"/>
        <v>22.13</v>
      </c>
      <c r="S2585" t="str">
        <f t="shared" si="323"/>
        <v>technology</v>
      </c>
      <c r="T2585" t="str">
        <f t="shared" si="324"/>
        <v>wearables</v>
      </c>
      <c r="U2585" s="7">
        <f t="shared" si="325"/>
        <v>42208.628692129627</v>
      </c>
      <c r="V2585" s="7">
        <f t="shared" si="326"/>
        <v>42248.628692129627</v>
      </c>
    </row>
    <row r="2586" spans="1:22" ht="59" x14ac:dyDescent="0.75">
      <c r="A2586">
        <v>2531</v>
      </c>
      <c r="B2586" s="2" t="s">
        <v>2531</v>
      </c>
      <c r="C2586" s="2" t="s">
        <v>6641</v>
      </c>
      <c r="D2586">
        <v>4500</v>
      </c>
      <c r="E2586">
        <f t="shared" si="320"/>
        <v>4500</v>
      </c>
      <c r="F2586">
        <v>4518</v>
      </c>
      <c r="G2586">
        <f t="shared" si="321"/>
        <v>4518</v>
      </c>
      <c r="H2586" t="s">
        <v>8219</v>
      </c>
      <c r="I2586" t="s">
        <v>8224</v>
      </c>
      <c r="J2586" t="s">
        <v>8246</v>
      </c>
      <c r="K2586">
        <v>1439611140</v>
      </c>
      <c r="L2586">
        <v>1437668354</v>
      </c>
      <c r="M2586" t="b">
        <v>0</v>
      </c>
      <c r="N2586">
        <v>61</v>
      </c>
      <c r="O2586" t="b">
        <v>1</v>
      </c>
      <c r="P2586" t="s">
        <v>8300</v>
      </c>
      <c r="Q2586">
        <f t="shared" si="322"/>
        <v>100</v>
      </c>
      <c r="R2586">
        <f t="shared" si="327"/>
        <v>74.069999999999993</v>
      </c>
      <c r="S2586" t="str">
        <f t="shared" si="323"/>
        <v>music</v>
      </c>
      <c r="T2586" t="str">
        <f t="shared" si="324"/>
        <v>classical music</v>
      </c>
      <c r="U2586" s="7">
        <f t="shared" si="325"/>
        <v>42208.680023148147</v>
      </c>
      <c r="V2586" s="7">
        <f t="shared" si="326"/>
        <v>42231.165972222225</v>
      </c>
    </row>
    <row r="2587" spans="1:22" ht="59" x14ac:dyDescent="0.75">
      <c r="A2587">
        <v>2808</v>
      </c>
      <c r="B2587" s="2" t="s">
        <v>2808</v>
      </c>
      <c r="C2587" s="2" t="s">
        <v>6918</v>
      </c>
      <c r="D2587">
        <v>4500</v>
      </c>
      <c r="E2587">
        <f t="shared" si="320"/>
        <v>4500</v>
      </c>
      <c r="F2587">
        <v>4511</v>
      </c>
      <c r="G2587">
        <f t="shared" si="321"/>
        <v>4511</v>
      </c>
      <c r="H2587" t="s">
        <v>8219</v>
      </c>
      <c r="I2587" t="s">
        <v>8224</v>
      </c>
      <c r="J2587" t="s">
        <v>8246</v>
      </c>
      <c r="K2587">
        <v>1440274735</v>
      </c>
      <c r="L2587">
        <v>1437682735</v>
      </c>
      <c r="M2587" t="b">
        <v>0</v>
      </c>
      <c r="N2587">
        <v>69</v>
      </c>
      <c r="O2587" t="b">
        <v>1</v>
      </c>
      <c r="P2587" t="s">
        <v>8271</v>
      </c>
      <c r="Q2587">
        <f t="shared" si="322"/>
        <v>100</v>
      </c>
      <c r="R2587">
        <f t="shared" si="327"/>
        <v>65.38</v>
      </c>
      <c r="S2587" t="str">
        <f t="shared" si="323"/>
        <v>theater</v>
      </c>
      <c r="T2587" t="str">
        <f t="shared" si="324"/>
        <v>plays</v>
      </c>
      <c r="U2587" s="7">
        <f t="shared" si="325"/>
        <v>42208.84646990741</v>
      </c>
      <c r="V2587" s="7">
        <f t="shared" si="326"/>
        <v>42238.84646990741</v>
      </c>
    </row>
    <row r="2588" spans="1:22" ht="29.5" x14ac:dyDescent="0.75">
      <c r="A2588">
        <v>1761</v>
      </c>
      <c r="B2588" s="2" t="s">
        <v>1762</v>
      </c>
      <c r="C2588" s="2" t="s">
        <v>5871</v>
      </c>
      <c r="D2588">
        <v>100</v>
      </c>
      <c r="E2588">
        <f t="shared" si="320"/>
        <v>131</v>
      </c>
      <c r="F2588">
        <v>155</v>
      </c>
      <c r="G2588">
        <f t="shared" si="321"/>
        <v>203.05</v>
      </c>
      <c r="H2588" t="s">
        <v>8219</v>
      </c>
      <c r="I2588" t="s">
        <v>8225</v>
      </c>
      <c r="J2588" t="s">
        <v>8247</v>
      </c>
      <c r="K2588">
        <v>1442065060</v>
      </c>
      <c r="L2588">
        <v>1437745060</v>
      </c>
      <c r="M2588" t="b">
        <v>0</v>
      </c>
      <c r="N2588">
        <v>3</v>
      </c>
      <c r="O2588" t="b">
        <v>1</v>
      </c>
      <c r="P2588" t="s">
        <v>8285</v>
      </c>
      <c r="Q2588">
        <f t="shared" si="322"/>
        <v>155</v>
      </c>
      <c r="R2588">
        <f t="shared" si="327"/>
        <v>67.680000000000007</v>
      </c>
      <c r="S2588" t="str">
        <f t="shared" si="323"/>
        <v>photography</v>
      </c>
      <c r="T2588" t="str">
        <f t="shared" si="324"/>
        <v>photobooks</v>
      </c>
      <c r="U2588" s="7">
        <f t="shared" si="325"/>
        <v>42209.567824074074</v>
      </c>
      <c r="V2588" s="7">
        <f t="shared" si="326"/>
        <v>42259.567824074074</v>
      </c>
    </row>
    <row r="2589" spans="1:22" x14ac:dyDescent="0.75">
      <c r="A2589">
        <v>659</v>
      </c>
      <c r="B2589" s="2" t="s">
        <v>660</v>
      </c>
      <c r="C2589" s="2" t="s">
        <v>4769</v>
      </c>
      <c r="D2589">
        <v>3000</v>
      </c>
      <c r="E2589">
        <f t="shared" si="320"/>
        <v>3000</v>
      </c>
      <c r="F2589">
        <v>3017</v>
      </c>
      <c r="G2589">
        <f t="shared" si="321"/>
        <v>3017</v>
      </c>
      <c r="H2589" t="s">
        <v>8219</v>
      </c>
      <c r="I2589" t="s">
        <v>8224</v>
      </c>
      <c r="J2589" t="s">
        <v>8246</v>
      </c>
      <c r="K2589">
        <v>1440339295</v>
      </c>
      <c r="L2589">
        <v>1437747295</v>
      </c>
      <c r="M2589" t="b">
        <v>0</v>
      </c>
      <c r="N2589">
        <v>21</v>
      </c>
      <c r="O2589" t="b">
        <v>1</v>
      </c>
      <c r="P2589" t="s">
        <v>8273</v>
      </c>
      <c r="Q2589">
        <f t="shared" si="322"/>
        <v>101</v>
      </c>
      <c r="R2589">
        <f t="shared" si="327"/>
        <v>143.66999999999999</v>
      </c>
      <c r="S2589" t="str">
        <f t="shared" si="323"/>
        <v>technology</v>
      </c>
      <c r="T2589" t="str">
        <f t="shared" si="324"/>
        <v>wearables</v>
      </c>
      <c r="U2589" s="7">
        <f t="shared" si="325"/>
        <v>42209.593692129631</v>
      </c>
      <c r="V2589" s="7">
        <f t="shared" si="326"/>
        <v>42239.593692129631</v>
      </c>
    </row>
    <row r="2590" spans="1:22" ht="44.25" x14ac:dyDescent="0.75">
      <c r="A2590">
        <v>4090</v>
      </c>
      <c r="B2590" s="2" t="s">
        <v>4086</v>
      </c>
      <c r="C2590" s="2" t="s">
        <v>8193</v>
      </c>
      <c r="D2590">
        <v>1000</v>
      </c>
      <c r="E2590">
        <f t="shared" si="320"/>
        <v>1000</v>
      </c>
      <c r="F2590">
        <v>32</v>
      </c>
      <c r="G2590">
        <f t="shared" si="321"/>
        <v>32</v>
      </c>
      <c r="H2590" t="s">
        <v>8221</v>
      </c>
      <c r="I2590" t="s">
        <v>8224</v>
      </c>
      <c r="J2590" t="s">
        <v>8246</v>
      </c>
      <c r="K2590">
        <v>1438959600</v>
      </c>
      <c r="L2590">
        <v>1437754137</v>
      </c>
      <c r="M2590" t="b">
        <v>0</v>
      </c>
      <c r="N2590">
        <v>3</v>
      </c>
      <c r="O2590" t="b">
        <v>0</v>
      </c>
      <c r="P2590" t="s">
        <v>8271</v>
      </c>
      <c r="Q2590">
        <f t="shared" si="322"/>
        <v>3</v>
      </c>
      <c r="R2590">
        <f t="shared" si="327"/>
        <v>10.67</v>
      </c>
      <c r="S2590" t="str">
        <f t="shared" si="323"/>
        <v>theater</v>
      </c>
      <c r="T2590" t="str">
        <f t="shared" si="324"/>
        <v>plays</v>
      </c>
      <c r="U2590" s="7">
        <f t="shared" si="325"/>
        <v>42209.67288194444</v>
      </c>
      <c r="V2590" s="7">
        <f t="shared" si="326"/>
        <v>42223.625</v>
      </c>
    </row>
    <row r="2591" spans="1:22" ht="44.25" x14ac:dyDescent="0.75">
      <c r="A2591">
        <v>2902</v>
      </c>
      <c r="B2591" s="2" t="s">
        <v>2902</v>
      </c>
      <c r="C2591" s="2" t="s">
        <v>7012</v>
      </c>
      <c r="D2591">
        <v>150000</v>
      </c>
      <c r="E2591">
        <f t="shared" si="320"/>
        <v>150000</v>
      </c>
      <c r="F2591">
        <v>25</v>
      </c>
      <c r="G2591">
        <f t="shared" si="321"/>
        <v>25</v>
      </c>
      <c r="H2591" t="s">
        <v>8221</v>
      </c>
      <c r="I2591" t="s">
        <v>8224</v>
      </c>
      <c r="J2591" t="s">
        <v>8246</v>
      </c>
      <c r="K2591">
        <v>1440412396</v>
      </c>
      <c r="L2591">
        <v>1437820396</v>
      </c>
      <c r="M2591" t="b">
        <v>0</v>
      </c>
      <c r="N2591">
        <v>1</v>
      </c>
      <c r="O2591" t="b">
        <v>0</v>
      </c>
      <c r="P2591" t="s">
        <v>8271</v>
      </c>
      <c r="Q2591">
        <f t="shared" si="322"/>
        <v>0</v>
      </c>
      <c r="R2591">
        <f t="shared" si="327"/>
        <v>25</v>
      </c>
      <c r="S2591" t="str">
        <f t="shared" si="323"/>
        <v>theater</v>
      </c>
      <c r="T2591" t="str">
        <f t="shared" si="324"/>
        <v>plays</v>
      </c>
      <c r="U2591" s="7">
        <f t="shared" si="325"/>
        <v>42210.439768518518</v>
      </c>
      <c r="V2591" s="7">
        <f t="shared" si="326"/>
        <v>42240.439768518518</v>
      </c>
    </row>
    <row r="2592" spans="1:22" ht="44.25" x14ac:dyDescent="0.75">
      <c r="A2592">
        <v>1220</v>
      </c>
      <c r="B2592" s="2" t="s">
        <v>1221</v>
      </c>
      <c r="C2592" s="2" t="s">
        <v>5330</v>
      </c>
      <c r="D2592">
        <v>15000</v>
      </c>
      <c r="E2592">
        <f t="shared" si="320"/>
        <v>17100</v>
      </c>
      <c r="F2592">
        <v>15565</v>
      </c>
      <c r="G2592">
        <f t="shared" si="321"/>
        <v>17744.099999999999</v>
      </c>
      <c r="H2592" t="s">
        <v>8219</v>
      </c>
      <c r="I2592" t="s">
        <v>8236</v>
      </c>
      <c r="J2592" t="s">
        <v>8249</v>
      </c>
      <c r="K2592">
        <v>1440515112</v>
      </c>
      <c r="L2592">
        <v>1437923112</v>
      </c>
      <c r="M2592" t="b">
        <v>0</v>
      </c>
      <c r="N2592">
        <v>140</v>
      </c>
      <c r="O2592" t="b">
        <v>1</v>
      </c>
      <c r="P2592" t="s">
        <v>8285</v>
      </c>
      <c r="Q2592">
        <f t="shared" si="322"/>
        <v>104</v>
      </c>
      <c r="R2592">
        <f t="shared" si="327"/>
        <v>126.74</v>
      </c>
      <c r="S2592" t="str">
        <f t="shared" si="323"/>
        <v>photography</v>
      </c>
      <c r="T2592" t="str">
        <f t="shared" si="324"/>
        <v>photobooks</v>
      </c>
      <c r="U2592" s="7">
        <f t="shared" si="325"/>
        <v>42211.628611111111</v>
      </c>
      <c r="V2592" s="7">
        <f t="shared" si="326"/>
        <v>42241.628611111111</v>
      </c>
    </row>
    <row r="2593" spans="1:22" ht="59" x14ac:dyDescent="0.75">
      <c r="A2593">
        <v>2411</v>
      </c>
      <c r="B2593" s="2" t="s">
        <v>2412</v>
      </c>
      <c r="C2593" s="2" t="s">
        <v>6521</v>
      </c>
      <c r="D2593">
        <v>25000</v>
      </c>
      <c r="E2593">
        <f t="shared" si="320"/>
        <v>25000</v>
      </c>
      <c r="F2593">
        <v>151</v>
      </c>
      <c r="G2593">
        <f t="shared" si="321"/>
        <v>151</v>
      </c>
      <c r="H2593" t="s">
        <v>8221</v>
      </c>
      <c r="I2593" t="s">
        <v>8224</v>
      </c>
      <c r="J2593" t="s">
        <v>8246</v>
      </c>
      <c r="K2593">
        <v>1440524082</v>
      </c>
      <c r="L2593">
        <v>1437932082</v>
      </c>
      <c r="M2593" t="b">
        <v>0</v>
      </c>
      <c r="N2593">
        <v>3</v>
      </c>
      <c r="O2593" t="b">
        <v>0</v>
      </c>
      <c r="P2593" t="s">
        <v>8284</v>
      </c>
      <c r="Q2593">
        <f t="shared" si="322"/>
        <v>1</v>
      </c>
      <c r="R2593">
        <f t="shared" si="327"/>
        <v>50.33</v>
      </c>
      <c r="S2593" t="str">
        <f t="shared" si="323"/>
        <v>food</v>
      </c>
      <c r="T2593" t="str">
        <f t="shared" si="324"/>
        <v>food trucks</v>
      </c>
      <c r="U2593" s="7">
        <f t="shared" si="325"/>
        <v>42211.732430555552</v>
      </c>
      <c r="V2593" s="7">
        <f t="shared" si="326"/>
        <v>42241.732430555552</v>
      </c>
    </row>
    <row r="2594" spans="1:22" ht="44.25" x14ac:dyDescent="0.75">
      <c r="A2594">
        <v>386</v>
      </c>
      <c r="B2594" s="2" t="s">
        <v>387</v>
      </c>
      <c r="C2594" s="2" t="s">
        <v>4496</v>
      </c>
      <c r="D2594">
        <v>600</v>
      </c>
      <c r="E2594">
        <f t="shared" si="320"/>
        <v>600</v>
      </c>
      <c r="F2594">
        <v>601</v>
      </c>
      <c r="G2594">
        <f t="shared" si="321"/>
        <v>601</v>
      </c>
      <c r="H2594" t="s">
        <v>8219</v>
      </c>
      <c r="I2594" t="s">
        <v>8224</v>
      </c>
      <c r="J2594" t="s">
        <v>8246</v>
      </c>
      <c r="K2594">
        <v>1439246991</v>
      </c>
      <c r="L2594">
        <v>1437950991</v>
      </c>
      <c r="M2594" t="b">
        <v>0</v>
      </c>
      <c r="N2594">
        <v>13</v>
      </c>
      <c r="O2594" t="b">
        <v>1</v>
      </c>
      <c r="P2594" t="s">
        <v>8269</v>
      </c>
      <c r="Q2594">
        <f t="shared" si="322"/>
        <v>100</v>
      </c>
      <c r="R2594">
        <f t="shared" si="327"/>
        <v>46.23</v>
      </c>
      <c r="S2594" t="str">
        <f t="shared" si="323"/>
        <v>film &amp; video</v>
      </c>
      <c r="T2594" t="str">
        <f t="shared" si="324"/>
        <v>documentary</v>
      </c>
      <c r="U2594" s="7">
        <f t="shared" si="325"/>
        <v>42211.951284722221</v>
      </c>
      <c r="V2594" s="7">
        <f t="shared" si="326"/>
        <v>42226.951284722221</v>
      </c>
    </row>
    <row r="2595" spans="1:22" ht="44.25" x14ac:dyDescent="0.75">
      <c r="A2595">
        <v>2616</v>
      </c>
      <c r="B2595" s="2" t="s">
        <v>2616</v>
      </c>
      <c r="C2595" s="2" t="s">
        <v>6726</v>
      </c>
      <c r="D2595">
        <v>25000</v>
      </c>
      <c r="E2595">
        <f t="shared" si="320"/>
        <v>25000</v>
      </c>
      <c r="F2595">
        <v>28633.5</v>
      </c>
      <c r="G2595">
        <f t="shared" si="321"/>
        <v>28633.5</v>
      </c>
      <c r="H2595" t="s">
        <v>8219</v>
      </c>
      <c r="I2595" t="s">
        <v>8224</v>
      </c>
      <c r="J2595" t="s">
        <v>8246</v>
      </c>
      <c r="K2595">
        <v>1440546729</v>
      </c>
      <c r="L2595">
        <v>1437954729</v>
      </c>
      <c r="M2595" t="b">
        <v>1</v>
      </c>
      <c r="N2595">
        <v>238</v>
      </c>
      <c r="O2595" t="b">
        <v>1</v>
      </c>
      <c r="P2595" t="s">
        <v>8301</v>
      </c>
      <c r="Q2595">
        <f t="shared" si="322"/>
        <v>115</v>
      </c>
      <c r="R2595">
        <f t="shared" si="327"/>
        <v>120.31</v>
      </c>
      <c r="S2595" t="str">
        <f t="shared" si="323"/>
        <v>technology</v>
      </c>
      <c r="T2595" t="str">
        <f t="shared" si="324"/>
        <v>space exploration</v>
      </c>
      <c r="U2595" s="7">
        <f t="shared" si="325"/>
        <v>42211.99454861111</v>
      </c>
      <c r="V2595" s="7">
        <f t="shared" si="326"/>
        <v>42241.99454861111</v>
      </c>
    </row>
    <row r="2596" spans="1:22" ht="59" x14ac:dyDescent="0.75">
      <c r="A2596">
        <v>1125</v>
      </c>
      <c r="B2596" s="2" t="s">
        <v>1126</v>
      </c>
      <c r="C2596" s="2" t="s">
        <v>5235</v>
      </c>
      <c r="D2596">
        <v>3000</v>
      </c>
      <c r="E2596">
        <f t="shared" si="320"/>
        <v>3930</v>
      </c>
      <c r="F2596">
        <v>0</v>
      </c>
      <c r="G2596">
        <f t="shared" si="321"/>
        <v>0</v>
      </c>
      <c r="H2596" t="s">
        <v>8221</v>
      </c>
      <c r="I2596" t="s">
        <v>8225</v>
      </c>
      <c r="J2596" t="s">
        <v>8247</v>
      </c>
      <c r="K2596">
        <v>1443193130</v>
      </c>
      <c r="L2596">
        <v>1438009130</v>
      </c>
      <c r="M2596" t="b">
        <v>0</v>
      </c>
      <c r="N2596">
        <v>0</v>
      </c>
      <c r="O2596" t="b">
        <v>0</v>
      </c>
      <c r="P2596" t="s">
        <v>8283</v>
      </c>
      <c r="Q2596">
        <f t="shared" si="322"/>
        <v>0</v>
      </c>
      <c r="R2596" t="e">
        <f t="shared" si="327"/>
        <v>#DIV/0!</v>
      </c>
      <c r="S2596" t="str">
        <f t="shared" si="323"/>
        <v>games</v>
      </c>
      <c r="T2596" t="str">
        <f t="shared" si="324"/>
        <v>mobile games</v>
      </c>
      <c r="U2596" s="7">
        <f t="shared" si="325"/>
        <v>42212.624189814815</v>
      </c>
      <c r="V2596" s="7">
        <f t="shared" si="326"/>
        <v>42272.624189814815</v>
      </c>
    </row>
    <row r="2597" spans="1:22" ht="44.25" x14ac:dyDescent="0.75">
      <c r="A2597">
        <v>2378</v>
      </c>
      <c r="B2597" s="2" t="s">
        <v>2379</v>
      </c>
      <c r="C2597" s="2" t="s">
        <v>6488</v>
      </c>
      <c r="D2597">
        <v>110000</v>
      </c>
      <c r="E2597">
        <f t="shared" si="320"/>
        <v>110000</v>
      </c>
      <c r="F2597">
        <v>0</v>
      </c>
      <c r="G2597">
        <f t="shared" si="321"/>
        <v>0</v>
      </c>
      <c r="H2597" t="s">
        <v>8220</v>
      </c>
      <c r="I2597" t="s">
        <v>8224</v>
      </c>
      <c r="J2597" t="s">
        <v>8246</v>
      </c>
      <c r="K2597">
        <v>1440548330</v>
      </c>
      <c r="L2597">
        <v>1438042730</v>
      </c>
      <c r="M2597" t="b">
        <v>0</v>
      </c>
      <c r="N2597">
        <v>0</v>
      </c>
      <c r="O2597" t="b">
        <v>0</v>
      </c>
      <c r="P2597" t="s">
        <v>8272</v>
      </c>
      <c r="Q2597">
        <f t="shared" si="322"/>
        <v>0</v>
      </c>
      <c r="R2597" t="e">
        <f t="shared" si="327"/>
        <v>#DIV/0!</v>
      </c>
      <c r="S2597" t="str">
        <f t="shared" si="323"/>
        <v>technology</v>
      </c>
      <c r="T2597" t="str">
        <f t="shared" si="324"/>
        <v>web</v>
      </c>
      <c r="U2597" s="7">
        <f t="shared" si="325"/>
        <v>42213.013078703705</v>
      </c>
      <c r="V2597" s="7">
        <f t="shared" si="326"/>
        <v>42242.013078703705</v>
      </c>
    </row>
    <row r="2598" spans="1:22" ht="59" x14ac:dyDescent="0.75">
      <c r="A2598">
        <v>2805</v>
      </c>
      <c r="B2598" s="2" t="s">
        <v>2805</v>
      </c>
      <c r="C2598" s="2" t="s">
        <v>6915</v>
      </c>
      <c r="D2598">
        <v>400</v>
      </c>
      <c r="E2598">
        <f t="shared" si="320"/>
        <v>524</v>
      </c>
      <c r="F2598">
        <v>440</v>
      </c>
      <c r="G2598">
        <f t="shared" si="321"/>
        <v>576.4</v>
      </c>
      <c r="H2598" t="s">
        <v>8219</v>
      </c>
      <c r="I2598" t="s">
        <v>8225</v>
      </c>
      <c r="J2598" t="s">
        <v>8247</v>
      </c>
      <c r="K2598">
        <v>1440245273</v>
      </c>
      <c r="L2598">
        <v>1438085273</v>
      </c>
      <c r="M2598" t="b">
        <v>0</v>
      </c>
      <c r="N2598">
        <v>18</v>
      </c>
      <c r="O2598" t="b">
        <v>1</v>
      </c>
      <c r="P2598" t="s">
        <v>8271</v>
      </c>
      <c r="Q2598">
        <f t="shared" si="322"/>
        <v>110</v>
      </c>
      <c r="R2598">
        <f t="shared" si="327"/>
        <v>32.020000000000003</v>
      </c>
      <c r="S2598" t="str">
        <f t="shared" si="323"/>
        <v>theater</v>
      </c>
      <c r="T2598" t="str">
        <f t="shared" si="324"/>
        <v>plays</v>
      </c>
      <c r="U2598" s="7">
        <f t="shared" si="325"/>
        <v>42213.505474537036</v>
      </c>
      <c r="V2598" s="7">
        <f t="shared" si="326"/>
        <v>42238.505474537036</v>
      </c>
    </row>
    <row r="2599" spans="1:22" ht="59" x14ac:dyDescent="0.75">
      <c r="A2599">
        <v>3944</v>
      </c>
      <c r="B2599" s="2" t="s">
        <v>3941</v>
      </c>
      <c r="C2599" s="2" t="s">
        <v>8052</v>
      </c>
      <c r="D2599">
        <v>5000</v>
      </c>
      <c r="E2599">
        <f t="shared" si="320"/>
        <v>5000</v>
      </c>
      <c r="F2599">
        <v>0</v>
      </c>
      <c r="G2599">
        <f t="shared" si="321"/>
        <v>0</v>
      </c>
      <c r="H2599" t="s">
        <v>8221</v>
      </c>
      <c r="I2599" t="s">
        <v>8224</v>
      </c>
      <c r="J2599" t="s">
        <v>8246</v>
      </c>
      <c r="K2599">
        <v>1440690875</v>
      </c>
      <c r="L2599">
        <v>1438098875</v>
      </c>
      <c r="M2599" t="b">
        <v>0</v>
      </c>
      <c r="N2599">
        <v>0</v>
      </c>
      <c r="O2599" t="b">
        <v>0</v>
      </c>
      <c r="P2599" t="s">
        <v>8271</v>
      </c>
      <c r="Q2599">
        <f t="shared" si="322"/>
        <v>0</v>
      </c>
      <c r="R2599" t="e">
        <f t="shared" si="327"/>
        <v>#DIV/0!</v>
      </c>
      <c r="S2599" t="str">
        <f t="shared" si="323"/>
        <v>theater</v>
      </c>
      <c r="T2599" t="str">
        <f t="shared" si="324"/>
        <v>plays</v>
      </c>
      <c r="U2599" s="7">
        <f t="shared" si="325"/>
        <v>42213.662905092591</v>
      </c>
      <c r="V2599" s="7">
        <f t="shared" si="326"/>
        <v>42243.662905092591</v>
      </c>
    </row>
    <row r="2600" spans="1:22" ht="59" x14ac:dyDescent="0.75">
      <c r="A2600">
        <v>1536</v>
      </c>
      <c r="B2600" s="2" t="s">
        <v>1537</v>
      </c>
      <c r="C2600" s="2" t="s">
        <v>5646</v>
      </c>
      <c r="D2600">
        <v>12000</v>
      </c>
      <c r="E2600">
        <f t="shared" si="320"/>
        <v>12000</v>
      </c>
      <c r="F2600">
        <v>30037.01</v>
      </c>
      <c r="G2600">
        <f t="shared" si="321"/>
        <v>30037.01</v>
      </c>
      <c r="H2600" t="s">
        <v>8219</v>
      </c>
      <c r="I2600" t="s">
        <v>8224</v>
      </c>
      <c r="J2600" t="s">
        <v>8246</v>
      </c>
      <c r="K2600">
        <v>1440702910</v>
      </c>
      <c r="L2600">
        <v>1438110910</v>
      </c>
      <c r="M2600" t="b">
        <v>1</v>
      </c>
      <c r="N2600">
        <v>455</v>
      </c>
      <c r="O2600" t="b">
        <v>1</v>
      </c>
      <c r="P2600" t="s">
        <v>8285</v>
      </c>
      <c r="Q2600">
        <f t="shared" si="322"/>
        <v>250</v>
      </c>
      <c r="R2600">
        <f t="shared" si="327"/>
        <v>66.02</v>
      </c>
      <c r="S2600" t="str">
        <f t="shared" si="323"/>
        <v>photography</v>
      </c>
      <c r="T2600" t="str">
        <f t="shared" si="324"/>
        <v>photobooks</v>
      </c>
      <c r="U2600" s="7">
        <f t="shared" si="325"/>
        <v>42213.802199074074</v>
      </c>
      <c r="V2600" s="7">
        <f t="shared" si="326"/>
        <v>42243.802199074074</v>
      </c>
    </row>
    <row r="2601" spans="1:22" ht="44.25" x14ac:dyDescent="0.75">
      <c r="A2601">
        <v>3525</v>
      </c>
      <c r="B2601" s="2" t="s">
        <v>3524</v>
      </c>
      <c r="C2601" s="2" t="s">
        <v>7635</v>
      </c>
      <c r="D2601">
        <v>500</v>
      </c>
      <c r="E2601">
        <f t="shared" si="320"/>
        <v>500</v>
      </c>
      <c r="F2601">
        <v>530</v>
      </c>
      <c r="G2601">
        <f t="shared" si="321"/>
        <v>530</v>
      </c>
      <c r="H2601" t="s">
        <v>8219</v>
      </c>
      <c r="I2601" t="s">
        <v>8224</v>
      </c>
      <c r="J2601" t="s">
        <v>8246</v>
      </c>
      <c r="K2601">
        <v>1439136000</v>
      </c>
      <c r="L2601">
        <v>1438188106</v>
      </c>
      <c r="M2601" t="b">
        <v>0</v>
      </c>
      <c r="N2601">
        <v>7</v>
      </c>
      <c r="O2601" t="b">
        <v>1</v>
      </c>
      <c r="P2601" t="s">
        <v>8271</v>
      </c>
      <c r="Q2601">
        <f t="shared" si="322"/>
        <v>106</v>
      </c>
      <c r="R2601">
        <f t="shared" si="327"/>
        <v>75.709999999999994</v>
      </c>
      <c r="S2601" t="str">
        <f t="shared" si="323"/>
        <v>theater</v>
      </c>
      <c r="T2601" t="str">
        <f t="shared" si="324"/>
        <v>plays</v>
      </c>
      <c r="U2601" s="7">
        <f t="shared" si="325"/>
        <v>42214.6956712963</v>
      </c>
      <c r="V2601" s="7">
        <f t="shared" si="326"/>
        <v>42225.666666666672</v>
      </c>
    </row>
    <row r="2602" spans="1:22" ht="29.5" x14ac:dyDescent="0.75">
      <c r="A2602">
        <v>2373</v>
      </c>
      <c r="B2602" s="2" t="s">
        <v>2374</v>
      </c>
      <c r="C2602" s="2" t="s">
        <v>6483</v>
      </c>
      <c r="D2602">
        <v>850000</v>
      </c>
      <c r="E2602">
        <f t="shared" si="320"/>
        <v>93500</v>
      </c>
      <c r="F2602">
        <v>50</v>
      </c>
      <c r="G2602">
        <f t="shared" si="321"/>
        <v>5.5</v>
      </c>
      <c r="H2602" t="s">
        <v>8220</v>
      </c>
      <c r="I2602" t="s">
        <v>8235</v>
      </c>
      <c r="J2602" t="s">
        <v>8255</v>
      </c>
      <c r="K2602">
        <v>1440863624</v>
      </c>
      <c r="L2602">
        <v>1438271624</v>
      </c>
      <c r="M2602" t="b">
        <v>0</v>
      </c>
      <c r="N2602">
        <v>1</v>
      </c>
      <c r="O2602" t="b">
        <v>0</v>
      </c>
      <c r="P2602" t="s">
        <v>8272</v>
      </c>
      <c r="Q2602">
        <f t="shared" si="322"/>
        <v>0</v>
      </c>
      <c r="R2602">
        <f t="shared" si="327"/>
        <v>5.5</v>
      </c>
      <c r="S2602" t="str">
        <f t="shared" si="323"/>
        <v>technology</v>
      </c>
      <c r="T2602" t="str">
        <f t="shared" si="324"/>
        <v>web</v>
      </c>
      <c r="U2602" s="7">
        <f t="shared" si="325"/>
        <v>42215.662314814821</v>
      </c>
      <c r="V2602" s="7">
        <f t="shared" si="326"/>
        <v>42245.662314814821</v>
      </c>
    </row>
    <row r="2603" spans="1:22" ht="59" x14ac:dyDescent="0.75">
      <c r="A2603">
        <v>170</v>
      </c>
      <c r="B2603" s="2" t="s">
        <v>172</v>
      </c>
      <c r="C2603" s="2" t="s">
        <v>4280</v>
      </c>
      <c r="D2603">
        <v>10000</v>
      </c>
      <c r="E2603">
        <f t="shared" si="320"/>
        <v>10000</v>
      </c>
      <c r="F2603">
        <v>325</v>
      </c>
      <c r="G2603">
        <f t="shared" si="321"/>
        <v>325</v>
      </c>
      <c r="H2603" t="s">
        <v>8221</v>
      </c>
      <c r="I2603" t="s">
        <v>8224</v>
      </c>
      <c r="J2603" t="s">
        <v>8246</v>
      </c>
      <c r="K2603">
        <v>1440912480</v>
      </c>
      <c r="L2603">
        <v>1438385283</v>
      </c>
      <c r="M2603" t="b">
        <v>0</v>
      </c>
      <c r="N2603">
        <v>10</v>
      </c>
      <c r="O2603" t="b">
        <v>0</v>
      </c>
      <c r="P2603" t="s">
        <v>8268</v>
      </c>
      <c r="Q2603">
        <f t="shared" si="322"/>
        <v>3</v>
      </c>
      <c r="R2603">
        <f t="shared" si="327"/>
        <v>32.5</v>
      </c>
      <c r="S2603" t="str">
        <f t="shared" si="323"/>
        <v>film &amp; video</v>
      </c>
      <c r="T2603" t="str">
        <f t="shared" si="324"/>
        <v>drama</v>
      </c>
      <c r="U2603" s="7">
        <f t="shared" si="325"/>
        <v>42216.977812500001</v>
      </c>
      <c r="V2603" s="7">
        <f t="shared" si="326"/>
        <v>42246.227777777778</v>
      </c>
    </row>
    <row r="2604" spans="1:22" ht="44.25" x14ac:dyDescent="0.75">
      <c r="A2604">
        <v>4024</v>
      </c>
      <c r="B2604" s="2" t="s">
        <v>4020</v>
      </c>
      <c r="C2604" s="2" t="s">
        <v>8129</v>
      </c>
      <c r="D2604">
        <v>800</v>
      </c>
      <c r="E2604">
        <f t="shared" si="320"/>
        <v>800</v>
      </c>
      <c r="F2604">
        <v>10</v>
      </c>
      <c r="G2604">
        <f t="shared" si="321"/>
        <v>10</v>
      </c>
      <c r="H2604" t="s">
        <v>8221</v>
      </c>
      <c r="I2604" t="s">
        <v>8224</v>
      </c>
      <c r="J2604" t="s">
        <v>8246</v>
      </c>
      <c r="K2604">
        <v>1441037097</v>
      </c>
      <c r="L2604">
        <v>1438445097</v>
      </c>
      <c r="M2604" t="b">
        <v>0</v>
      </c>
      <c r="N2604">
        <v>1</v>
      </c>
      <c r="O2604" t="b">
        <v>0</v>
      </c>
      <c r="P2604" t="s">
        <v>8271</v>
      </c>
      <c r="Q2604">
        <f t="shared" si="322"/>
        <v>1</v>
      </c>
      <c r="R2604">
        <f t="shared" si="327"/>
        <v>10</v>
      </c>
      <c r="S2604" t="str">
        <f t="shared" si="323"/>
        <v>theater</v>
      </c>
      <c r="T2604" t="str">
        <f t="shared" si="324"/>
        <v>plays</v>
      </c>
      <c r="U2604" s="7">
        <f t="shared" si="325"/>
        <v>42217.670104166667</v>
      </c>
      <c r="V2604" s="7">
        <f t="shared" si="326"/>
        <v>42247.670104166667</v>
      </c>
    </row>
    <row r="2605" spans="1:22" ht="44.25" x14ac:dyDescent="0.75">
      <c r="A2605">
        <v>2528</v>
      </c>
      <c r="B2605" s="2" t="s">
        <v>2528</v>
      </c>
      <c r="C2605" s="2" t="s">
        <v>6638</v>
      </c>
      <c r="D2605">
        <v>4000</v>
      </c>
      <c r="E2605">
        <f t="shared" si="320"/>
        <v>5240</v>
      </c>
      <c r="F2605">
        <v>4289.99</v>
      </c>
      <c r="G2605">
        <f t="shared" si="321"/>
        <v>5619.8868999999995</v>
      </c>
      <c r="H2605" t="s">
        <v>8219</v>
      </c>
      <c r="I2605" t="s">
        <v>8225</v>
      </c>
      <c r="J2605" t="s">
        <v>8247</v>
      </c>
      <c r="K2605">
        <v>1440068400</v>
      </c>
      <c r="L2605">
        <v>1438459303</v>
      </c>
      <c r="M2605" t="b">
        <v>0</v>
      </c>
      <c r="N2605">
        <v>81</v>
      </c>
      <c r="O2605" t="b">
        <v>1</v>
      </c>
      <c r="P2605" t="s">
        <v>8300</v>
      </c>
      <c r="Q2605">
        <f t="shared" si="322"/>
        <v>107</v>
      </c>
      <c r="R2605">
        <f t="shared" si="327"/>
        <v>69.38</v>
      </c>
      <c r="S2605" t="str">
        <f t="shared" si="323"/>
        <v>music</v>
      </c>
      <c r="T2605" t="str">
        <f t="shared" si="324"/>
        <v>classical music</v>
      </c>
      <c r="U2605" s="7">
        <f t="shared" si="325"/>
        <v>42217.834525462968</v>
      </c>
      <c r="V2605" s="7">
        <f t="shared" si="326"/>
        <v>42236.458333333328</v>
      </c>
    </row>
    <row r="2606" spans="1:22" ht="44.25" x14ac:dyDescent="0.75">
      <c r="A2606">
        <v>2631</v>
      </c>
      <c r="B2606" s="2" t="s">
        <v>2631</v>
      </c>
      <c r="C2606" s="2" t="s">
        <v>6741</v>
      </c>
      <c r="D2606">
        <v>20000</v>
      </c>
      <c r="E2606">
        <f t="shared" si="320"/>
        <v>20000</v>
      </c>
      <c r="F2606">
        <v>22933.05</v>
      </c>
      <c r="G2606">
        <f t="shared" si="321"/>
        <v>22933.05</v>
      </c>
      <c r="H2606" t="s">
        <v>8219</v>
      </c>
      <c r="I2606" t="s">
        <v>8224</v>
      </c>
      <c r="J2606" t="s">
        <v>8246</v>
      </c>
      <c r="K2606">
        <v>1440907427</v>
      </c>
      <c r="L2606">
        <v>1438488227</v>
      </c>
      <c r="M2606" t="b">
        <v>0</v>
      </c>
      <c r="N2606">
        <v>286</v>
      </c>
      <c r="O2606" t="b">
        <v>1</v>
      </c>
      <c r="P2606" t="s">
        <v>8301</v>
      </c>
      <c r="Q2606">
        <f t="shared" si="322"/>
        <v>115</v>
      </c>
      <c r="R2606">
        <f t="shared" si="327"/>
        <v>80.19</v>
      </c>
      <c r="S2606" t="str">
        <f t="shared" si="323"/>
        <v>technology</v>
      </c>
      <c r="T2606" t="str">
        <f t="shared" si="324"/>
        <v>space exploration</v>
      </c>
      <c r="U2606" s="7">
        <f t="shared" si="325"/>
        <v>42218.169293981482</v>
      </c>
      <c r="V2606" s="7">
        <f t="shared" si="326"/>
        <v>42246.169293981482</v>
      </c>
    </row>
    <row r="2607" spans="1:22" ht="44.25" x14ac:dyDescent="0.75">
      <c r="A2607">
        <v>896</v>
      </c>
      <c r="B2607" s="2" t="s">
        <v>897</v>
      </c>
      <c r="C2607" s="2" t="s">
        <v>5006</v>
      </c>
      <c r="D2607">
        <v>8000</v>
      </c>
      <c r="E2607">
        <f t="shared" si="320"/>
        <v>8000</v>
      </c>
      <c r="F2607">
        <v>3200</v>
      </c>
      <c r="G2607">
        <f t="shared" si="321"/>
        <v>3200</v>
      </c>
      <c r="H2607" t="s">
        <v>8221</v>
      </c>
      <c r="I2607" t="s">
        <v>8224</v>
      </c>
      <c r="J2607" t="s">
        <v>8246</v>
      </c>
      <c r="K2607">
        <v>1440734400</v>
      </c>
      <c r="L2607">
        <v>1438549026</v>
      </c>
      <c r="M2607" t="b">
        <v>0</v>
      </c>
      <c r="N2607">
        <v>72</v>
      </c>
      <c r="O2607" t="b">
        <v>0</v>
      </c>
      <c r="P2607" t="s">
        <v>8279</v>
      </c>
      <c r="Q2607">
        <f t="shared" si="322"/>
        <v>40</v>
      </c>
      <c r="R2607">
        <f t="shared" si="327"/>
        <v>44.44</v>
      </c>
      <c r="S2607" t="str">
        <f t="shared" si="323"/>
        <v>music</v>
      </c>
      <c r="T2607" t="str">
        <f t="shared" si="324"/>
        <v>indie rock</v>
      </c>
      <c r="U2607" s="7">
        <f t="shared" si="325"/>
        <v>42218.872986111113</v>
      </c>
      <c r="V2607" s="7">
        <f t="shared" si="326"/>
        <v>42244.166666666672</v>
      </c>
    </row>
    <row r="2608" spans="1:22" ht="29.5" x14ac:dyDescent="0.75">
      <c r="A2608">
        <v>3281</v>
      </c>
      <c r="B2608" s="2" t="s">
        <v>3281</v>
      </c>
      <c r="C2608" s="2" t="s">
        <v>7391</v>
      </c>
      <c r="D2608">
        <v>5000</v>
      </c>
      <c r="E2608">
        <f t="shared" si="320"/>
        <v>5000</v>
      </c>
      <c r="F2608">
        <v>6080</v>
      </c>
      <c r="G2608">
        <f t="shared" si="321"/>
        <v>6080</v>
      </c>
      <c r="H2608" t="s">
        <v>8219</v>
      </c>
      <c r="I2608" t="s">
        <v>8224</v>
      </c>
      <c r="J2608" t="s">
        <v>8246</v>
      </c>
      <c r="K2608">
        <v>1441153705</v>
      </c>
      <c r="L2608">
        <v>1438561705</v>
      </c>
      <c r="M2608" t="b">
        <v>0</v>
      </c>
      <c r="N2608">
        <v>47</v>
      </c>
      <c r="O2608" t="b">
        <v>1</v>
      </c>
      <c r="P2608" t="s">
        <v>8271</v>
      </c>
      <c r="Q2608">
        <f t="shared" si="322"/>
        <v>122</v>
      </c>
      <c r="R2608">
        <f t="shared" si="327"/>
        <v>129.36000000000001</v>
      </c>
      <c r="S2608" t="str">
        <f t="shared" si="323"/>
        <v>theater</v>
      </c>
      <c r="T2608" t="str">
        <f t="shared" si="324"/>
        <v>plays</v>
      </c>
      <c r="U2608" s="7">
        <f t="shared" si="325"/>
        <v>42219.019733796296</v>
      </c>
      <c r="V2608" s="7">
        <f t="shared" si="326"/>
        <v>42249.019733796296</v>
      </c>
    </row>
    <row r="2609" spans="1:22" ht="44.25" x14ac:dyDescent="0.75">
      <c r="A2609">
        <v>3684</v>
      </c>
      <c r="B2609" s="2" t="s">
        <v>3681</v>
      </c>
      <c r="C2609" s="2" t="s">
        <v>7794</v>
      </c>
      <c r="D2609">
        <v>750</v>
      </c>
      <c r="E2609">
        <f t="shared" si="320"/>
        <v>750</v>
      </c>
      <c r="F2609">
        <v>1043</v>
      </c>
      <c r="G2609">
        <f t="shared" si="321"/>
        <v>1043</v>
      </c>
      <c r="H2609" t="s">
        <v>8219</v>
      </c>
      <c r="I2609" t="s">
        <v>8224</v>
      </c>
      <c r="J2609" t="s">
        <v>8246</v>
      </c>
      <c r="K2609">
        <v>1441167586</v>
      </c>
      <c r="L2609">
        <v>1438575586</v>
      </c>
      <c r="M2609" t="b">
        <v>0</v>
      </c>
      <c r="N2609">
        <v>23</v>
      </c>
      <c r="O2609" t="b">
        <v>1</v>
      </c>
      <c r="P2609" t="s">
        <v>8271</v>
      </c>
      <c r="Q2609">
        <f t="shared" si="322"/>
        <v>139</v>
      </c>
      <c r="R2609">
        <f t="shared" si="327"/>
        <v>45.35</v>
      </c>
      <c r="S2609" t="str">
        <f t="shared" si="323"/>
        <v>theater</v>
      </c>
      <c r="T2609" t="str">
        <f t="shared" si="324"/>
        <v>plays</v>
      </c>
      <c r="U2609" s="7">
        <f t="shared" si="325"/>
        <v>42219.180393518516</v>
      </c>
      <c r="V2609" s="7">
        <f t="shared" si="326"/>
        <v>42249.180393518516</v>
      </c>
    </row>
    <row r="2610" spans="1:22" ht="44.25" x14ac:dyDescent="0.75">
      <c r="A2610">
        <v>1553</v>
      </c>
      <c r="B2610" s="2" t="s">
        <v>1554</v>
      </c>
      <c r="C2610" s="2" t="s">
        <v>5663</v>
      </c>
      <c r="D2610">
        <v>6000</v>
      </c>
      <c r="E2610">
        <f t="shared" si="320"/>
        <v>6000</v>
      </c>
      <c r="F2610">
        <v>0</v>
      </c>
      <c r="G2610">
        <f t="shared" si="321"/>
        <v>0</v>
      </c>
      <c r="H2610" t="s">
        <v>8221</v>
      </c>
      <c r="I2610" t="s">
        <v>8224</v>
      </c>
      <c r="J2610" t="s">
        <v>8246</v>
      </c>
      <c r="K2610">
        <v>1441176447</v>
      </c>
      <c r="L2610">
        <v>1438584447</v>
      </c>
      <c r="M2610" t="b">
        <v>0</v>
      </c>
      <c r="N2610">
        <v>0</v>
      </c>
      <c r="O2610" t="b">
        <v>0</v>
      </c>
      <c r="P2610" t="s">
        <v>8289</v>
      </c>
      <c r="Q2610">
        <f t="shared" si="322"/>
        <v>0</v>
      </c>
      <c r="R2610" t="e">
        <f t="shared" si="327"/>
        <v>#DIV/0!</v>
      </c>
      <c r="S2610" t="str">
        <f t="shared" si="323"/>
        <v>photography</v>
      </c>
      <c r="T2610" t="str">
        <f t="shared" si="324"/>
        <v>nature</v>
      </c>
      <c r="U2610" s="7">
        <f t="shared" si="325"/>
        <v>42219.282951388886</v>
      </c>
      <c r="V2610" s="7">
        <f t="shared" si="326"/>
        <v>42249.282951388886</v>
      </c>
    </row>
    <row r="2611" spans="1:22" ht="59" x14ac:dyDescent="0.75">
      <c r="A2611">
        <v>3215</v>
      </c>
      <c r="B2611" s="2" t="s">
        <v>3215</v>
      </c>
      <c r="C2611" s="2" t="s">
        <v>7325</v>
      </c>
      <c r="D2611">
        <v>35000</v>
      </c>
      <c r="E2611">
        <f t="shared" si="320"/>
        <v>35000</v>
      </c>
      <c r="F2611">
        <v>35123</v>
      </c>
      <c r="G2611">
        <f t="shared" si="321"/>
        <v>35123</v>
      </c>
      <c r="H2611" t="s">
        <v>8219</v>
      </c>
      <c r="I2611" t="s">
        <v>8224</v>
      </c>
      <c r="J2611" t="s">
        <v>8246</v>
      </c>
      <c r="K2611">
        <v>1441857540</v>
      </c>
      <c r="L2611">
        <v>1438617471</v>
      </c>
      <c r="M2611" t="b">
        <v>1</v>
      </c>
      <c r="N2611">
        <v>134</v>
      </c>
      <c r="O2611" t="b">
        <v>1</v>
      </c>
      <c r="P2611" t="s">
        <v>8271</v>
      </c>
      <c r="Q2611">
        <f t="shared" si="322"/>
        <v>100</v>
      </c>
      <c r="R2611">
        <f t="shared" si="327"/>
        <v>262.11</v>
      </c>
      <c r="S2611" t="str">
        <f t="shared" si="323"/>
        <v>theater</v>
      </c>
      <c r="T2611" t="str">
        <f t="shared" si="324"/>
        <v>plays</v>
      </c>
      <c r="U2611" s="7">
        <f t="shared" si="325"/>
        <v>42219.665173611109</v>
      </c>
      <c r="V2611" s="7">
        <f t="shared" si="326"/>
        <v>42257.165972222225</v>
      </c>
    </row>
    <row r="2612" spans="1:22" ht="44.25" x14ac:dyDescent="0.75">
      <c r="A2612">
        <v>2980</v>
      </c>
      <c r="B2612" s="2" t="s">
        <v>2980</v>
      </c>
      <c r="C2612" s="2" t="s">
        <v>7090</v>
      </c>
      <c r="D2612">
        <v>3000</v>
      </c>
      <c r="E2612">
        <f t="shared" si="320"/>
        <v>3000</v>
      </c>
      <c r="F2612">
        <v>3275</v>
      </c>
      <c r="G2612">
        <f t="shared" si="321"/>
        <v>3275</v>
      </c>
      <c r="H2612" t="s">
        <v>8219</v>
      </c>
      <c r="I2612" t="s">
        <v>8224</v>
      </c>
      <c r="J2612" t="s">
        <v>8246</v>
      </c>
      <c r="K2612">
        <v>1440381600</v>
      </c>
      <c r="L2612">
        <v>1438639130</v>
      </c>
      <c r="M2612" t="b">
        <v>0</v>
      </c>
      <c r="N2612">
        <v>24</v>
      </c>
      <c r="O2612" t="b">
        <v>1</v>
      </c>
      <c r="P2612" t="s">
        <v>8271</v>
      </c>
      <c r="Q2612">
        <f t="shared" si="322"/>
        <v>109</v>
      </c>
      <c r="R2612">
        <f t="shared" si="327"/>
        <v>136.46</v>
      </c>
      <c r="S2612" t="str">
        <f t="shared" si="323"/>
        <v>theater</v>
      </c>
      <c r="T2612" t="str">
        <f t="shared" si="324"/>
        <v>plays</v>
      </c>
      <c r="U2612" s="7">
        <f t="shared" si="325"/>
        <v>42219.915856481486</v>
      </c>
      <c r="V2612" s="7">
        <f t="shared" si="326"/>
        <v>42240.083333333328</v>
      </c>
    </row>
    <row r="2613" spans="1:22" ht="29.5" x14ac:dyDescent="0.75">
      <c r="A2613">
        <v>1748</v>
      </c>
      <c r="B2613" s="2" t="s">
        <v>1749</v>
      </c>
      <c r="C2613" s="2" t="s">
        <v>5858</v>
      </c>
      <c r="D2613">
        <v>50000</v>
      </c>
      <c r="E2613">
        <f t="shared" si="320"/>
        <v>36500</v>
      </c>
      <c r="F2613">
        <v>64974</v>
      </c>
      <c r="G2613">
        <f t="shared" si="321"/>
        <v>47431.02</v>
      </c>
      <c r="H2613" t="s">
        <v>8219</v>
      </c>
      <c r="I2613" t="s">
        <v>8229</v>
      </c>
      <c r="J2613" t="s">
        <v>8251</v>
      </c>
      <c r="K2613">
        <v>1441234143</v>
      </c>
      <c r="L2613">
        <v>1438642143</v>
      </c>
      <c r="M2613" t="b">
        <v>0</v>
      </c>
      <c r="N2613">
        <v>181</v>
      </c>
      <c r="O2613" t="b">
        <v>1</v>
      </c>
      <c r="P2613" t="s">
        <v>8285</v>
      </c>
      <c r="Q2613">
        <f t="shared" si="322"/>
        <v>130</v>
      </c>
      <c r="R2613">
        <f t="shared" si="327"/>
        <v>262.05</v>
      </c>
      <c r="S2613" t="str">
        <f t="shared" si="323"/>
        <v>photography</v>
      </c>
      <c r="T2613" t="str">
        <f t="shared" si="324"/>
        <v>photobooks</v>
      </c>
      <c r="U2613" s="7">
        <f t="shared" si="325"/>
        <v>42219.950729166667</v>
      </c>
      <c r="V2613" s="7">
        <f t="shared" si="326"/>
        <v>42249.950729166667</v>
      </c>
    </row>
    <row r="2614" spans="1:22" ht="44.25" x14ac:dyDescent="0.75">
      <c r="A2614">
        <v>3599</v>
      </c>
      <c r="B2614" s="2" t="s">
        <v>3598</v>
      </c>
      <c r="C2614" s="2" t="s">
        <v>7709</v>
      </c>
      <c r="D2614">
        <v>500</v>
      </c>
      <c r="E2614">
        <f t="shared" si="320"/>
        <v>500</v>
      </c>
      <c r="F2614">
        <v>1010</v>
      </c>
      <c r="G2614">
        <f t="shared" si="321"/>
        <v>1010</v>
      </c>
      <c r="H2614" t="s">
        <v>8219</v>
      </c>
      <c r="I2614" t="s">
        <v>8224</v>
      </c>
      <c r="J2614" t="s">
        <v>8246</v>
      </c>
      <c r="K2614">
        <v>1440892800</v>
      </c>
      <c r="L2614">
        <v>1438715077</v>
      </c>
      <c r="M2614" t="b">
        <v>0</v>
      </c>
      <c r="N2614">
        <v>17</v>
      </c>
      <c r="O2614" t="b">
        <v>1</v>
      </c>
      <c r="P2614" t="s">
        <v>8271</v>
      </c>
      <c r="Q2614">
        <f t="shared" si="322"/>
        <v>202</v>
      </c>
      <c r="R2614">
        <f t="shared" si="327"/>
        <v>59.41</v>
      </c>
      <c r="S2614" t="str">
        <f t="shared" si="323"/>
        <v>theater</v>
      </c>
      <c r="T2614" t="str">
        <f t="shared" si="324"/>
        <v>plays</v>
      </c>
      <c r="U2614" s="7">
        <f t="shared" si="325"/>
        <v>42220.79487268519</v>
      </c>
      <c r="V2614" s="7">
        <f t="shared" si="326"/>
        <v>42246</v>
      </c>
    </row>
    <row r="2615" spans="1:22" ht="59" x14ac:dyDescent="0.75">
      <c r="A2615">
        <v>3935</v>
      </c>
      <c r="B2615" s="2" t="s">
        <v>3932</v>
      </c>
      <c r="C2615" s="2" t="s">
        <v>8043</v>
      </c>
      <c r="D2615">
        <v>3000</v>
      </c>
      <c r="E2615">
        <f t="shared" si="320"/>
        <v>3930</v>
      </c>
      <c r="F2615">
        <v>1315</v>
      </c>
      <c r="G2615">
        <f t="shared" si="321"/>
        <v>1722.65</v>
      </c>
      <c r="H2615" t="s">
        <v>8221</v>
      </c>
      <c r="I2615" t="s">
        <v>8225</v>
      </c>
      <c r="J2615" t="s">
        <v>8247</v>
      </c>
      <c r="K2615">
        <v>1443973546</v>
      </c>
      <c r="L2615">
        <v>1438789546</v>
      </c>
      <c r="M2615" t="b">
        <v>0</v>
      </c>
      <c r="N2615">
        <v>23</v>
      </c>
      <c r="O2615" t="b">
        <v>0</v>
      </c>
      <c r="P2615" t="s">
        <v>8271</v>
      </c>
      <c r="Q2615">
        <f t="shared" si="322"/>
        <v>44</v>
      </c>
      <c r="R2615">
        <f t="shared" si="327"/>
        <v>74.900000000000006</v>
      </c>
      <c r="S2615" t="str">
        <f t="shared" si="323"/>
        <v>theater</v>
      </c>
      <c r="T2615" t="str">
        <f t="shared" si="324"/>
        <v>plays</v>
      </c>
      <c r="U2615" s="7">
        <f t="shared" si="325"/>
        <v>42221.656782407401</v>
      </c>
      <c r="V2615" s="7">
        <f t="shared" si="326"/>
        <v>42281.656782407401</v>
      </c>
    </row>
    <row r="2616" spans="1:22" ht="44.25" x14ac:dyDescent="0.75">
      <c r="A2616">
        <v>1534</v>
      </c>
      <c r="B2616" s="2" t="s">
        <v>1535</v>
      </c>
      <c r="C2616" s="2" t="s">
        <v>5644</v>
      </c>
      <c r="D2616">
        <v>7500</v>
      </c>
      <c r="E2616">
        <f t="shared" si="320"/>
        <v>7500</v>
      </c>
      <c r="F2616">
        <v>31330</v>
      </c>
      <c r="G2616">
        <f t="shared" si="321"/>
        <v>31330</v>
      </c>
      <c r="H2616" t="s">
        <v>8219</v>
      </c>
      <c r="I2616" t="s">
        <v>8224</v>
      </c>
      <c r="J2616" t="s">
        <v>8246</v>
      </c>
      <c r="K2616">
        <v>1441383062</v>
      </c>
      <c r="L2616">
        <v>1438791062</v>
      </c>
      <c r="M2616" t="b">
        <v>1</v>
      </c>
      <c r="N2616">
        <v>369</v>
      </c>
      <c r="O2616" t="b">
        <v>1</v>
      </c>
      <c r="P2616" t="s">
        <v>8285</v>
      </c>
      <c r="Q2616">
        <f t="shared" si="322"/>
        <v>418</v>
      </c>
      <c r="R2616">
        <f t="shared" si="327"/>
        <v>84.91</v>
      </c>
      <c r="S2616" t="str">
        <f t="shared" si="323"/>
        <v>photography</v>
      </c>
      <c r="T2616" t="str">
        <f t="shared" si="324"/>
        <v>photobooks</v>
      </c>
      <c r="U2616" s="7">
        <f t="shared" si="325"/>
        <v>42221.67432870371</v>
      </c>
      <c r="V2616" s="7">
        <f t="shared" si="326"/>
        <v>42251.67432870371</v>
      </c>
    </row>
    <row r="2617" spans="1:22" ht="44.25" x14ac:dyDescent="0.75">
      <c r="A2617">
        <v>2246</v>
      </c>
      <c r="B2617" s="2" t="s">
        <v>2247</v>
      </c>
      <c r="C2617" s="2" t="s">
        <v>6356</v>
      </c>
      <c r="D2617">
        <v>2500</v>
      </c>
      <c r="E2617">
        <f t="shared" si="320"/>
        <v>3275</v>
      </c>
      <c r="F2617">
        <v>2503</v>
      </c>
      <c r="G2617">
        <f t="shared" si="321"/>
        <v>3278.9300000000003</v>
      </c>
      <c r="H2617" t="s">
        <v>8219</v>
      </c>
      <c r="I2617" t="s">
        <v>8225</v>
      </c>
      <c r="J2617" t="s">
        <v>8247</v>
      </c>
      <c r="K2617">
        <v>1441393210</v>
      </c>
      <c r="L2617">
        <v>1438801210</v>
      </c>
      <c r="M2617" t="b">
        <v>0</v>
      </c>
      <c r="N2617">
        <v>57</v>
      </c>
      <c r="O2617" t="b">
        <v>1</v>
      </c>
      <c r="P2617" t="s">
        <v>8297</v>
      </c>
      <c r="Q2617">
        <f t="shared" si="322"/>
        <v>100</v>
      </c>
      <c r="R2617">
        <f t="shared" si="327"/>
        <v>57.53</v>
      </c>
      <c r="S2617" t="str">
        <f t="shared" si="323"/>
        <v>games</v>
      </c>
      <c r="T2617" t="str">
        <f t="shared" si="324"/>
        <v>tabletop games</v>
      </c>
      <c r="U2617" s="7">
        <f t="shared" si="325"/>
        <v>42221.79178240741</v>
      </c>
      <c r="V2617" s="7">
        <f t="shared" si="326"/>
        <v>42251.79178240741</v>
      </c>
    </row>
    <row r="2618" spans="1:22" ht="29.5" x14ac:dyDescent="0.75">
      <c r="A2618">
        <v>134</v>
      </c>
      <c r="B2618" s="2" t="s">
        <v>136</v>
      </c>
      <c r="C2618" s="2" t="s">
        <v>4245</v>
      </c>
      <c r="D2618">
        <v>5000</v>
      </c>
      <c r="E2618">
        <f t="shared" si="320"/>
        <v>5000</v>
      </c>
      <c r="F2618">
        <v>0</v>
      </c>
      <c r="G2618">
        <f t="shared" si="321"/>
        <v>0</v>
      </c>
      <c r="H2618" t="s">
        <v>8220</v>
      </c>
      <c r="I2618" t="s">
        <v>8224</v>
      </c>
      <c r="J2618" t="s">
        <v>8246</v>
      </c>
      <c r="K2618">
        <v>1441386000</v>
      </c>
      <c r="L2618">
        <v>1438811418</v>
      </c>
      <c r="M2618" t="b">
        <v>0</v>
      </c>
      <c r="N2618">
        <v>0</v>
      </c>
      <c r="O2618" t="b">
        <v>0</v>
      </c>
      <c r="P2618" t="s">
        <v>8267</v>
      </c>
      <c r="Q2618">
        <f t="shared" si="322"/>
        <v>0</v>
      </c>
      <c r="R2618" t="e">
        <f t="shared" si="327"/>
        <v>#DIV/0!</v>
      </c>
      <c r="S2618" t="str">
        <f t="shared" si="323"/>
        <v>film &amp; video</v>
      </c>
      <c r="T2618" t="str">
        <f t="shared" si="324"/>
        <v>science fiction</v>
      </c>
      <c r="U2618" s="7">
        <f t="shared" si="325"/>
        <v>42221.909930555557</v>
      </c>
      <c r="V2618" s="7">
        <f t="shared" si="326"/>
        <v>42251.708333333328</v>
      </c>
    </row>
    <row r="2619" spans="1:22" ht="44.25" x14ac:dyDescent="0.75">
      <c r="A2619">
        <v>2663</v>
      </c>
      <c r="B2619" s="2" t="s">
        <v>2663</v>
      </c>
      <c r="C2619" s="2" t="s">
        <v>6773</v>
      </c>
      <c r="D2619">
        <v>20000</v>
      </c>
      <c r="E2619">
        <f t="shared" si="320"/>
        <v>14600</v>
      </c>
      <c r="F2619">
        <v>20919.25</v>
      </c>
      <c r="G2619">
        <f t="shared" si="321"/>
        <v>15271.0525</v>
      </c>
      <c r="H2619" t="s">
        <v>8219</v>
      </c>
      <c r="I2619" t="s">
        <v>8229</v>
      </c>
      <c r="J2619" t="s">
        <v>8251</v>
      </c>
      <c r="K2619">
        <v>1441378800</v>
      </c>
      <c r="L2619">
        <v>1438873007</v>
      </c>
      <c r="M2619" t="b">
        <v>0</v>
      </c>
      <c r="N2619">
        <v>56</v>
      </c>
      <c r="O2619" t="b">
        <v>1</v>
      </c>
      <c r="P2619" t="s">
        <v>8302</v>
      </c>
      <c r="Q2619">
        <f t="shared" si="322"/>
        <v>105</v>
      </c>
      <c r="R2619">
        <f t="shared" si="327"/>
        <v>272.7</v>
      </c>
      <c r="S2619" t="str">
        <f t="shared" si="323"/>
        <v>technology</v>
      </c>
      <c r="T2619" t="str">
        <f t="shared" si="324"/>
        <v>makerspaces</v>
      </c>
      <c r="U2619" s="7">
        <f t="shared" si="325"/>
        <v>42222.622766203705</v>
      </c>
      <c r="V2619" s="7">
        <f t="shared" si="326"/>
        <v>42251.625</v>
      </c>
    </row>
    <row r="2620" spans="1:22" ht="44.25" x14ac:dyDescent="0.75">
      <c r="A2620">
        <v>3541</v>
      </c>
      <c r="B2620" s="2" t="s">
        <v>3540</v>
      </c>
      <c r="C2620" s="2" t="s">
        <v>7651</v>
      </c>
      <c r="D2620">
        <v>1200</v>
      </c>
      <c r="E2620">
        <f t="shared" si="320"/>
        <v>1572</v>
      </c>
      <c r="F2620">
        <v>1260</v>
      </c>
      <c r="G2620">
        <f t="shared" si="321"/>
        <v>1650.6000000000001</v>
      </c>
      <c r="H2620" t="s">
        <v>8219</v>
      </c>
      <c r="I2620" t="s">
        <v>8225</v>
      </c>
      <c r="J2620" t="s">
        <v>8247</v>
      </c>
      <c r="K2620">
        <v>1441042275</v>
      </c>
      <c r="L2620">
        <v>1438882275</v>
      </c>
      <c r="M2620" t="b">
        <v>0</v>
      </c>
      <c r="N2620">
        <v>32</v>
      </c>
      <c r="O2620" t="b">
        <v>1</v>
      </c>
      <c r="P2620" t="s">
        <v>8271</v>
      </c>
      <c r="Q2620">
        <f t="shared" si="322"/>
        <v>105</v>
      </c>
      <c r="R2620">
        <f t="shared" si="327"/>
        <v>51.58</v>
      </c>
      <c r="S2620" t="str">
        <f t="shared" si="323"/>
        <v>theater</v>
      </c>
      <c r="T2620" t="str">
        <f t="shared" si="324"/>
        <v>plays</v>
      </c>
      <c r="U2620" s="7">
        <f t="shared" si="325"/>
        <v>42222.730034722219</v>
      </c>
      <c r="V2620" s="7">
        <f t="shared" si="326"/>
        <v>42247.730034722219</v>
      </c>
    </row>
    <row r="2621" spans="1:22" ht="44.25" x14ac:dyDescent="0.75">
      <c r="A2621">
        <v>1154</v>
      </c>
      <c r="B2621" s="2" t="s">
        <v>1155</v>
      </c>
      <c r="C2621" s="2" t="s">
        <v>5264</v>
      </c>
      <c r="D2621">
        <v>5000</v>
      </c>
      <c r="E2621">
        <f t="shared" si="320"/>
        <v>5000</v>
      </c>
      <c r="F2621">
        <v>325</v>
      </c>
      <c r="G2621">
        <f t="shared" si="321"/>
        <v>325</v>
      </c>
      <c r="H2621" t="s">
        <v>8221</v>
      </c>
      <c r="I2621" t="s">
        <v>8224</v>
      </c>
      <c r="J2621" t="s">
        <v>8246</v>
      </c>
      <c r="K2621">
        <v>1441507006</v>
      </c>
      <c r="L2621">
        <v>1438915006</v>
      </c>
      <c r="M2621" t="b">
        <v>0</v>
      </c>
      <c r="N2621">
        <v>3</v>
      </c>
      <c r="O2621" t="b">
        <v>0</v>
      </c>
      <c r="P2621" t="s">
        <v>8284</v>
      </c>
      <c r="Q2621">
        <f t="shared" si="322"/>
        <v>7</v>
      </c>
      <c r="R2621">
        <f t="shared" si="327"/>
        <v>108.33</v>
      </c>
      <c r="S2621" t="str">
        <f t="shared" si="323"/>
        <v>food</v>
      </c>
      <c r="T2621" t="str">
        <f t="shared" si="324"/>
        <v>food trucks</v>
      </c>
      <c r="U2621" s="7">
        <f t="shared" si="325"/>
        <v>42223.108865740738</v>
      </c>
      <c r="V2621" s="7">
        <f t="shared" si="326"/>
        <v>42253.108865740738</v>
      </c>
    </row>
    <row r="2622" spans="1:22" ht="44.25" x14ac:dyDescent="0.75">
      <c r="A2622">
        <v>3549</v>
      </c>
      <c r="B2622" s="2" t="s">
        <v>3548</v>
      </c>
      <c r="C2622" s="2" t="s">
        <v>7659</v>
      </c>
      <c r="D2622">
        <v>1000</v>
      </c>
      <c r="E2622">
        <f t="shared" si="320"/>
        <v>1310</v>
      </c>
      <c r="F2622">
        <v>1020</v>
      </c>
      <c r="G2622">
        <f t="shared" si="321"/>
        <v>1336.2</v>
      </c>
      <c r="H2622" t="s">
        <v>8219</v>
      </c>
      <c r="I2622" t="s">
        <v>8225</v>
      </c>
      <c r="J2622" t="s">
        <v>8247</v>
      </c>
      <c r="K2622">
        <v>1441358873</v>
      </c>
      <c r="L2622">
        <v>1438939673</v>
      </c>
      <c r="M2622" t="b">
        <v>0</v>
      </c>
      <c r="N2622">
        <v>42</v>
      </c>
      <c r="O2622" t="b">
        <v>1</v>
      </c>
      <c r="P2622" t="s">
        <v>8271</v>
      </c>
      <c r="Q2622">
        <f t="shared" si="322"/>
        <v>102</v>
      </c>
      <c r="R2622">
        <f t="shared" si="327"/>
        <v>31.81</v>
      </c>
      <c r="S2622" t="str">
        <f t="shared" si="323"/>
        <v>theater</v>
      </c>
      <c r="T2622" t="str">
        <f t="shared" si="324"/>
        <v>plays</v>
      </c>
      <c r="U2622" s="7">
        <f t="shared" si="325"/>
        <v>42223.394363425927</v>
      </c>
      <c r="V2622" s="7">
        <f t="shared" si="326"/>
        <v>42251.394363425927</v>
      </c>
    </row>
    <row r="2623" spans="1:22" ht="59" x14ac:dyDescent="0.75">
      <c r="A2623">
        <v>518</v>
      </c>
      <c r="B2623" s="2" t="s">
        <v>519</v>
      </c>
      <c r="C2623" s="2" t="s">
        <v>4628</v>
      </c>
      <c r="D2623">
        <v>7175</v>
      </c>
      <c r="E2623">
        <f t="shared" si="320"/>
        <v>7175</v>
      </c>
      <c r="F2623">
        <v>0</v>
      </c>
      <c r="G2623">
        <f t="shared" si="321"/>
        <v>0</v>
      </c>
      <c r="H2623" t="s">
        <v>8221</v>
      </c>
      <c r="I2623" t="s">
        <v>8224</v>
      </c>
      <c r="J2623" t="s">
        <v>8246</v>
      </c>
      <c r="K2623">
        <v>1441550760</v>
      </c>
      <c r="L2623">
        <v>1438958824</v>
      </c>
      <c r="M2623" t="b">
        <v>0</v>
      </c>
      <c r="N2623">
        <v>0</v>
      </c>
      <c r="O2623" t="b">
        <v>0</v>
      </c>
      <c r="P2623" t="s">
        <v>8270</v>
      </c>
      <c r="Q2623">
        <f t="shared" si="322"/>
        <v>0</v>
      </c>
      <c r="R2623" t="e">
        <f t="shared" si="327"/>
        <v>#DIV/0!</v>
      </c>
      <c r="S2623" t="str">
        <f t="shared" si="323"/>
        <v>film &amp; video</v>
      </c>
      <c r="T2623" t="str">
        <f t="shared" si="324"/>
        <v>animation</v>
      </c>
      <c r="U2623" s="7">
        <f t="shared" si="325"/>
        <v>42223.616018518514</v>
      </c>
      <c r="V2623" s="7">
        <f t="shared" si="326"/>
        <v>42253.615277777775</v>
      </c>
    </row>
    <row r="2624" spans="1:22" ht="59" x14ac:dyDescent="0.75">
      <c r="A2624">
        <v>630</v>
      </c>
      <c r="B2624" s="2" t="s">
        <v>631</v>
      </c>
      <c r="C2624" s="2" t="s">
        <v>4740</v>
      </c>
      <c r="D2624">
        <v>11999</v>
      </c>
      <c r="E2624">
        <f t="shared" si="320"/>
        <v>11999</v>
      </c>
      <c r="F2624">
        <v>10</v>
      </c>
      <c r="G2624">
        <f t="shared" si="321"/>
        <v>10</v>
      </c>
      <c r="H2624" t="s">
        <v>8220</v>
      </c>
      <c r="I2624" t="s">
        <v>8224</v>
      </c>
      <c r="J2624" t="s">
        <v>8246</v>
      </c>
      <c r="K2624">
        <v>1441516200</v>
      </c>
      <c r="L2624">
        <v>1438959121</v>
      </c>
      <c r="M2624" t="b">
        <v>0</v>
      </c>
      <c r="N2624">
        <v>1</v>
      </c>
      <c r="O2624" t="b">
        <v>0</v>
      </c>
      <c r="P2624" t="s">
        <v>8272</v>
      </c>
      <c r="Q2624">
        <f t="shared" si="322"/>
        <v>0</v>
      </c>
      <c r="R2624">
        <f t="shared" si="327"/>
        <v>10</v>
      </c>
      <c r="S2624" t="str">
        <f t="shared" si="323"/>
        <v>technology</v>
      </c>
      <c r="T2624" t="str">
        <f t="shared" si="324"/>
        <v>web</v>
      </c>
      <c r="U2624" s="7">
        <f t="shared" si="325"/>
        <v>42223.619456018518</v>
      </c>
      <c r="V2624" s="7">
        <f t="shared" si="326"/>
        <v>42253.215277777781</v>
      </c>
    </row>
    <row r="2625" spans="1:22" ht="59" x14ac:dyDescent="0.75">
      <c r="A2625">
        <v>1151</v>
      </c>
      <c r="B2625" s="2" t="s">
        <v>1152</v>
      </c>
      <c r="C2625" s="2" t="s">
        <v>5261</v>
      </c>
      <c r="D2625">
        <v>25000</v>
      </c>
      <c r="E2625">
        <f t="shared" si="320"/>
        <v>25000</v>
      </c>
      <c r="F2625">
        <v>0</v>
      </c>
      <c r="G2625">
        <f t="shared" si="321"/>
        <v>0</v>
      </c>
      <c r="H2625" t="s">
        <v>8221</v>
      </c>
      <c r="I2625" t="s">
        <v>8224</v>
      </c>
      <c r="J2625" t="s">
        <v>8246</v>
      </c>
      <c r="K2625">
        <v>1441592863</v>
      </c>
      <c r="L2625">
        <v>1439000863</v>
      </c>
      <c r="M2625" t="b">
        <v>0</v>
      </c>
      <c r="N2625">
        <v>0</v>
      </c>
      <c r="O2625" t="b">
        <v>0</v>
      </c>
      <c r="P2625" t="s">
        <v>8284</v>
      </c>
      <c r="Q2625">
        <f t="shared" si="322"/>
        <v>0</v>
      </c>
      <c r="R2625" t="e">
        <f t="shared" si="327"/>
        <v>#DIV/0!</v>
      </c>
      <c r="S2625" t="str">
        <f t="shared" si="323"/>
        <v>food</v>
      </c>
      <c r="T2625" t="str">
        <f t="shared" si="324"/>
        <v>food trucks</v>
      </c>
      <c r="U2625" s="7">
        <f t="shared" si="325"/>
        <v>42224.102581018517</v>
      </c>
      <c r="V2625" s="7">
        <f t="shared" si="326"/>
        <v>42254.102581018517</v>
      </c>
    </row>
    <row r="2626" spans="1:22" ht="59" x14ac:dyDescent="0.75">
      <c r="A2626">
        <v>2410</v>
      </c>
      <c r="B2626" s="2" t="s">
        <v>2411</v>
      </c>
      <c r="C2626" s="2" t="s">
        <v>6520</v>
      </c>
      <c r="D2626">
        <v>15000</v>
      </c>
      <c r="E2626">
        <f t="shared" ref="E2626:E2689" si="328">INDEX(convert,MATCH($J2626,money,0),2)*D2626</f>
        <v>9900</v>
      </c>
      <c r="F2626">
        <v>0</v>
      </c>
      <c r="G2626">
        <f t="shared" ref="G2626:G2689" si="329">INDEX(convert,MATCH($J2626,money,0),2)*F2626</f>
        <v>0</v>
      </c>
      <c r="H2626" t="s">
        <v>8221</v>
      </c>
      <c r="I2626" t="s">
        <v>8226</v>
      </c>
      <c r="J2626" t="s">
        <v>8248</v>
      </c>
      <c r="K2626">
        <v>1441619275</v>
      </c>
      <c r="L2626">
        <v>1439027275</v>
      </c>
      <c r="M2626" t="b">
        <v>0</v>
      </c>
      <c r="N2626">
        <v>0</v>
      </c>
      <c r="O2626" t="b">
        <v>0</v>
      </c>
      <c r="P2626" t="s">
        <v>8284</v>
      </c>
      <c r="Q2626">
        <f t="shared" ref="Q2626:Q2689" si="330">ROUND(F2626/D2626*100,0)</f>
        <v>0</v>
      </c>
      <c r="R2626" t="e">
        <f t="shared" si="327"/>
        <v>#DIV/0!</v>
      </c>
      <c r="S2626" t="str">
        <f t="shared" ref="S2626:S2689" si="331">LEFT($P2626,FIND("/",$P2626)-1)</f>
        <v>food</v>
      </c>
      <c r="T2626" t="str">
        <f t="shared" ref="T2626:T2689" si="332">MID($P2626,FIND("/",$P2626)+1,30)</f>
        <v>food trucks</v>
      </c>
      <c r="U2626" s="7">
        <f t="shared" ref="U2626:U2689" si="333">DATE(1970,1,1)+(((L2626/60)/60)/24)</f>
        <v>42224.408275462964</v>
      </c>
      <c r="V2626" s="7">
        <f t="shared" ref="V2626:V2689" si="334">DATE(1970,1,1)+(((K2626/60)/60)/24)</f>
        <v>42254.408275462964</v>
      </c>
    </row>
    <row r="2627" spans="1:22" ht="44.25" x14ac:dyDescent="0.75">
      <c r="A2627">
        <v>3910</v>
      </c>
      <c r="B2627" s="2" t="s">
        <v>3907</v>
      </c>
      <c r="C2627" s="2" t="s">
        <v>8018</v>
      </c>
      <c r="D2627">
        <v>6000</v>
      </c>
      <c r="E2627">
        <f t="shared" si="328"/>
        <v>6000</v>
      </c>
      <c r="F2627">
        <v>185</v>
      </c>
      <c r="G2627">
        <f t="shared" si="329"/>
        <v>185</v>
      </c>
      <c r="H2627" t="s">
        <v>8221</v>
      </c>
      <c r="I2627" t="s">
        <v>8224</v>
      </c>
      <c r="J2627" t="s">
        <v>8246</v>
      </c>
      <c r="K2627">
        <v>1441649397</v>
      </c>
      <c r="L2627">
        <v>1439057397</v>
      </c>
      <c r="M2627" t="b">
        <v>0</v>
      </c>
      <c r="N2627">
        <v>3</v>
      </c>
      <c r="O2627" t="b">
        <v>0</v>
      </c>
      <c r="P2627" t="s">
        <v>8271</v>
      </c>
      <c r="Q2627">
        <f t="shared" si="330"/>
        <v>3</v>
      </c>
      <c r="R2627">
        <f t="shared" ref="R2627:R2690" si="335">ROUND(G2627/N2627,2)</f>
        <v>61.67</v>
      </c>
      <c r="S2627" t="str">
        <f t="shared" si="331"/>
        <v>theater</v>
      </c>
      <c r="T2627" t="str">
        <f t="shared" si="332"/>
        <v>plays</v>
      </c>
      <c r="U2627" s="7">
        <f t="shared" si="333"/>
        <v>42224.756909722222</v>
      </c>
      <c r="V2627" s="7">
        <f t="shared" si="334"/>
        <v>42254.756909722222</v>
      </c>
    </row>
    <row r="2628" spans="1:22" ht="59" x14ac:dyDescent="0.75">
      <c r="A2628">
        <v>3379</v>
      </c>
      <c r="B2628" s="2" t="s">
        <v>3378</v>
      </c>
      <c r="C2628" s="2" t="s">
        <v>7489</v>
      </c>
      <c r="D2628">
        <v>2000</v>
      </c>
      <c r="E2628">
        <f t="shared" si="328"/>
        <v>2620</v>
      </c>
      <c r="F2628">
        <v>2073</v>
      </c>
      <c r="G2628">
        <f t="shared" si="329"/>
        <v>2715.63</v>
      </c>
      <c r="H2628" t="s">
        <v>8219</v>
      </c>
      <c r="I2628" t="s">
        <v>8225</v>
      </c>
      <c r="J2628" t="s">
        <v>8247</v>
      </c>
      <c r="K2628">
        <v>1440630000</v>
      </c>
      <c r="L2628">
        <v>1439122800</v>
      </c>
      <c r="M2628" t="b">
        <v>0</v>
      </c>
      <c r="N2628">
        <v>38</v>
      </c>
      <c r="O2628" t="b">
        <v>1</v>
      </c>
      <c r="P2628" t="s">
        <v>8271</v>
      </c>
      <c r="Q2628">
        <f t="shared" si="330"/>
        <v>104</v>
      </c>
      <c r="R2628">
        <f t="shared" si="335"/>
        <v>71.459999999999994</v>
      </c>
      <c r="S2628" t="str">
        <f t="shared" si="331"/>
        <v>theater</v>
      </c>
      <c r="T2628" t="str">
        <f t="shared" si="332"/>
        <v>plays</v>
      </c>
      <c r="U2628" s="7">
        <f t="shared" si="333"/>
        <v>42225.513888888891</v>
      </c>
      <c r="V2628" s="7">
        <f t="shared" si="334"/>
        <v>42242.958333333328</v>
      </c>
    </row>
    <row r="2629" spans="1:22" ht="59" x14ac:dyDescent="0.75">
      <c r="A2629">
        <v>2981</v>
      </c>
      <c r="B2629" s="2" t="s">
        <v>2981</v>
      </c>
      <c r="C2629" s="2" t="s">
        <v>7091</v>
      </c>
      <c r="D2629">
        <v>4000</v>
      </c>
      <c r="E2629">
        <f t="shared" si="328"/>
        <v>4560</v>
      </c>
      <c r="F2629">
        <v>5157</v>
      </c>
      <c r="G2629">
        <f t="shared" si="329"/>
        <v>5878.98</v>
      </c>
      <c r="H2629" t="s">
        <v>8219</v>
      </c>
      <c r="I2629" t="s">
        <v>8241</v>
      </c>
      <c r="J2629" t="s">
        <v>8249</v>
      </c>
      <c r="K2629">
        <v>1443014756</v>
      </c>
      <c r="L2629">
        <v>1439126756</v>
      </c>
      <c r="M2629" t="b">
        <v>1</v>
      </c>
      <c r="N2629">
        <v>97</v>
      </c>
      <c r="O2629" t="b">
        <v>1</v>
      </c>
      <c r="P2629" t="s">
        <v>8303</v>
      </c>
      <c r="Q2629">
        <f t="shared" si="330"/>
        <v>129</v>
      </c>
      <c r="R2629">
        <f t="shared" si="335"/>
        <v>60.61</v>
      </c>
      <c r="S2629" t="str">
        <f t="shared" si="331"/>
        <v>theater</v>
      </c>
      <c r="T2629" t="str">
        <f t="shared" si="332"/>
        <v>spaces</v>
      </c>
      <c r="U2629" s="7">
        <f t="shared" si="333"/>
        <v>42225.559675925921</v>
      </c>
      <c r="V2629" s="7">
        <f t="shared" si="334"/>
        <v>42270.559675925921</v>
      </c>
    </row>
    <row r="2630" spans="1:22" ht="44.25" x14ac:dyDescent="0.75">
      <c r="A2630">
        <v>2646</v>
      </c>
      <c r="B2630" s="2" t="s">
        <v>2646</v>
      </c>
      <c r="C2630" s="2" t="s">
        <v>6756</v>
      </c>
      <c r="D2630">
        <v>500000</v>
      </c>
      <c r="E2630">
        <f t="shared" si="328"/>
        <v>500000</v>
      </c>
      <c r="F2630">
        <v>42086.42</v>
      </c>
      <c r="G2630">
        <f t="shared" si="329"/>
        <v>42086.42</v>
      </c>
      <c r="H2630" t="s">
        <v>8220</v>
      </c>
      <c r="I2630" t="s">
        <v>8224</v>
      </c>
      <c r="J2630" t="s">
        <v>8246</v>
      </c>
      <c r="K2630">
        <v>1441783869</v>
      </c>
      <c r="L2630">
        <v>1439191869</v>
      </c>
      <c r="M2630" t="b">
        <v>1</v>
      </c>
      <c r="N2630">
        <v>535</v>
      </c>
      <c r="O2630" t="b">
        <v>0</v>
      </c>
      <c r="P2630" t="s">
        <v>8301</v>
      </c>
      <c r="Q2630">
        <f t="shared" si="330"/>
        <v>8</v>
      </c>
      <c r="R2630">
        <f t="shared" si="335"/>
        <v>78.67</v>
      </c>
      <c r="S2630" t="str">
        <f t="shared" si="331"/>
        <v>technology</v>
      </c>
      <c r="T2630" t="str">
        <f t="shared" si="332"/>
        <v>space exploration</v>
      </c>
      <c r="U2630" s="7">
        <f t="shared" si="333"/>
        <v>42226.313298611116</v>
      </c>
      <c r="V2630" s="7">
        <f t="shared" si="334"/>
        <v>42256.313298611116</v>
      </c>
    </row>
    <row r="2631" spans="1:22" ht="29.5" x14ac:dyDescent="0.75">
      <c r="A2631">
        <v>3076</v>
      </c>
      <c r="B2631" s="2" t="s">
        <v>3076</v>
      </c>
      <c r="C2631" s="2" t="s">
        <v>7186</v>
      </c>
      <c r="D2631">
        <v>10000</v>
      </c>
      <c r="E2631">
        <f t="shared" si="328"/>
        <v>10000</v>
      </c>
      <c r="F2631">
        <v>1506</v>
      </c>
      <c r="G2631">
        <f t="shared" si="329"/>
        <v>1506</v>
      </c>
      <c r="H2631" t="s">
        <v>8221</v>
      </c>
      <c r="I2631" t="s">
        <v>8224</v>
      </c>
      <c r="J2631" t="s">
        <v>8246</v>
      </c>
      <c r="K2631">
        <v>1444405123</v>
      </c>
      <c r="L2631">
        <v>1439221123</v>
      </c>
      <c r="M2631" t="b">
        <v>0</v>
      </c>
      <c r="N2631">
        <v>50</v>
      </c>
      <c r="O2631" t="b">
        <v>0</v>
      </c>
      <c r="P2631" t="s">
        <v>8303</v>
      </c>
      <c r="Q2631">
        <f t="shared" si="330"/>
        <v>15</v>
      </c>
      <c r="R2631">
        <f t="shared" si="335"/>
        <v>30.12</v>
      </c>
      <c r="S2631" t="str">
        <f t="shared" si="331"/>
        <v>theater</v>
      </c>
      <c r="T2631" t="str">
        <f t="shared" si="332"/>
        <v>spaces</v>
      </c>
      <c r="U2631" s="7">
        <f t="shared" si="333"/>
        <v>42226.651886574073</v>
      </c>
      <c r="V2631" s="7">
        <f t="shared" si="334"/>
        <v>42286.651886574073</v>
      </c>
    </row>
    <row r="2632" spans="1:22" ht="44.25" x14ac:dyDescent="0.75">
      <c r="A2632">
        <v>3636</v>
      </c>
      <c r="B2632" s="2" t="s">
        <v>3634</v>
      </c>
      <c r="C2632" s="2" t="s">
        <v>7746</v>
      </c>
      <c r="D2632">
        <v>150000</v>
      </c>
      <c r="E2632">
        <f t="shared" si="328"/>
        <v>150000</v>
      </c>
      <c r="F2632">
        <v>0</v>
      </c>
      <c r="G2632">
        <f t="shared" si="329"/>
        <v>0</v>
      </c>
      <c r="H2632" t="s">
        <v>8221</v>
      </c>
      <c r="I2632" t="s">
        <v>8224</v>
      </c>
      <c r="J2632" t="s">
        <v>8246</v>
      </c>
      <c r="K2632">
        <v>1442248829</v>
      </c>
      <c r="L2632">
        <v>1439224829</v>
      </c>
      <c r="M2632" t="b">
        <v>0</v>
      </c>
      <c r="N2632">
        <v>0</v>
      </c>
      <c r="O2632" t="b">
        <v>0</v>
      </c>
      <c r="P2632" t="s">
        <v>8305</v>
      </c>
      <c r="Q2632">
        <f t="shared" si="330"/>
        <v>0</v>
      </c>
      <c r="R2632" t="e">
        <f t="shared" si="335"/>
        <v>#DIV/0!</v>
      </c>
      <c r="S2632" t="str">
        <f t="shared" si="331"/>
        <v>theater</v>
      </c>
      <c r="T2632" t="str">
        <f t="shared" si="332"/>
        <v>musical</v>
      </c>
      <c r="U2632" s="7">
        <f t="shared" si="333"/>
        <v>42226.694780092599</v>
      </c>
      <c r="V2632" s="7">
        <f t="shared" si="334"/>
        <v>42261.694780092599</v>
      </c>
    </row>
    <row r="2633" spans="1:22" ht="44.25" x14ac:dyDescent="0.75">
      <c r="A2633">
        <v>3067</v>
      </c>
      <c r="B2633" s="2" t="s">
        <v>3067</v>
      </c>
      <c r="C2633" s="2" t="s">
        <v>7177</v>
      </c>
      <c r="D2633">
        <v>8000</v>
      </c>
      <c r="E2633">
        <f t="shared" si="328"/>
        <v>5040</v>
      </c>
      <c r="F2633">
        <v>200</v>
      </c>
      <c r="G2633">
        <f t="shared" si="329"/>
        <v>126</v>
      </c>
      <c r="H2633" t="s">
        <v>8221</v>
      </c>
      <c r="I2633" t="s">
        <v>8228</v>
      </c>
      <c r="J2633" t="s">
        <v>8250</v>
      </c>
      <c r="K2633">
        <v>1441837879</v>
      </c>
      <c r="L2633">
        <v>1439245879</v>
      </c>
      <c r="M2633" t="b">
        <v>0</v>
      </c>
      <c r="N2633">
        <v>1</v>
      </c>
      <c r="O2633" t="b">
        <v>0</v>
      </c>
      <c r="P2633" t="s">
        <v>8303</v>
      </c>
      <c r="Q2633">
        <f t="shared" si="330"/>
        <v>3</v>
      </c>
      <c r="R2633">
        <f t="shared" si="335"/>
        <v>126</v>
      </c>
      <c r="S2633" t="str">
        <f t="shared" si="331"/>
        <v>theater</v>
      </c>
      <c r="T2633" t="str">
        <f t="shared" si="332"/>
        <v>spaces</v>
      </c>
      <c r="U2633" s="7">
        <f t="shared" si="333"/>
        <v>42226.938414351855</v>
      </c>
      <c r="V2633" s="7">
        <f t="shared" si="334"/>
        <v>42256.938414351855</v>
      </c>
    </row>
    <row r="2634" spans="1:22" ht="44.25" x14ac:dyDescent="0.75">
      <c r="A2634">
        <v>764</v>
      </c>
      <c r="B2634" s="2" t="s">
        <v>765</v>
      </c>
      <c r="C2634" s="2" t="s">
        <v>4874</v>
      </c>
      <c r="D2634">
        <v>5000</v>
      </c>
      <c r="E2634">
        <f t="shared" si="328"/>
        <v>5000</v>
      </c>
      <c r="F2634">
        <v>0</v>
      </c>
      <c r="G2634">
        <f t="shared" si="329"/>
        <v>0</v>
      </c>
      <c r="H2634" t="s">
        <v>8221</v>
      </c>
      <c r="I2634" t="s">
        <v>8224</v>
      </c>
      <c r="J2634" t="s">
        <v>8246</v>
      </c>
      <c r="K2634">
        <v>1441858161</v>
      </c>
      <c r="L2634">
        <v>1439266161</v>
      </c>
      <c r="M2634" t="b">
        <v>0</v>
      </c>
      <c r="N2634">
        <v>0</v>
      </c>
      <c r="O2634" t="b">
        <v>0</v>
      </c>
      <c r="P2634" t="s">
        <v>8275</v>
      </c>
      <c r="Q2634">
        <f t="shared" si="330"/>
        <v>0</v>
      </c>
      <c r="R2634" t="e">
        <f t="shared" si="335"/>
        <v>#DIV/0!</v>
      </c>
      <c r="S2634" t="str">
        <f t="shared" si="331"/>
        <v>publishing</v>
      </c>
      <c r="T2634" t="str">
        <f t="shared" si="332"/>
        <v>fiction</v>
      </c>
      <c r="U2634" s="7">
        <f t="shared" si="333"/>
        <v>42227.173159722224</v>
      </c>
      <c r="V2634" s="7">
        <f t="shared" si="334"/>
        <v>42257.173159722224</v>
      </c>
    </row>
    <row r="2635" spans="1:22" ht="44.25" x14ac:dyDescent="0.75">
      <c r="A2635">
        <v>3520</v>
      </c>
      <c r="B2635" s="2" t="s">
        <v>3519</v>
      </c>
      <c r="C2635" s="2" t="s">
        <v>7630</v>
      </c>
      <c r="D2635">
        <v>2000</v>
      </c>
      <c r="E2635">
        <f t="shared" si="328"/>
        <v>2620</v>
      </c>
      <c r="F2635">
        <v>2015</v>
      </c>
      <c r="G2635">
        <f t="shared" si="329"/>
        <v>2639.65</v>
      </c>
      <c r="H2635" t="s">
        <v>8219</v>
      </c>
      <c r="I2635" t="s">
        <v>8225</v>
      </c>
      <c r="J2635" t="s">
        <v>8247</v>
      </c>
      <c r="K2635">
        <v>1441547220</v>
      </c>
      <c r="L2635">
        <v>1439322412</v>
      </c>
      <c r="M2635" t="b">
        <v>0</v>
      </c>
      <c r="N2635">
        <v>21</v>
      </c>
      <c r="O2635" t="b">
        <v>1</v>
      </c>
      <c r="P2635" t="s">
        <v>8271</v>
      </c>
      <c r="Q2635">
        <f t="shared" si="330"/>
        <v>101</v>
      </c>
      <c r="R2635">
        <f t="shared" si="335"/>
        <v>125.7</v>
      </c>
      <c r="S2635" t="str">
        <f t="shared" si="331"/>
        <v>theater</v>
      </c>
      <c r="T2635" t="str">
        <f t="shared" si="332"/>
        <v>plays</v>
      </c>
      <c r="U2635" s="7">
        <f t="shared" si="333"/>
        <v>42227.824212962965</v>
      </c>
      <c r="V2635" s="7">
        <f t="shared" si="334"/>
        <v>42253.57430555555</v>
      </c>
    </row>
    <row r="2636" spans="1:22" ht="44.25" x14ac:dyDescent="0.75">
      <c r="A2636">
        <v>2480</v>
      </c>
      <c r="B2636" s="2" t="s">
        <v>2480</v>
      </c>
      <c r="C2636" s="2" t="s">
        <v>6590</v>
      </c>
      <c r="D2636">
        <v>2000</v>
      </c>
      <c r="E2636">
        <f t="shared" si="328"/>
        <v>2000</v>
      </c>
      <c r="F2636">
        <v>2000</v>
      </c>
      <c r="G2636">
        <f t="shared" si="329"/>
        <v>2000</v>
      </c>
      <c r="H2636" t="s">
        <v>8219</v>
      </c>
      <c r="I2636" t="s">
        <v>8224</v>
      </c>
      <c r="J2636" t="s">
        <v>8246</v>
      </c>
      <c r="K2636">
        <v>1444516084</v>
      </c>
      <c r="L2636">
        <v>1439332084</v>
      </c>
      <c r="M2636" t="b">
        <v>0</v>
      </c>
      <c r="N2636">
        <v>8</v>
      </c>
      <c r="O2636" t="b">
        <v>1</v>
      </c>
      <c r="P2636" t="s">
        <v>8279</v>
      </c>
      <c r="Q2636">
        <f t="shared" si="330"/>
        <v>100</v>
      </c>
      <c r="R2636">
        <f t="shared" si="335"/>
        <v>250</v>
      </c>
      <c r="S2636" t="str">
        <f t="shared" si="331"/>
        <v>music</v>
      </c>
      <c r="T2636" t="str">
        <f t="shared" si="332"/>
        <v>indie rock</v>
      </c>
      <c r="U2636" s="7">
        <f t="shared" si="333"/>
        <v>42227.936157407406</v>
      </c>
      <c r="V2636" s="7">
        <f t="shared" si="334"/>
        <v>42287.936157407406</v>
      </c>
    </row>
    <row r="2637" spans="1:22" ht="44.25" x14ac:dyDescent="0.75">
      <c r="A2637">
        <v>3032</v>
      </c>
      <c r="B2637" s="2" t="s">
        <v>3032</v>
      </c>
      <c r="C2637" s="2" t="s">
        <v>7142</v>
      </c>
      <c r="D2637">
        <v>1000</v>
      </c>
      <c r="E2637">
        <f t="shared" si="328"/>
        <v>1000</v>
      </c>
      <c r="F2637">
        <v>1272</v>
      </c>
      <c r="G2637">
        <f t="shared" si="329"/>
        <v>1272</v>
      </c>
      <c r="H2637" t="s">
        <v>8219</v>
      </c>
      <c r="I2637" t="s">
        <v>8224</v>
      </c>
      <c r="J2637" t="s">
        <v>8246</v>
      </c>
      <c r="K2637">
        <v>1441933459</v>
      </c>
      <c r="L2637">
        <v>1439341459</v>
      </c>
      <c r="M2637" t="b">
        <v>0</v>
      </c>
      <c r="N2637">
        <v>25</v>
      </c>
      <c r="O2637" t="b">
        <v>1</v>
      </c>
      <c r="P2637" t="s">
        <v>8303</v>
      </c>
      <c r="Q2637">
        <f t="shared" si="330"/>
        <v>127</v>
      </c>
      <c r="R2637">
        <f t="shared" si="335"/>
        <v>50.88</v>
      </c>
      <c r="S2637" t="str">
        <f t="shared" si="331"/>
        <v>theater</v>
      </c>
      <c r="T2637" t="str">
        <f t="shared" si="332"/>
        <v>spaces</v>
      </c>
      <c r="U2637" s="7">
        <f t="shared" si="333"/>
        <v>42228.044664351852</v>
      </c>
      <c r="V2637" s="7">
        <f t="shared" si="334"/>
        <v>42258.044664351852</v>
      </c>
    </row>
    <row r="2638" spans="1:22" ht="44.25" x14ac:dyDescent="0.75">
      <c r="A2638">
        <v>3931</v>
      </c>
      <c r="B2638" s="2" t="s">
        <v>3928</v>
      </c>
      <c r="C2638" s="2" t="s">
        <v>8039</v>
      </c>
      <c r="D2638">
        <v>8000</v>
      </c>
      <c r="E2638">
        <f t="shared" si="328"/>
        <v>8000</v>
      </c>
      <c r="F2638">
        <v>0</v>
      </c>
      <c r="G2638">
        <f t="shared" si="329"/>
        <v>0</v>
      </c>
      <c r="H2638" t="s">
        <v>8221</v>
      </c>
      <c r="I2638" t="s">
        <v>8224</v>
      </c>
      <c r="J2638" t="s">
        <v>8246</v>
      </c>
      <c r="K2638">
        <v>1441510707</v>
      </c>
      <c r="L2638">
        <v>1439350707</v>
      </c>
      <c r="M2638" t="b">
        <v>0</v>
      </c>
      <c r="N2638">
        <v>0</v>
      </c>
      <c r="O2638" t="b">
        <v>0</v>
      </c>
      <c r="P2638" t="s">
        <v>8271</v>
      </c>
      <c r="Q2638">
        <f t="shared" si="330"/>
        <v>0</v>
      </c>
      <c r="R2638" t="e">
        <f t="shared" si="335"/>
        <v>#DIV/0!</v>
      </c>
      <c r="S2638" t="str">
        <f t="shared" si="331"/>
        <v>theater</v>
      </c>
      <c r="T2638" t="str">
        <f t="shared" si="332"/>
        <v>plays</v>
      </c>
      <c r="U2638" s="7">
        <f t="shared" si="333"/>
        <v>42228.151701388888</v>
      </c>
      <c r="V2638" s="7">
        <f t="shared" si="334"/>
        <v>42253.151701388888</v>
      </c>
    </row>
    <row r="2639" spans="1:22" ht="59" x14ac:dyDescent="0.75">
      <c r="A2639">
        <v>433</v>
      </c>
      <c r="B2639" s="2" t="s">
        <v>434</v>
      </c>
      <c r="C2639" s="2" t="s">
        <v>4543</v>
      </c>
      <c r="D2639">
        <v>3000</v>
      </c>
      <c r="E2639">
        <f t="shared" si="328"/>
        <v>3000</v>
      </c>
      <c r="F2639">
        <v>0</v>
      </c>
      <c r="G2639">
        <f t="shared" si="329"/>
        <v>0</v>
      </c>
      <c r="H2639" t="s">
        <v>8221</v>
      </c>
      <c r="I2639" t="s">
        <v>8224</v>
      </c>
      <c r="J2639" t="s">
        <v>8246</v>
      </c>
      <c r="K2639">
        <v>1444576022</v>
      </c>
      <c r="L2639">
        <v>1439392022</v>
      </c>
      <c r="M2639" t="b">
        <v>0</v>
      </c>
      <c r="N2639">
        <v>0</v>
      </c>
      <c r="O2639" t="b">
        <v>0</v>
      </c>
      <c r="P2639" t="s">
        <v>8270</v>
      </c>
      <c r="Q2639">
        <f t="shared" si="330"/>
        <v>0</v>
      </c>
      <c r="R2639" t="e">
        <f t="shared" si="335"/>
        <v>#DIV/0!</v>
      </c>
      <c r="S2639" t="str">
        <f t="shared" si="331"/>
        <v>film &amp; video</v>
      </c>
      <c r="T2639" t="str">
        <f t="shared" si="332"/>
        <v>animation</v>
      </c>
      <c r="U2639" s="7">
        <f t="shared" si="333"/>
        <v>42228.629884259266</v>
      </c>
      <c r="V2639" s="7">
        <f t="shared" si="334"/>
        <v>42288.629884259266</v>
      </c>
    </row>
    <row r="2640" spans="1:22" ht="59" x14ac:dyDescent="0.75">
      <c r="A2640">
        <v>2550</v>
      </c>
      <c r="B2640" s="2" t="s">
        <v>2550</v>
      </c>
      <c r="C2640" s="2" t="s">
        <v>6660</v>
      </c>
      <c r="D2640">
        <v>6500</v>
      </c>
      <c r="E2640">
        <f t="shared" si="328"/>
        <v>6500</v>
      </c>
      <c r="F2640">
        <v>6555</v>
      </c>
      <c r="G2640">
        <f t="shared" si="329"/>
        <v>6555</v>
      </c>
      <c r="H2640" t="s">
        <v>8219</v>
      </c>
      <c r="I2640" t="s">
        <v>8224</v>
      </c>
      <c r="J2640" t="s">
        <v>8246</v>
      </c>
      <c r="K2640">
        <v>1444276740</v>
      </c>
      <c r="L2640">
        <v>1439392406</v>
      </c>
      <c r="M2640" t="b">
        <v>0</v>
      </c>
      <c r="N2640">
        <v>150</v>
      </c>
      <c r="O2640" t="b">
        <v>1</v>
      </c>
      <c r="P2640" t="s">
        <v>8300</v>
      </c>
      <c r="Q2640">
        <f t="shared" si="330"/>
        <v>101</v>
      </c>
      <c r="R2640">
        <f t="shared" si="335"/>
        <v>43.7</v>
      </c>
      <c r="S2640" t="str">
        <f t="shared" si="331"/>
        <v>music</v>
      </c>
      <c r="T2640" t="str">
        <f t="shared" si="332"/>
        <v>classical music</v>
      </c>
      <c r="U2640" s="7">
        <f t="shared" si="333"/>
        <v>42228.634328703702</v>
      </c>
      <c r="V2640" s="7">
        <f t="shared" si="334"/>
        <v>42285.165972222225</v>
      </c>
    </row>
    <row r="2641" spans="1:22" ht="29.5" x14ac:dyDescent="0.75">
      <c r="A2641">
        <v>24</v>
      </c>
      <c r="B2641" s="2" t="s">
        <v>26</v>
      </c>
      <c r="C2641" s="2" t="s">
        <v>4135</v>
      </c>
      <c r="D2641">
        <v>35000</v>
      </c>
      <c r="E2641">
        <f t="shared" si="328"/>
        <v>35000</v>
      </c>
      <c r="F2641">
        <v>38082.69</v>
      </c>
      <c r="G2641">
        <f t="shared" si="329"/>
        <v>38082.69</v>
      </c>
      <c r="H2641" t="s">
        <v>8219</v>
      </c>
      <c r="I2641" t="s">
        <v>8224</v>
      </c>
      <c r="J2641" t="s">
        <v>8246</v>
      </c>
      <c r="K2641">
        <v>1442345940</v>
      </c>
      <c r="L2641">
        <v>1439494863</v>
      </c>
      <c r="M2641" t="b">
        <v>0</v>
      </c>
      <c r="N2641">
        <v>574</v>
      </c>
      <c r="O2641" t="b">
        <v>1</v>
      </c>
      <c r="P2641" t="s">
        <v>8265</v>
      </c>
      <c r="Q2641">
        <f t="shared" si="330"/>
        <v>109</v>
      </c>
      <c r="R2641">
        <f t="shared" si="335"/>
        <v>66.349999999999994</v>
      </c>
      <c r="S2641" t="str">
        <f t="shared" si="331"/>
        <v>film &amp; video</v>
      </c>
      <c r="T2641" t="str">
        <f t="shared" si="332"/>
        <v>television</v>
      </c>
      <c r="U2641" s="7">
        <f t="shared" si="333"/>
        <v>42229.820173611108</v>
      </c>
      <c r="V2641" s="7">
        <f t="shared" si="334"/>
        <v>42262.818750000006</v>
      </c>
    </row>
    <row r="2642" spans="1:22" ht="29.5" x14ac:dyDescent="0.75">
      <c r="A2642">
        <v>3988</v>
      </c>
      <c r="B2642" s="2" t="s">
        <v>3984</v>
      </c>
      <c r="C2642" s="2" t="s">
        <v>8094</v>
      </c>
      <c r="D2642">
        <v>1500</v>
      </c>
      <c r="E2642">
        <f t="shared" si="328"/>
        <v>1500</v>
      </c>
      <c r="F2642">
        <v>32</v>
      </c>
      <c r="G2642">
        <f t="shared" si="329"/>
        <v>32</v>
      </c>
      <c r="H2642" t="s">
        <v>8221</v>
      </c>
      <c r="I2642" t="s">
        <v>8224</v>
      </c>
      <c r="J2642" t="s">
        <v>8246</v>
      </c>
      <c r="K2642">
        <v>1440813413</v>
      </c>
      <c r="L2642">
        <v>1439517413</v>
      </c>
      <c r="M2642" t="b">
        <v>0</v>
      </c>
      <c r="N2642">
        <v>4</v>
      </c>
      <c r="O2642" t="b">
        <v>0</v>
      </c>
      <c r="P2642" t="s">
        <v>8271</v>
      </c>
      <c r="Q2642">
        <f t="shared" si="330"/>
        <v>2</v>
      </c>
      <c r="R2642">
        <f t="shared" si="335"/>
        <v>8</v>
      </c>
      <c r="S2642" t="str">
        <f t="shared" si="331"/>
        <v>theater</v>
      </c>
      <c r="T2642" t="str">
        <f t="shared" si="332"/>
        <v>plays</v>
      </c>
      <c r="U2642" s="7">
        <f t="shared" si="333"/>
        <v>42230.08116898148</v>
      </c>
      <c r="V2642" s="7">
        <f t="shared" si="334"/>
        <v>42245.08116898148</v>
      </c>
    </row>
    <row r="2643" spans="1:22" ht="44.25" x14ac:dyDescent="0.75">
      <c r="A2643">
        <v>59</v>
      </c>
      <c r="B2643" s="2" t="s">
        <v>61</v>
      </c>
      <c r="C2643" s="2" t="s">
        <v>4170</v>
      </c>
      <c r="D2643">
        <v>20000</v>
      </c>
      <c r="E2643">
        <f t="shared" si="328"/>
        <v>20000</v>
      </c>
      <c r="F2643">
        <v>20025.14</v>
      </c>
      <c r="G2643">
        <f t="shared" si="329"/>
        <v>20025.14</v>
      </c>
      <c r="H2643" t="s">
        <v>8219</v>
      </c>
      <c r="I2643" t="s">
        <v>8224</v>
      </c>
      <c r="J2643" t="s">
        <v>8246</v>
      </c>
      <c r="K2643">
        <v>1442264400</v>
      </c>
      <c r="L2643">
        <v>1439530776</v>
      </c>
      <c r="M2643" t="b">
        <v>0</v>
      </c>
      <c r="N2643">
        <v>33</v>
      </c>
      <c r="O2643" t="b">
        <v>1</v>
      </c>
      <c r="P2643" t="s">
        <v>8265</v>
      </c>
      <c r="Q2643">
        <f t="shared" si="330"/>
        <v>100</v>
      </c>
      <c r="R2643">
        <f t="shared" si="335"/>
        <v>606.82000000000005</v>
      </c>
      <c r="S2643" t="str">
        <f t="shared" si="331"/>
        <v>film &amp; video</v>
      </c>
      <c r="T2643" t="str">
        <f t="shared" si="332"/>
        <v>television</v>
      </c>
      <c r="U2643" s="7">
        <f t="shared" si="333"/>
        <v>42230.23583333334</v>
      </c>
      <c r="V2643" s="7">
        <f t="shared" si="334"/>
        <v>42261.875</v>
      </c>
    </row>
    <row r="2644" spans="1:22" ht="44.25" x14ac:dyDescent="0.75">
      <c r="A2644">
        <v>3246</v>
      </c>
      <c r="B2644" s="2" t="s">
        <v>3246</v>
      </c>
      <c r="C2644" s="2" t="s">
        <v>7356</v>
      </c>
      <c r="D2644">
        <v>10000</v>
      </c>
      <c r="E2644">
        <f t="shared" si="328"/>
        <v>10000</v>
      </c>
      <c r="F2644">
        <v>11122</v>
      </c>
      <c r="G2644">
        <f t="shared" si="329"/>
        <v>11122</v>
      </c>
      <c r="H2644" t="s">
        <v>8219</v>
      </c>
      <c r="I2644" t="s">
        <v>8224</v>
      </c>
      <c r="J2644" t="s">
        <v>8246</v>
      </c>
      <c r="K2644">
        <v>1442030340</v>
      </c>
      <c r="L2644">
        <v>1439551200</v>
      </c>
      <c r="M2644" t="b">
        <v>1</v>
      </c>
      <c r="N2644">
        <v>193</v>
      </c>
      <c r="O2644" t="b">
        <v>1</v>
      </c>
      <c r="P2644" t="s">
        <v>8271</v>
      </c>
      <c r="Q2644">
        <f t="shared" si="330"/>
        <v>111</v>
      </c>
      <c r="R2644">
        <f t="shared" si="335"/>
        <v>57.63</v>
      </c>
      <c r="S2644" t="str">
        <f t="shared" si="331"/>
        <v>theater</v>
      </c>
      <c r="T2644" t="str">
        <f t="shared" si="332"/>
        <v>plays</v>
      </c>
      <c r="U2644" s="7">
        <f t="shared" si="333"/>
        <v>42230.472222222219</v>
      </c>
      <c r="V2644" s="7">
        <f t="shared" si="334"/>
        <v>42259.165972222225</v>
      </c>
    </row>
    <row r="2645" spans="1:22" ht="29.5" x14ac:dyDescent="0.75">
      <c r="A2645">
        <v>578</v>
      </c>
      <c r="B2645" s="2" t="s">
        <v>579</v>
      </c>
      <c r="C2645" s="2" t="s">
        <v>4688</v>
      </c>
      <c r="D2645">
        <v>125000</v>
      </c>
      <c r="E2645">
        <f t="shared" si="328"/>
        <v>163750</v>
      </c>
      <c r="F2645">
        <v>14</v>
      </c>
      <c r="G2645">
        <f t="shared" si="329"/>
        <v>18.34</v>
      </c>
      <c r="H2645" t="s">
        <v>8221</v>
      </c>
      <c r="I2645" t="s">
        <v>8225</v>
      </c>
      <c r="J2645" t="s">
        <v>8247</v>
      </c>
      <c r="K2645">
        <v>1441633993</v>
      </c>
      <c r="L2645">
        <v>1439560393</v>
      </c>
      <c r="M2645" t="b">
        <v>0</v>
      </c>
      <c r="N2645">
        <v>7</v>
      </c>
      <c r="O2645" t="b">
        <v>0</v>
      </c>
      <c r="P2645" t="s">
        <v>8272</v>
      </c>
      <c r="Q2645">
        <f t="shared" si="330"/>
        <v>0</v>
      </c>
      <c r="R2645">
        <f t="shared" si="335"/>
        <v>2.62</v>
      </c>
      <c r="S2645" t="str">
        <f t="shared" si="331"/>
        <v>technology</v>
      </c>
      <c r="T2645" t="str">
        <f t="shared" si="332"/>
        <v>web</v>
      </c>
      <c r="U2645" s="7">
        <f t="shared" si="333"/>
        <v>42230.578622685185</v>
      </c>
      <c r="V2645" s="7">
        <f t="shared" si="334"/>
        <v>42254.578622685185</v>
      </c>
    </row>
    <row r="2646" spans="1:22" ht="44.25" x14ac:dyDescent="0.75">
      <c r="A2646">
        <v>3686</v>
      </c>
      <c r="B2646" s="2" t="s">
        <v>3683</v>
      </c>
      <c r="C2646" s="2" t="s">
        <v>7796</v>
      </c>
      <c r="D2646">
        <v>350</v>
      </c>
      <c r="E2646">
        <f t="shared" si="328"/>
        <v>350</v>
      </c>
      <c r="F2646">
        <v>355</v>
      </c>
      <c r="G2646">
        <f t="shared" si="329"/>
        <v>355</v>
      </c>
      <c r="H2646" t="s">
        <v>8219</v>
      </c>
      <c r="I2646" t="s">
        <v>8224</v>
      </c>
      <c r="J2646" t="s">
        <v>8246</v>
      </c>
      <c r="K2646">
        <v>1440820740</v>
      </c>
      <c r="L2646">
        <v>1439567660</v>
      </c>
      <c r="M2646" t="b">
        <v>0</v>
      </c>
      <c r="N2646">
        <v>6</v>
      </c>
      <c r="O2646" t="b">
        <v>1</v>
      </c>
      <c r="P2646" t="s">
        <v>8271</v>
      </c>
      <c r="Q2646">
        <f t="shared" si="330"/>
        <v>101</v>
      </c>
      <c r="R2646">
        <f t="shared" si="335"/>
        <v>59.17</v>
      </c>
      <c r="S2646" t="str">
        <f t="shared" si="331"/>
        <v>theater</v>
      </c>
      <c r="T2646" t="str">
        <f t="shared" si="332"/>
        <v>plays</v>
      </c>
      <c r="U2646" s="7">
        <f t="shared" si="333"/>
        <v>42230.662731481483</v>
      </c>
      <c r="V2646" s="7">
        <f t="shared" si="334"/>
        <v>42245.165972222225</v>
      </c>
    </row>
    <row r="2647" spans="1:22" ht="29.5" x14ac:dyDescent="0.75">
      <c r="A2647">
        <v>1050</v>
      </c>
      <c r="B2647" s="2" t="s">
        <v>1051</v>
      </c>
      <c r="C2647" s="2" t="s">
        <v>5160</v>
      </c>
      <c r="D2647">
        <v>2500</v>
      </c>
      <c r="E2647">
        <f t="shared" si="328"/>
        <v>2500</v>
      </c>
      <c r="F2647">
        <v>0</v>
      </c>
      <c r="G2647">
        <f t="shared" si="329"/>
        <v>0</v>
      </c>
      <c r="H2647" t="s">
        <v>8220</v>
      </c>
      <c r="I2647" t="s">
        <v>8224</v>
      </c>
      <c r="J2647" t="s">
        <v>8246</v>
      </c>
      <c r="K2647">
        <v>1442257677</v>
      </c>
      <c r="L2647">
        <v>1439665677</v>
      </c>
      <c r="M2647" t="b">
        <v>0</v>
      </c>
      <c r="N2647">
        <v>0</v>
      </c>
      <c r="O2647" t="b">
        <v>0</v>
      </c>
      <c r="P2647" t="s">
        <v>8281</v>
      </c>
      <c r="Q2647">
        <f t="shared" si="330"/>
        <v>0</v>
      </c>
      <c r="R2647" t="e">
        <f t="shared" si="335"/>
        <v>#DIV/0!</v>
      </c>
      <c r="S2647" t="str">
        <f t="shared" si="331"/>
        <v>journalism</v>
      </c>
      <c r="T2647" t="str">
        <f t="shared" si="332"/>
        <v>audio</v>
      </c>
      <c r="U2647" s="7">
        <f t="shared" si="333"/>
        <v>42231.7971875</v>
      </c>
      <c r="V2647" s="7">
        <f t="shared" si="334"/>
        <v>42261.7971875</v>
      </c>
    </row>
    <row r="2648" spans="1:22" ht="44.25" x14ac:dyDescent="0.75">
      <c r="A2648">
        <v>1417</v>
      </c>
      <c r="B2648" s="2" t="s">
        <v>1418</v>
      </c>
      <c r="C2648" s="2" t="s">
        <v>5527</v>
      </c>
      <c r="D2648">
        <v>4500</v>
      </c>
      <c r="E2648">
        <f t="shared" si="328"/>
        <v>4500</v>
      </c>
      <c r="F2648">
        <v>55</v>
      </c>
      <c r="G2648">
        <f t="shared" si="329"/>
        <v>55</v>
      </c>
      <c r="H2648" t="s">
        <v>8221</v>
      </c>
      <c r="I2648" t="s">
        <v>8224</v>
      </c>
      <c r="J2648" t="s">
        <v>8246</v>
      </c>
      <c r="K2648">
        <v>1442315460</v>
      </c>
      <c r="L2648">
        <v>1439696174</v>
      </c>
      <c r="M2648" t="b">
        <v>0</v>
      </c>
      <c r="N2648">
        <v>2</v>
      </c>
      <c r="O2648" t="b">
        <v>0</v>
      </c>
      <c r="P2648" t="s">
        <v>8287</v>
      </c>
      <c r="Q2648">
        <f t="shared" si="330"/>
        <v>1</v>
      </c>
      <c r="R2648">
        <f t="shared" si="335"/>
        <v>27.5</v>
      </c>
      <c r="S2648" t="str">
        <f t="shared" si="331"/>
        <v>publishing</v>
      </c>
      <c r="T2648" t="str">
        <f t="shared" si="332"/>
        <v>translations</v>
      </c>
      <c r="U2648" s="7">
        <f t="shared" si="333"/>
        <v>42232.15016203704</v>
      </c>
      <c r="V2648" s="7">
        <f t="shared" si="334"/>
        <v>42262.465972222228</v>
      </c>
    </row>
    <row r="2649" spans="1:22" ht="59" x14ac:dyDescent="0.75">
      <c r="A2649">
        <v>3291</v>
      </c>
      <c r="B2649" s="2" t="s">
        <v>3291</v>
      </c>
      <c r="C2649" s="2" t="s">
        <v>7401</v>
      </c>
      <c r="D2649">
        <v>500</v>
      </c>
      <c r="E2649">
        <f t="shared" si="328"/>
        <v>500</v>
      </c>
      <c r="F2649">
        <v>570</v>
      </c>
      <c r="G2649">
        <f t="shared" si="329"/>
        <v>570</v>
      </c>
      <c r="H2649" t="s">
        <v>8219</v>
      </c>
      <c r="I2649" t="s">
        <v>8224</v>
      </c>
      <c r="J2649" t="s">
        <v>8246</v>
      </c>
      <c r="K2649">
        <v>1442462340</v>
      </c>
      <c r="L2649">
        <v>1439743900</v>
      </c>
      <c r="M2649" t="b">
        <v>0</v>
      </c>
      <c r="N2649">
        <v>14</v>
      </c>
      <c r="O2649" t="b">
        <v>1</v>
      </c>
      <c r="P2649" t="s">
        <v>8271</v>
      </c>
      <c r="Q2649">
        <f t="shared" si="330"/>
        <v>114</v>
      </c>
      <c r="R2649">
        <f t="shared" si="335"/>
        <v>40.71</v>
      </c>
      <c r="S2649" t="str">
        <f t="shared" si="331"/>
        <v>theater</v>
      </c>
      <c r="T2649" t="str">
        <f t="shared" si="332"/>
        <v>plays</v>
      </c>
      <c r="U2649" s="7">
        <f t="shared" si="333"/>
        <v>42232.702546296292</v>
      </c>
      <c r="V2649" s="7">
        <f t="shared" si="334"/>
        <v>42264.165972222225</v>
      </c>
    </row>
    <row r="2650" spans="1:22" ht="44.25" x14ac:dyDescent="0.75">
      <c r="A2650">
        <v>2859</v>
      </c>
      <c r="B2650" s="2" t="s">
        <v>2859</v>
      </c>
      <c r="C2650" s="2" t="s">
        <v>6969</v>
      </c>
      <c r="D2650">
        <v>2000</v>
      </c>
      <c r="E2650">
        <f t="shared" si="328"/>
        <v>1320</v>
      </c>
      <c r="F2650">
        <v>35</v>
      </c>
      <c r="G2650">
        <f t="shared" si="329"/>
        <v>23.1</v>
      </c>
      <c r="H2650" t="s">
        <v>8221</v>
      </c>
      <c r="I2650" t="s">
        <v>8226</v>
      </c>
      <c r="J2650" t="s">
        <v>8248</v>
      </c>
      <c r="K2650">
        <v>1444984904</v>
      </c>
      <c r="L2650">
        <v>1439800904</v>
      </c>
      <c r="M2650" t="b">
        <v>0</v>
      </c>
      <c r="N2650">
        <v>1</v>
      </c>
      <c r="O2650" t="b">
        <v>0</v>
      </c>
      <c r="P2650" t="s">
        <v>8271</v>
      </c>
      <c r="Q2650">
        <f t="shared" si="330"/>
        <v>2</v>
      </c>
      <c r="R2650">
        <f t="shared" si="335"/>
        <v>23.1</v>
      </c>
      <c r="S2650" t="str">
        <f t="shared" si="331"/>
        <v>theater</v>
      </c>
      <c r="T2650" t="str">
        <f t="shared" si="332"/>
        <v>plays</v>
      </c>
      <c r="U2650" s="7">
        <f t="shared" si="333"/>
        <v>42233.362314814818</v>
      </c>
      <c r="V2650" s="7">
        <f t="shared" si="334"/>
        <v>42293.362314814818</v>
      </c>
    </row>
    <row r="2651" spans="1:22" ht="44.25" x14ac:dyDescent="0.75">
      <c r="A2651">
        <v>3934</v>
      </c>
      <c r="B2651" s="2" t="s">
        <v>3931</v>
      </c>
      <c r="C2651" s="2" t="s">
        <v>8042</v>
      </c>
      <c r="D2651">
        <v>5000</v>
      </c>
      <c r="E2651">
        <f t="shared" si="328"/>
        <v>5000</v>
      </c>
      <c r="F2651">
        <v>550</v>
      </c>
      <c r="G2651">
        <f t="shared" si="329"/>
        <v>550</v>
      </c>
      <c r="H2651" t="s">
        <v>8221</v>
      </c>
      <c r="I2651" t="s">
        <v>8224</v>
      </c>
      <c r="J2651" t="s">
        <v>8246</v>
      </c>
      <c r="K2651">
        <v>1443704400</v>
      </c>
      <c r="L2651">
        <v>1439827639</v>
      </c>
      <c r="M2651" t="b">
        <v>0</v>
      </c>
      <c r="N2651">
        <v>12</v>
      </c>
      <c r="O2651" t="b">
        <v>0</v>
      </c>
      <c r="P2651" t="s">
        <v>8271</v>
      </c>
      <c r="Q2651">
        <f t="shared" si="330"/>
        <v>11</v>
      </c>
      <c r="R2651">
        <f t="shared" si="335"/>
        <v>45.83</v>
      </c>
      <c r="S2651" t="str">
        <f t="shared" si="331"/>
        <v>theater</v>
      </c>
      <c r="T2651" t="str">
        <f t="shared" si="332"/>
        <v>plays</v>
      </c>
      <c r="U2651" s="7">
        <f t="shared" si="333"/>
        <v>42233.671747685185</v>
      </c>
      <c r="V2651" s="7">
        <f t="shared" si="334"/>
        <v>42278.541666666672</v>
      </c>
    </row>
    <row r="2652" spans="1:22" ht="44.25" x14ac:dyDescent="0.75">
      <c r="A2652">
        <v>2966</v>
      </c>
      <c r="B2652" s="2" t="s">
        <v>2966</v>
      </c>
      <c r="C2652" s="2" t="s">
        <v>7076</v>
      </c>
      <c r="D2652">
        <v>10000</v>
      </c>
      <c r="E2652">
        <f t="shared" si="328"/>
        <v>10000</v>
      </c>
      <c r="F2652">
        <v>11363</v>
      </c>
      <c r="G2652">
        <f t="shared" si="329"/>
        <v>11363</v>
      </c>
      <c r="H2652" t="s">
        <v>8219</v>
      </c>
      <c r="I2652" t="s">
        <v>8224</v>
      </c>
      <c r="J2652" t="s">
        <v>8246</v>
      </c>
      <c r="K2652">
        <v>1442425412</v>
      </c>
      <c r="L2652">
        <v>1439833412</v>
      </c>
      <c r="M2652" t="b">
        <v>0</v>
      </c>
      <c r="N2652">
        <v>128</v>
      </c>
      <c r="O2652" t="b">
        <v>1</v>
      </c>
      <c r="P2652" t="s">
        <v>8271</v>
      </c>
      <c r="Q2652">
        <f t="shared" si="330"/>
        <v>114</v>
      </c>
      <c r="R2652">
        <f t="shared" si="335"/>
        <v>88.77</v>
      </c>
      <c r="S2652" t="str">
        <f t="shared" si="331"/>
        <v>theater</v>
      </c>
      <c r="T2652" t="str">
        <f t="shared" si="332"/>
        <v>plays</v>
      </c>
      <c r="U2652" s="7">
        <f t="shared" si="333"/>
        <v>42233.738564814819</v>
      </c>
      <c r="V2652" s="7">
        <f t="shared" si="334"/>
        <v>42263.738564814819</v>
      </c>
    </row>
    <row r="2653" spans="1:22" ht="44.25" x14ac:dyDescent="0.75">
      <c r="A2653">
        <v>3030</v>
      </c>
      <c r="B2653" s="2" t="s">
        <v>3030</v>
      </c>
      <c r="C2653" s="2" t="s">
        <v>7140</v>
      </c>
      <c r="D2653">
        <v>1750</v>
      </c>
      <c r="E2653">
        <f t="shared" si="328"/>
        <v>1750</v>
      </c>
      <c r="F2653">
        <v>1867</v>
      </c>
      <c r="G2653">
        <f t="shared" si="329"/>
        <v>1867</v>
      </c>
      <c r="H2653" t="s">
        <v>8219</v>
      </c>
      <c r="I2653" t="s">
        <v>8224</v>
      </c>
      <c r="J2653" t="s">
        <v>8246</v>
      </c>
      <c r="K2653">
        <v>1442426171</v>
      </c>
      <c r="L2653">
        <v>1439834171</v>
      </c>
      <c r="M2653" t="b">
        <v>0</v>
      </c>
      <c r="N2653">
        <v>41</v>
      </c>
      <c r="O2653" t="b">
        <v>1</v>
      </c>
      <c r="P2653" t="s">
        <v>8303</v>
      </c>
      <c r="Q2653">
        <f t="shared" si="330"/>
        <v>107</v>
      </c>
      <c r="R2653">
        <f t="shared" si="335"/>
        <v>45.54</v>
      </c>
      <c r="S2653" t="str">
        <f t="shared" si="331"/>
        <v>theater</v>
      </c>
      <c r="T2653" t="str">
        <f t="shared" si="332"/>
        <v>spaces</v>
      </c>
      <c r="U2653" s="7">
        <f t="shared" si="333"/>
        <v>42233.747349537036</v>
      </c>
      <c r="V2653" s="7">
        <f t="shared" si="334"/>
        <v>42263.747349537036</v>
      </c>
    </row>
    <row r="2654" spans="1:22" ht="44.25" x14ac:dyDescent="0.75">
      <c r="A2654">
        <v>3501</v>
      </c>
      <c r="B2654" s="2" t="s">
        <v>3500</v>
      </c>
      <c r="C2654" s="2" t="s">
        <v>7611</v>
      </c>
      <c r="D2654">
        <v>1500</v>
      </c>
      <c r="E2654">
        <f t="shared" si="328"/>
        <v>1965</v>
      </c>
      <c r="F2654">
        <v>1510</v>
      </c>
      <c r="G2654">
        <f t="shared" si="329"/>
        <v>1978.1000000000001</v>
      </c>
      <c r="H2654" t="s">
        <v>8219</v>
      </c>
      <c r="I2654" t="s">
        <v>8225</v>
      </c>
      <c r="J2654" t="s">
        <v>8247</v>
      </c>
      <c r="K2654">
        <v>1441995595</v>
      </c>
      <c r="L2654">
        <v>1439835595</v>
      </c>
      <c r="M2654" t="b">
        <v>0</v>
      </c>
      <c r="N2654">
        <v>42</v>
      </c>
      <c r="O2654" t="b">
        <v>1</v>
      </c>
      <c r="P2654" t="s">
        <v>8271</v>
      </c>
      <c r="Q2654">
        <f t="shared" si="330"/>
        <v>101</v>
      </c>
      <c r="R2654">
        <f t="shared" si="335"/>
        <v>47.1</v>
      </c>
      <c r="S2654" t="str">
        <f t="shared" si="331"/>
        <v>theater</v>
      </c>
      <c r="T2654" t="str">
        <f t="shared" si="332"/>
        <v>plays</v>
      </c>
      <c r="U2654" s="7">
        <f t="shared" si="333"/>
        <v>42233.763831018514</v>
      </c>
      <c r="V2654" s="7">
        <f t="shared" si="334"/>
        <v>42258.763831018514</v>
      </c>
    </row>
    <row r="2655" spans="1:22" ht="44.25" x14ac:dyDescent="0.75">
      <c r="A2655">
        <v>2569</v>
      </c>
      <c r="B2655" s="2" t="s">
        <v>2569</v>
      </c>
      <c r="C2655" s="2" t="s">
        <v>6679</v>
      </c>
      <c r="D2655">
        <v>6500</v>
      </c>
      <c r="E2655">
        <f t="shared" si="328"/>
        <v>6500</v>
      </c>
      <c r="F2655">
        <v>145</v>
      </c>
      <c r="G2655">
        <f t="shared" si="329"/>
        <v>145</v>
      </c>
      <c r="H2655" t="s">
        <v>8220</v>
      </c>
      <c r="I2655" t="s">
        <v>8224</v>
      </c>
      <c r="J2655" t="s">
        <v>8246</v>
      </c>
      <c r="K2655">
        <v>1442457112</v>
      </c>
      <c r="L2655">
        <v>1439865112</v>
      </c>
      <c r="M2655" t="b">
        <v>0</v>
      </c>
      <c r="N2655">
        <v>2</v>
      </c>
      <c r="O2655" t="b">
        <v>0</v>
      </c>
      <c r="P2655" t="s">
        <v>8284</v>
      </c>
      <c r="Q2655">
        <f t="shared" si="330"/>
        <v>2</v>
      </c>
      <c r="R2655">
        <f t="shared" si="335"/>
        <v>72.5</v>
      </c>
      <c r="S2655" t="str">
        <f t="shared" si="331"/>
        <v>food</v>
      </c>
      <c r="T2655" t="str">
        <f t="shared" si="332"/>
        <v>food trucks</v>
      </c>
      <c r="U2655" s="7">
        <f t="shared" si="333"/>
        <v>42234.105462962965</v>
      </c>
      <c r="V2655" s="7">
        <f t="shared" si="334"/>
        <v>42264.105462962965</v>
      </c>
    </row>
    <row r="2656" spans="1:22" ht="44.25" x14ac:dyDescent="0.75">
      <c r="A2656">
        <v>1514</v>
      </c>
      <c r="B2656" s="2" t="s">
        <v>1515</v>
      </c>
      <c r="C2656" s="2" t="s">
        <v>5624</v>
      </c>
      <c r="D2656">
        <v>25000</v>
      </c>
      <c r="E2656">
        <f t="shared" si="328"/>
        <v>25000</v>
      </c>
      <c r="F2656">
        <v>26619</v>
      </c>
      <c r="G2656">
        <f t="shared" si="329"/>
        <v>26619</v>
      </c>
      <c r="H2656" t="s">
        <v>8219</v>
      </c>
      <c r="I2656" t="s">
        <v>8224</v>
      </c>
      <c r="J2656" t="s">
        <v>8246</v>
      </c>
      <c r="K2656">
        <v>1443363640</v>
      </c>
      <c r="L2656">
        <v>1439907640</v>
      </c>
      <c r="M2656" t="b">
        <v>1</v>
      </c>
      <c r="N2656">
        <v>176</v>
      </c>
      <c r="O2656" t="b">
        <v>1</v>
      </c>
      <c r="P2656" t="s">
        <v>8285</v>
      </c>
      <c r="Q2656">
        <f t="shared" si="330"/>
        <v>106</v>
      </c>
      <c r="R2656">
        <f t="shared" si="335"/>
        <v>151.24</v>
      </c>
      <c r="S2656" t="str">
        <f t="shared" si="331"/>
        <v>photography</v>
      </c>
      <c r="T2656" t="str">
        <f t="shared" si="332"/>
        <v>photobooks</v>
      </c>
      <c r="U2656" s="7">
        <f t="shared" si="333"/>
        <v>42234.597685185188</v>
      </c>
      <c r="V2656" s="7">
        <f t="shared" si="334"/>
        <v>42274.597685185188</v>
      </c>
    </row>
    <row r="2657" spans="1:22" ht="59" x14ac:dyDescent="0.75">
      <c r="A2657">
        <v>2280</v>
      </c>
      <c r="B2657" s="2" t="s">
        <v>2281</v>
      </c>
      <c r="C2657" s="2" t="s">
        <v>6390</v>
      </c>
      <c r="D2657">
        <v>9800</v>
      </c>
      <c r="E2657">
        <f t="shared" si="328"/>
        <v>9800</v>
      </c>
      <c r="F2657">
        <v>39550.5</v>
      </c>
      <c r="G2657">
        <f t="shared" si="329"/>
        <v>39550.5</v>
      </c>
      <c r="H2657" t="s">
        <v>8219</v>
      </c>
      <c r="I2657" t="s">
        <v>8224</v>
      </c>
      <c r="J2657" t="s">
        <v>8246</v>
      </c>
      <c r="K2657">
        <v>1442501991</v>
      </c>
      <c r="L2657">
        <v>1439909991</v>
      </c>
      <c r="M2657" t="b">
        <v>0</v>
      </c>
      <c r="N2657">
        <v>480</v>
      </c>
      <c r="O2657" t="b">
        <v>1</v>
      </c>
      <c r="P2657" t="s">
        <v>8297</v>
      </c>
      <c r="Q2657">
        <f t="shared" si="330"/>
        <v>404</v>
      </c>
      <c r="R2657">
        <f t="shared" si="335"/>
        <v>82.4</v>
      </c>
      <c r="S2657" t="str">
        <f t="shared" si="331"/>
        <v>games</v>
      </c>
      <c r="T2657" t="str">
        <f t="shared" si="332"/>
        <v>tabletop games</v>
      </c>
      <c r="U2657" s="7">
        <f t="shared" si="333"/>
        <v>42234.624895833331</v>
      </c>
      <c r="V2657" s="7">
        <f t="shared" si="334"/>
        <v>42264.624895833331</v>
      </c>
    </row>
    <row r="2658" spans="1:22" ht="44.25" x14ac:dyDescent="0.75">
      <c r="A2658">
        <v>3522</v>
      </c>
      <c r="B2658" s="2" t="s">
        <v>3521</v>
      </c>
      <c r="C2658" s="2" t="s">
        <v>7632</v>
      </c>
      <c r="D2658">
        <v>1395</v>
      </c>
      <c r="E2658">
        <f t="shared" si="328"/>
        <v>1827.45</v>
      </c>
      <c r="F2658">
        <v>1395</v>
      </c>
      <c r="G2658">
        <f t="shared" si="329"/>
        <v>1827.45</v>
      </c>
      <c r="H2658" t="s">
        <v>8219</v>
      </c>
      <c r="I2658" t="s">
        <v>8225</v>
      </c>
      <c r="J2658" t="s">
        <v>8247</v>
      </c>
      <c r="K2658">
        <v>1442311560</v>
      </c>
      <c r="L2658">
        <v>1439924246</v>
      </c>
      <c r="M2658" t="b">
        <v>0</v>
      </c>
      <c r="N2658">
        <v>34</v>
      </c>
      <c r="O2658" t="b">
        <v>1</v>
      </c>
      <c r="P2658" t="s">
        <v>8271</v>
      </c>
      <c r="Q2658">
        <f t="shared" si="330"/>
        <v>100</v>
      </c>
      <c r="R2658">
        <f t="shared" si="335"/>
        <v>53.75</v>
      </c>
      <c r="S2658" t="str">
        <f t="shared" si="331"/>
        <v>theater</v>
      </c>
      <c r="T2658" t="str">
        <f t="shared" si="332"/>
        <v>plays</v>
      </c>
      <c r="U2658" s="7">
        <f t="shared" si="333"/>
        <v>42234.789884259255</v>
      </c>
      <c r="V2658" s="7">
        <f t="shared" si="334"/>
        <v>42262.420833333337</v>
      </c>
    </row>
    <row r="2659" spans="1:22" ht="44.25" x14ac:dyDescent="0.75">
      <c r="A2659">
        <v>4067</v>
      </c>
      <c r="B2659" s="2" t="s">
        <v>4063</v>
      </c>
      <c r="C2659" s="2" t="s">
        <v>7998</v>
      </c>
      <c r="D2659">
        <v>5000</v>
      </c>
      <c r="E2659">
        <f t="shared" si="328"/>
        <v>5000</v>
      </c>
      <c r="F2659">
        <v>3045</v>
      </c>
      <c r="G2659">
        <f t="shared" si="329"/>
        <v>3045</v>
      </c>
      <c r="H2659" t="s">
        <v>8221</v>
      </c>
      <c r="I2659" t="s">
        <v>8224</v>
      </c>
      <c r="J2659" t="s">
        <v>8246</v>
      </c>
      <c r="K2659">
        <v>1443408550</v>
      </c>
      <c r="L2659">
        <v>1439952550</v>
      </c>
      <c r="M2659" t="b">
        <v>0</v>
      </c>
      <c r="N2659">
        <v>17</v>
      </c>
      <c r="O2659" t="b">
        <v>0</v>
      </c>
      <c r="P2659" t="s">
        <v>8271</v>
      </c>
      <c r="Q2659">
        <f t="shared" si="330"/>
        <v>61</v>
      </c>
      <c r="R2659">
        <f t="shared" si="335"/>
        <v>179.12</v>
      </c>
      <c r="S2659" t="str">
        <f t="shared" si="331"/>
        <v>theater</v>
      </c>
      <c r="T2659" t="str">
        <f t="shared" si="332"/>
        <v>plays</v>
      </c>
      <c r="U2659" s="7">
        <f t="shared" si="333"/>
        <v>42235.117476851854</v>
      </c>
      <c r="V2659" s="7">
        <f t="shared" si="334"/>
        <v>42275.117476851854</v>
      </c>
    </row>
    <row r="2660" spans="1:22" ht="44.25" x14ac:dyDescent="0.75">
      <c r="A2660">
        <v>2666</v>
      </c>
      <c r="B2660" s="2" t="s">
        <v>2666</v>
      </c>
      <c r="C2660" s="2" t="s">
        <v>6776</v>
      </c>
      <c r="D2660">
        <v>10000</v>
      </c>
      <c r="E2660">
        <f t="shared" si="328"/>
        <v>10000</v>
      </c>
      <c r="F2660">
        <v>15929.51</v>
      </c>
      <c r="G2660">
        <f t="shared" si="329"/>
        <v>15929.51</v>
      </c>
      <c r="H2660" t="s">
        <v>8219</v>
      </c>
      <c r="I2660" t="s">
        <v>8224</v>
      </c>
      <c r="J2660" t="s">
        <v>8246</v>
      </c>
      <c r="K2660">
        <v>1443214800</v>
      </c>
      <c r="L2660">
        <v>1440008439</v>
      </c>
      <c r="M2660" t="b">
        <v>0</v>
      </c>
      <c r="N2660">
        <v>206</v>
      </c>
      <c r="O2660" t="b">
        <v>1</v>
      </c>
      <c r="P2660" t="s">
        <v>8302</v>
      </c>
      <c r="Q2660">
        <f t="shared" si="330"/>
        <v>159</v>
      </c>
      <c r="R2660">
        <f t="shared" si="335"/>
        <v>77.33</v>
      </c>
      <c r="S2660" t="str">
        <f t="shared" si="331"/>
        <v>technology</v>
      </c>
      <c r="T2660" t="str">
        <f t="shared" si="332"/>
        <v>makerspaces</v>
      </c>
      <c r="U2660" s="7">
        <f t="shared" si="333"/>
        <v>42235.764340277776</v>
      </c>
      <c r="V2660" s="7">
        <f t="shared" si="334"/>
        <v>42272.875</v>
      </c>
    </row>
    <row r="2661" spans="1:22" ht="44.25" x14ac:dyDescent="0.75">
      <c r="A2661">
        <v>211</v>
      </c>
      <c r="B2661" s="2" t="s">
        <v>213</v>
      </c>
      <c r="C2661" s="2" t="s">
        <v>4321</v>
      </c>
      <c r="D2661">
        <v>5000</v>
      </c>
      <c r="E2661">
        <f t="shared" si="328"/>
        <v>5000</v>
      </c>
      <c r="F2661">
        <v>2230</v>
      </c>
      <c r="G2661">
        <f t="shared" si="329"/>
        <v>2230</v>
      </c>
      <c r="H2661" t="s">
        <v>8221</v>
      </c>
      <c r="I2661" t="s">
        <v>8224</v>
      </c>
      <c r="J2661" t="s">
        <v>8246</v>
      </c>
      <c r="K2661">
        <v>1442634617</v>
      </c>
      <c r="L2661">
        <v>1440042617</v>
      </c>
      <c r="M2661" t="b">
        <v>0</v>
      </c>
      <c r="N2661">
        <v>12</v>
      </c>
      <c r="O2661" t="b">
        <v>0</v>
      </c>
      <c r="P2661" t="s">
        <v>8268</v>
      </c>
      <c r="Q2661">
        <f t="shared" si="330"/>
        <v>45</v>
      </c>
      <c r="R2661">
        <f t="shared" si="335"/>
        <v>185.83</v>
      </c>
      <c r="S2661" t="str">
        <f t="shared" si="331"/>
        <v>film &amp; video</v>
      </c>
      <c r="T2661" t="str">
        <f t="shared" si="332"/>
        <v>drama</v>
      </c>
      <c r="U2661" s="7">
        <f t="shared" si="333"/>
        <v>42236.159918981488</v>
      </c>
      <c r="V2661" s="7">
        <f t="shared" si="334"/>
        <v>42266.159918981488</v>
      </c>
    </row>
    <row r="2662" spans="1:22" ht="44.25" x14ac:dyDescent="0.75">
      <c r="A2662">
        <v>3206</v>
      </c>
      <c r="B2662" s="2" t="s">
        <v>3206</v>
      </c>
      <c r="C2662" s="2" t="s">
        <v>7316</v>
      </c>
      <c r="D2662">
        <v>5000</v>
      </c>
      <c r="E2662">
        <f t="shared" si="328"/>
        <v>5000</v>
      </c>
      <c r="F2662">
        <v>0</v>
      </c>
      <c r="G2662">
        <f t="shared" si="329"/>
        <v>0</v>
      </c>
      <c r="H2662" t="s">
        <v>8221</v>
      </c>
      <c r="I2662" t="s">
        <v>8224</v>
      </c>
      <c r="J2662" t="s">
        <v>8246</v>
      </c>
      <c r="K2662">
        <v>1442644651</v>
      </c>
      <c r="L2662">
        <v>1440052651</v>
      </c>
      <c r="M2662" t="b">
        <v>0</v>
      </c>
      <c r="N2662">
        <v>0</v>
      </c>
      <c r="O2662" t="b">
        <v>0</v>
      </c>
      <c r="P2662" t="s">
        <v>8305</v>
      </c>
      <c r="Q2662">
        <f t="shared" si="330"/>
        <v>0</v>
      </c>
      <c r="R2662" t="e">
        <f t="shared" si="335"/>
        <v>#DIV/0!</v>
      </c>
      <c r="S2662" t="str">
        <f t="shared" si="331"/>
        <v>theater</v>
      </c>
      <c r="T2662" t="str">
        <f t="shared" si="332"/>
        <v>musical</v>
      </c>
      <c r="U2662" s="7">
        <f t="shared" si="333"/>
        <v>42236.276053240741</v>
      </c>
      <c r="V2662" s="7">
        <f t="shared" si="334"/>
        <v>42266.276053240741</v>
      </c>
    </row>
    <row r="2663" spans="1:22" ht="29.5" x14ac:dyDescent="0.75">
      <c r="A2663">
        <v>3564</v>
      </c>
      <c r="B2663" s="2" t="s">
        <v>3563</v>
      </c>
      <c r="C2663" s="2" t="s">
        <v>7674</v>
      </c>
      <c r="D2663">
        <v>1000</v>
      </c>
      <c r="E2663">
        <f t="shared" si="328"/>
        <v>1310</v>
      </c>
      <c r="F2663">
        <v>1005</v>
      </c>
      <c r="G2663">
        <f t="shared" si="329"/>
        <v>1316.55</v>
      </c>
      <c r="H2663" t="s">
        <v>8219</v>
      </c>
      <c r="I2663" t="s">
        <v>8225</v>
      </c>
      <c r="J2663" t="s">
        <v>8247</v>
      </c>
      <c r="K2663">
        <v>1444060800</v>
      </c>
      <c r="L2663">
        <v>1440082649</v>
      </c>
      <c r="M2663" t="b">
        <v>0</v>
      </c>
      <c r="N2663">
        <v>17</v>
      </c>
      <c r="O2663" t="b">
        <v>1</v>
      </c>
      <c r="P2663" t="s">
        <v>8271</v>
      </c>
      <c r="Q2663">
        <f t="shared" si="330"/>
        <v>101</v>
      </c>
      <c r="R2663">
        <f t="shared" si="335"/>
        <v>77.44</v>
      </c>
      <c r="S2663" t="str">
        <f t="shared" si="331"/>
        <v>theater</v>
      </c>
      <c r="T2663" t="str">
        <f t="shared" si="332"/>
        <v>plays</v>
      </c>
      <c r="U2663" s="7">
        <f t="shared" si="333"/>
        <v>42236.623252314821</v>
      </c>
      <c r="V2663" s="7">
        <f t="shared" si="334"/>
        <v>42282.666666666672</v>
      </c>
    </row>
    <row r="2664" spans="1:22" ht="29.5" x14ac:dyDescent="0.75">
      <c r="A2664">
        <v>2379</v>
      </c>
      <c r="B2664" s="2" t="s">
        <v>2380</v>
      </c>
      <c r="C2664" s="2" t="s">
        <v>6489</v>
      </c>
      <c r="D2664">
        <v>30000</v>
      </c>
      <c r="E2664">
        <f t="shared" si="328"/>
        <v>30000</v>
      </c>
      <c r="F2664">
        <v>0</v>
      </c>
      <c r="G2664">
        <f t="shared" si="329"/>
        <v>0</v>
      </c>
      <c r="H2664" t="s">
        <v>8220</v>
      </c>
      <c r="I2664" t="s">
        <v>8224</v>
      </c>
      <c r="J2664" t="s">
        <v>8246</v>
      </c>
      <c r="K2664">
        <v>1444004616</v>
      </c>
      <c r="L2664">
        <v>1440116616</v>
      </c>
      <c r="M2664" t="b">
        <v>0</v>
      </c>
      <c r="N2664">
        <v>0</v>
      </c>
      <c r="O2664" t="b">
        <v>0</v>
      </c>
      <c r="P2664" t="s">
        <v>8272</v>
      </c>
      <c r="Q2664">
        <f t="shared" si="330"/>
        <v>0</v>
      </c>
      <c r="R2664" t="e">
        <f t="shared" si="335"/>
        <v>#DIV/0!</v>
      </c>
      <c r="S2664" t="str">
        <f t="shared" si="331"/>
        <v>technology</v>
      </c>
      <c r="T2664" t="str">
        <f t="shared" si="332"/>
        <v>web</v>
      </c>
      <c r="U2664" s="7">
        <f t="shared" si="333"/>
        <v>42237.016388888893</v>
      </c>
      <c r="V2664" s="7">
        <f t="shared" si="334"/>
        <v>42282.016388888893</v>
      </c>
    </row>
    <row r="2665" spans="1:22" ht="44.25" x14ac:dyDescent="0.75">
      <c r="A2665">
        <v>3081</v>
      </c>
      <c r="B2665" s="2" t="s">
        <v>3081</v>
      </c>
      <c r="C2665" s="2" t="s">
        <v>7191</v>
      </c>
      <c r="D2665">
        <v>1000000</v>
      </c>
      <c r="E2665">
        <f t="shared" si="328"/>
        <v>1000000</v>
      </c>
      <c r="F2665">
        <v>2103</v>
      </c>
      <c r="G2665">
        <f t="shared" si="329"/>
        <v>2103</v>
      </c>
      <c r="H2665" t="s">
        <v>8221</v>
      </c>
      <c r="I2665" t="s">
        <v>8224</v>
      </c>
      <c r="J2665" t="s">
        <v>8246</v>
      </c>
      <c r="K2665">
        <v>1442722891</v>
      </c>
      <c r="L2665">
        <v>1440130891</v>
      </c>
      <c r="M2665" t="b">
        <v>0</v>
      </c>
      <c r="N2665">
        <v>5</v>
      </c>
      <c r="O2665" t="b">
        <v>0</v>
      </c>
      <c r="P2665" t="s">
        <v>8303</v>
      </c>
      <c r="Q2665">
        <f t="shared" si="330"/>
        <v>0</v>
      </c>
      <c r="R2665">
        <f t="shared" si="335"/>
        <v>420.6</v>
      </c>
      <c r="S2665" t="str">
        <f t="shared" si="331"/>
        <v>theater</v>
      </c>
      <c r="T2665" t="str">
        <f t="shared" si="332"/>
        <v>spaces</v>
      </c>
      <c r="U2665" s="7">
        <f t="shared" si="333"/>
        <v>42237.181608796294</v>
      </c>
      <c r="V2665" s="7">
        <f t="shared" si="334"/>
        <v>42267.181608796294</v>
      </c>
    </row>
    <row r="2666" spans="1:22" ht="59" x14ac:dyDescent="0.75">
      <c r="A2666">
        <v>2578</v>
      </c>
      <c r="B2666" s="2" t="s">
        <v>2578</v>
      </c>
      <c r="C2666" s="2" t="s">
        <v>6688</v>
      </c>
      <c r="D2666">
        <v>6000</v>
      </c>
      <c r="E2666">
        <f t="shared" si="328"/>
        <v>6000</v>
      </c>
      <c r="F2666">
        <v>0</v>
      </c>
      <c r="G2666">
        <f t="shared" si="329"/>
        <v>0</v>
      </c>
      <c r="H2666" t="s">
        <v>8220</v>
      </c>
      <c r="I2666" t="s">
        <v>8224</v>
      </c>
      <c r="J2666" t="s">
        <v>8246</v>
      </c>
      <c r="K2666">
        <v>1444410000</v>
      </c>
      <c r="L2666">
        <v>1440203579</v>
      </c>
      <c r="M2666" t="b">
        <v>0</v>
      </c>
      <c r="N2666">
        <v>0</v>
      </c>
      <c r="O2666" t="b">
        <v>0</v>
      </c>
      <c r="P2666" t="s">
        <v>8284</v>
      </c>
      <c r="Q2666">
        <f t="shared" si="330"/>
        <v>0</v>
      </c>
      <c r="R2666" t="e">
        <f t="shared" si="335"/>
        <v>#DIV/0!</v>
      </c>
      <c r="S2666" t="str">
        <f t="shared" si="331"/>
        <v>food</v>
      </c>
      <c r="T2666" t="str">
        <f t="shared" si="332"/>
        <v>food trucks</v>
      </c>
      <c r="U2666" s="7">
        <f t="shared" si="333"/>
        <v>42238.022905092599</v>
      </c>
      <c r="V2666" s="7">
        <f t="shared" si="334"/>
        <v>42286.708333333328</v>
      </c>
    </row>
    <row r="2667" spans="1:22" ht="44.25" x14ac:dyDescent="0.75">
      <c r="A2667">
        <v>523</v>
      </c>
      <c r="B2667" s="2" t="s">
        <v>524</v>
      </c>
      <c r="C2667" s="2" t="s">
        <v>4633</v>
      </c>
      <c r="D2667">
        <v>5000</v>
      </c>
      <c r="E2667">
        <f t="shared" si="328"/>
        <v>5000</v>
      </c>
      <c r="F2667">
        <v>6030</v>
      </c>
      <c r="G2667">
        <f t="shared" si="329"/>
        <v>6030</v>
      </c>
      <c r="H2667" t="s">
        <v>8219</v>
      </c>
      <c r="I2667" t="s">
        <v>8224</v>
      </c>
      <c r="J2667" t="s">
        <v>8246</v>
      </c>
      <c r="K2667">
        <v>1442805076</v>
      </c>
      <c r="L2667">
        <v>1440213076</v>
      </c>
      <c r="M2667" t="b">
        <v>0</v>
      </c>
      <c r="N2667">
        <v>84</v>
      </c>
      <c r="O2667" t="b">
        <v>1</v>
      </c>
      <c r="P2667" t="s">
        <v>8271</v>
      </c>
      <c r="Q2667">
        <f t="shared" si="330"/>
        <v>121</v>
      </c>
      <c r="R2667">
        <f t="shared" si="335"/>
        <v>71.790000000000006</v>
      </c>
      <c r="S2667" t="str">
        <f t="shared" si="331"/>
        <v>theater</v>
      </c>
      <c r="T2667" t="str">
        <f t="shared" si="332"/>
        <v>plays</v>
      </c>
      <c r="U2667" s="7">
        <f t="shared" si="333"/>
        <v>42238.13282407407</v>
      </c>
      <c r="V2667" s="7">
        <f t="shared" si="334"/>
        <v>42268.13282407407</v>
      </c>
    </row>
    <row r="2668" spans="1:22" ht="59" x14ac:dyDescent="0.75">
      <c r="A2668">
        <v>432</v>
      </c>
      <c r="B2668" s="2" t="s">
        <v>433</v>
      </c>
      <c r="C2668" s="2" t="s">
        <v>4542</v>
      </c>
      <c r="D2668">
        <v>6000</v>
      </c>
      <c r="E2668">
        <f t="shared" si="328"/>
        <v>6000</v>
      </c>
      <c r="F2668">
        <v>570</v>
      </c>
      <c r="G2668">
        <f t="shared" si="329"/>
        <v>570</v>
      </c>
      <c r="H2668" t="s">
        <v>8221</v>
      </c>
      <c r="I2668" t="s">
        <v>8224</v>
      </c>
      <c r="J2668" t="s">
        <v>8246</v>
      </c>
      <c r="K2668">
        <v>1445448381</v>
      </c>
      <c r="L2668">
        <v>1440264381</v>
      </c>
      <c r="M2668" t="b">
        <v>0</v>
      </c>
      <c r="N2668">
        <v>8</v>
      </c>
      <c r="O2668" t="b">
        <v>0</v>
      </c>
      <c r="P2668" t="s">
        <v>8270</v>
      </c>
      <c r="Q2668">
        <f t="shared" si="330"/>
        <v>10</v>
      </c>
      <c r="R2668">
        <f t="shared" si="335"/>
        <v>71.25</v>
      </c>
      <c r="S2668" t="str">
        <f t="shared" si="331"/>
        <v>film &amp; video</v>
      </c>
      <c r="T2668" t="str">
        <f t="shared" si="332"/>
        <v>animation</v>
      </c>
      <c r="U2668" s="7">
        <f t="shared" si="333"/>
        <v>42238.726631944446</v>
      </c>
      <c r="V2668" s="7">
        <f t="shared" si="334"/>
        <v>42298.726631944446</v>
      </c>
    </row>
    <row r="2669" spans="1:22" ht="44.25" x14ac:dyDescent="0.75">
      <c r="A2669">
        <v>191</v>
      </c>
      <c r="B2669" s="2" t="s">
        <v>193</v>
      </c>
      <c r="C2669" s="2" t="s">
        <v>4301</v>
      </c>
      <c r="D2669">
        <v>5000</v>
      </c>
      <c r="E2669">
        <f t="shared" si="328"/>
        <v>3300</v>
      </c>
      <c r="F2669">
        <v>250</v>
      </c>
      <c r="G2669">
        <f t="shared" si="329"/>
        <v>165</v>
      </c>
      <c r="H2669" t="s">
        <v>8221</v>
      </c>
      <c r="I2669" t="s">
        <v>8226</v>
      </c>
      <c r="J2669" t="s">
        <v>8248</v>
      </c>
      <c r="K2669">
        <v>1443782138</v>
      </c>
      <c r="L2669">
        <v>1440326138</v>
      </c>
      <c r="M2669" t="b">
        <v>0</v>
      </c>
      <c r="N2669">
        <v>3</v>
      </c>
      <c r="O2669" t="b">
        <v>0</v>
      </c>
      <c r="P2669" t="s">
        <v>8268</v>
      </c>
      <c r="Q2669">
        <f t="shared" si="330"/>
        <v>5</v>
      </c>
      <c r="R2669">
        <f t="shared" si="335"/>
        <v>55</v>
      </c>
      <c r="S2669" t="str">
        <f t="shared" si="331"/>
        <v>film &amp; video</v>
      </c>
      <c r="T2669" t="str">
        <f t="shared" si="332"/>
        <v>drama</v>
      </c>
      <c r="U2669" s="7">
        <f t="shared" si="333"/>
        <v>42239.441412037035</v>
      </c>
      <c r="V2669" s="7">
        <f t="shared" si="334"/>
        <v>42279.441412037035</v>
      </c>
    </row>
    <row r="2670" spans="1:22" ht="44.25" x14ac:dyDescent="0.75">
      <c r="A2670">
        <v>137</v>
      </c>
      <c r="B2670" s="2" t="s">
        <v>139</v>
      </c>
      <c r="C2670" s="2" t="s">
        <v>4247</v>
      </c>
      <c r="D2670">
        <v>55000</v>
      </c>
      <c r="E2670">
        <f t="shared" si="328"/>
        <v>8250</v>
      </c>
      <c r="F2670">
        <v>0</v>
      </c>
      <c r="G2670">
        <f t="shared" si="329"/>
        <v>0</v>
      </c>
      <c r="H2670" t="s">
        <v>8220</v>
      </c>
      <c r="I2670" t="s">
        <v>8232</v>
      </c>
      <c r="J2670" t="s">
        <v>8253</v>
      </c>
      <c r="K2670">
        <v>1444657593</v>
      </c>
      <c r="L2670">
        <v>1440337593</v>
      </c>
      <c r="M2670" t="b">
        <v>0</v>
      </c>
      <c r="N2670">
        <v>0</v>
      </c>
      <c r="O2670" t="b">
        <v>0</v>
      </c>
      <c r="P2670" t="s">
        <v>8267</v>
      </c>
      <c r="Q2670">
        <f t="shared" si="330"/>
        <v>0</v>
      </c>
      <c r="R2670" t="e">
        <f t="shared" si="335"/>
        <v>#DIV/0!</v>
      </c>
      <c r="S2670" t="str">
        <f t="shared" si="331"/>
        <v>film &amp; video</v>
      </c>
      <c r="T2670" t="str">
        <f t="shared" si="332"/>
        <v>science fiction</v>
      </c>
      <c r="U2670" s="7">
        <f t="shared" si="333"/>
        <v>42239.573993055557</v>
      </c>
      <c r="V2670" s="7">
        <f t="shared" si="334"/>
        <v>42289.573993055557</v>
      </c>
    </row>
    <row r="2671" spans="1:22" ht="44.25" x14ac:dyDescent="0.75">
      <c r="A2671">
        <v>3298</v>
      </c>
      <c r="B2671" s="2" t="s">
        <v>3298</v>
      </c>
      <c r="C2671" s="2" t="s">
        <v>7408</v>
      </c>
      <c r="D2671">
        <v>10000</v>
      </c>
      <c r="E2671">
        <f t="shared" si="328"/>
        <v>10000</v>
      </c>
      <c r="F2671">
        <v>10173</v>
      </c>
      <c r="G2671">
        <f t="shared" si="329"/>
        <v>10173</v>
      </c>
      <c r="H2671" t="s">
        <v>8219</v>
      </c>
      <c r="I2671" t="s">
        <v>8224</v>
      </c>
      <c r="J2671" t="s">
        <v>8246</v>
      </c>
      <c r="K2671">
        <v>1442102400</v>
      </c>
      <c r="L2671">
        <v>1440370768</v>
      </c>
      <c r="M2671" t="b">
        <v>0</v>
      </c>
      <c r="N2671">
        <v>72</v>
      </c>
      <c r="O2671" t="b">
        <v>1</v>
      </c>
      <c r="P2671" t="s">
        <v>8271</v>
      </c>
      <c r="Q2671">
        <f t="shared" si="330"/>
        <v>102</v>
      </c>
      <c r="R2671">
        <f t="shared" si="335"/>
        <v>141.29</v>
      </c>
      <c r="S2671" t="str">
        <f t="shared" si="331"/>
        <v>theater</v>
      </c>
      <c r="T2671" t="str">
        <f t="shared" si="332"/>
        <v>plays</v>
      </c>
      <c r="U2671" s="7">
        <f t="shared" si="333"/>
        <v>42239.957962962959</v>
      </c>
      <c r="V2671" s="7">
        <f t="shared" si="334"/>
        <v>42260</v>
      </c>
    </row>
    <row r="2672" spans="1:22" ht="44.25" x14ac:dyDescent="0.75">
      <c r="A2672">
        <v>2598</v>
      </c>
      <c r="B2672" s="2" t="s">
        <v>2598</v>
      </c>
      <c r="C2672" s="2" t="s">
        <v>6708</v>
      </c>
      <c r="D2672">
        <v>3000</v>
      </c>
      <c r="E2672">
        <f t="shared" si="328"/>
        <v>3000</v>
      </c>
      <c r="F2672">
        <v>1170</v>
      </c>
      <c r="G2672">
        <f t="shared" si="329"/>
        <v>1170</v>
      </c>
      <c r="H2672" t="s">
        <v>8221</v>
      </c>
      <c r="I2672" t="s">
        <v>8224</v>
      </c>
      <c r="J2672" t="s">
        <v>8246</v>
      </c>
      <c r="K2672">
        <v>1443039001</v>
      </c>
      <c r="L2672">
        <v>1440447001</v>
      </c>
      <c r="M2672" t="b">
        <v>0</v>
      </c>
      <c r="N2672">
        <v>14</v>
      </c>
      <c r="O2672" t="b">
        <v>0</v>
      </c>
      <c r="P2672" t="s">
        <v>8284</v>
      </c>
      <c r="Q2672">
        <f t="shared" si="330"/>
        <v>39</v>
      </c>
      <c r="R2672">
        <f t="shared" si="335"/>
        <v>83.57</v>
      </c>
      <c r="S2672" t="str">
        <f t="shared" si="331"/>
        <v>food</v>
      </c>
      <c r="T2672" t="str">
        <f t="shared" si="332"/>
        <v>food trucks</v>
      </c>
      <c r="U2672" s="7">
        <f t="shared" si="333"/>
        <v>42240.840289351851</v>
      </c>
      <c r="V2672" s="7">
        <f t="shared" si="334"/>
        <v>42270.840289351851</v>
      </c>
    </row>
    <row r="2673" spans="1:22" ht="29.5" x14ac:dyDescent="0.75">
      <c r="A2673">
        <v>2161</v>
      </c>
      <c r="B2673" s="2" t="s">
        <v>2162</v>
      </c>
      <c r="C2673" s="2" t="s">
        <v>6271</v>
      </c>
      <c r="D2673">
        <v>400</v>
      </c>
      <c r="E2673">
        <f t="shared" si="328"/>
        <v>400</v>
      </c>
      <c r="F2673">
        <v>463</v>
      </c>
      <c r="G2673">
        <f t="shared" si="329"/>
        <v>463</v>
      </c>
      <c r="H2673" t="s">
        <v>8219</v>
      </c>
      <c r="I2673" t="s">
        <v>8224</v>
      </c>
      <c r="J2673" t="s">
        <v>8246</v>
      </c>
      <c r="K2673">
        <v>1443040059</v>
      </c>
      <c r="L2673">
        <v>1440448059</v>
      </c>
      <c r="M2673" t="b">
        <v>0</v>
      </c>
      <c r="N2673">
        <v>13</v>
      </c>
      <c r="O2673" t="b">
        <v>1</v>
      </c>
      <c r="P2673" t="s">
        <v>8276</v>
      </c>
      <c r="Q2673">
        <f t="shared" si="330"/>
        <v>116</v>
      </c>
      <c r="R2673">
        <f t="shared" si="335"/>
        <v>35.619999999999997</v>
      </c>
      <c r="S2673" t="str">
        <f t="shared" si="331"/>
        <v>music</v>
      </c>
      <c r="T2673" t="str">
        <f t="shared" si="332"/>
        <v>rock</v>
      </c>
      <c r="U2673" s="7">
        <f t="shared" si="333"/>
        <v>42240.852534722217</v>
      </c>
      <c r="V2673" s="7">
        <f t="shared" si="334"/>
        <v>42270.852534722217</v>
      </c>
    </row>
    <row r="2674" spans="1:22" x14ac:dyDescent="0.75">
      <c r="A2674">
        <v>1590</v>
      </c>
      <c r="B2674" s="2" t="s">
        <v>1591</v>
      </c>
      <c r="C2674" s="2" t="s">
        <v>5700</v>
      </c>
      <c r="D2674">
        <v>60000</v>
      </c>
      <c r="E2674">
        <f t="shared" si="328"/>
        <v>68400</v>
      </c>
      <c r="F2674">
        <v>1020</v>
      </c>
      <c r="G2674">
        <f t="shared" si="329"/>
        <v>1162.8</v>
      </c>
      <c r="H2674" t="s">
        <v>8221</v>
      </c>
      <c r="I2674" t="s">
        <v>8237</v>
      </c>
      <c r="J2674" t="s">
        <v>8249</v>
      </c>
      <c r="K2674">
        <v>1443040464</v>
      </c>
      <c r="L2674">
        <v>1440448464</v>
      </c>
      <c r="M2674" t="b">
        <v>0</v>
      </c>
      <c r="N2674">
        <v>2</v>
      </c>
      <c r="O2674" t="b">
        <v>0</v>
      </c>
      <c r="P2674" t="s">
        <v>8291</v>
      </c>
      <c r="Q2674">
        <f t="shared" si="330"/>
        <v>2</v>
      </c>
      <c r="R2674">
        <f t="shared" si="335"/>
        <v>581.4</v>
      </c>
      <c r="S2674" t="str">
        <f t="shared" si="331"/>
        <v>photography</v>
      </c>
      <c r="T2674" t="str">
        <f t="shared" si="332"/>
        <v>places</v>
      </c>
      <c r="U2674" s="7">
        <f t="shared" si="333"/>
        <v>42240.857222222221</v>
      </c>
      <c r="V2674" s="7">
        <f t="shared" si="334"/>
        <v>42270.857222222221</v>
      </c>
    </row>
    <row r="2675" spans="1:22" ht="59" x14ac:dyDescent="0.75">
      <c r="A2675">
        <v>3106</v>
      </c>
      <c r="B2675" s="2" t="s">
        <v>3106</v>
      </c>
      <c r="C2675" s="2" t="s">
        <v>7216</v>
      </c>
      <c r="D2675">
        <v>1000</v>
      </c>
      <c r="E2675">
        <f t="shared" si="328"/>
        <v>1310</v>
      </c>
      <c r="F2675">
        <v>41</v>
      </c>
      <c r="G2675">
        <f t="shared" si="329"/>
        <v>53.71</v>
      </c>
      <c r="H2675" t="s">
        <v>8221</v>
      </c>
      <c r="I2675" t="s">
        <v>8225</v>
      </c>
      <c r="J2675" t="s">
        <v>8247</v>
      </c>
      <c r="K2675">
        <v>1442440800</v>
      </c>
      <c r="L2675">
        <v>1440497876</v>
      </c>
      <c r="M2675" t="b">
        <v>0</v>
      </c>
      <c r="N2675">
        <v>4</v>
      </c>
      <c r="O2675" t="b">
        <v>0</v>
      </c>
      <c r="P2675" t="s">
        <v>8303</v>
      </c>
      <c r="Q2675">
        <f t="shared" si="330"/>
        <v>4</v>
      </c>
      <c r="R2675">
        <f t="shared" si="335"/>
        <v>13.43</v>
      </c>
      <c r="S2675" t="str">
        <f t="shared" si="331"/>
        <v>theater</v>
      </c>
      <c r="T2675" t="str">
        <f t="shared" si="332"/>
        <v>spaces</v>
      </c>
      <c r="U2675" s="7">
        <f t="shared" si="333"/>
        <v>42241.429120370376</v>
      </c>
      <c r="V2675" s="7">
        <f t="shared" si="334"/>
        <v>42263.916666666672</v>
      </c>
    </row>
    <row r="2676" spans="1:22" ht="44.25" x14ac:dyDescent="0.75">
      <c r="A2676">
        <v>1555</v>
      </c>
      <c r="B2676" s="2" t="s">
        <v>1556</v>
      </c>
      <c r="C2676" s="2" t="s">
        <v>5665</v>
      </c>
      <c r="D2676">
        <v>750</v>
      </c>
      <c r="E2676">
        <f t="shared" si="328"/>
        <v>750</v>
      </c>
      <c r="F2676">
        <v>0</v>
      </c>
      <c r="G2676">
        <f t="shared" si="329"/>
        <v>0</v>
      </c>
      <c r="H2676" t="s">
        <v>8221</v>
      </c>
      <c r="I2676" t="s">
        <v>8224</v>
      </c>
      <c r="J2676" t="s">
        <v>8246</v>
      </c>
      <c r="K2676">
        <v>1442509200</v>
      </c>
      <c r="L2676">
        <v>1440513832</v>
      </c>
      <c r="M2676" t="b">
        <v>0</v>
      </c>
      <c r="N2676">
        <v>0</v>
      </c>
      <c r="O2676" t="b">
        <v>0</v>
      </c>
      <c r="P2676" t="s">
        <v>8289</v>
      </c>
      <c r="Q2676">
        <f t="shared" si="330"/>
        <v>0</v>
      </c>
      <c r="R2676" t="e">
        <f t="shared" si="335"/>
        <v>#DIV/0!</v>
      </c>
      <c r="S2676" t="str">
        <f t="shared" si="331"/>
        <v>photography</v>
      </c>
      <c r="T2676" t="str">
        <f t="shared" si="332"/>
        <v>nature</v>
      </c>
      <c r="U2676" s="7">
        <f t="shared" si="333"/>
        <v>42241.613796296297</v>
      </c>
      <c r="V2676" s="7">
        <f t="shared" si="334"/>
        <v>42264.708333333328</v>
      </c>
    </row>
    <row r="2677" spans="1:22" ht="44.25" x14ac:dyDescent="0.75">
      <c r="A2677">
        <v>2678</v>
      </c>
      <c r="B2677" s="2" t="s">
        <v>2678</v>
      </c>
      <c r="C2677" s="2" t="s">
        <v>6788</v>
      </c>
      <c r="D2677">
        <v>8000000</v>
      </c>
      <c r="E2677">
        <f t="shared" si="328"/>
        <v>9120000</v>
      </c>
      <c r="F2677">
        <v>1100</v>
      </c>
      <c r="G2677">
        <f t="shared" si="329"/>
        <v>1254</v>
      </c>
      <c r="H2677" t="s">
        <v>8221</v>
      </c>
      <c r="I2677" t="s">
        <v>8227</v>
      </c>
      <c r="J2677" t="s">
        <v>8249</v>
      </c>
      <c r="K2677">
        <v>1443121765</v>
      </c>
      <c r="L2677">
        <v>1440529765</v>
      </c>
      <c r="M2677" t="b">
        <v>0</v>
      </c>
      <c r="N2677">
        <v>2</v>
      </c>
      <c r="O2677" t="b">
        <v>0</v>
      </c>
      <c r="P2677" t="s">
        <v>8302</v>
      </c>
      <c r="Q2677">
        <f t="shared" si="330"/>
        <v>0</v>
      </c>
      <c r="R2677">
        <f t="shared" si="335"/>
        <v>627</v>
      </c>
      <c r="S2677" t="str">
        <f t="shared" si="331"/>
        <v>technology</v>
      </c>
      <c r="T2677" t="str">
        <f t="shared" si="332"/>
        <v>makerspaces</v>
      </c>
      <c r="U2677" s="7">
        <f t="shared" si="333"/>
        <v>42241.798206018517</v>
      </c>
      <c r="V2677" s="7">
        <f t="shared" si="334"/>
        <v>42271.798206018517</v>
      </c>
    </row>
    <row r="2678" spans="1:22" ht="44.25" x14ac:dyDescent="0.75">
      <c r="A2678">
        <v>2203</v>
      </c>
      <c r="B2678" s="2" t="s">
        <v>2204</v>
      </c>
      <c r="C2678" s="2" t="s">
        <v>6313</v>
      </c>
      <c r="D2678">
        <v>2000</v>
      </c>
      <c r="E2678">
        <f t="shared" si="328"/>
        <v>1460</v>
      </c>
      <c r="F2678">
        <v>2191</v>
      </c>
      <c r="G2678">
        <f t="shared" si="329"/>
        <v>1599.43</v>
      </c>
      <c r="H2678" t="s">
        <v>8219</v>
      </c>
      <c r="I2678" t="s">
        <v>8229</v>
      </c>
      <c r="J2678" t="s">
        <v>8251</v>
      </c>
      <c r="K2678">
        <v>1443127082</v>
      </c>
      <c r="L2678">
        <v>1440535082</v>
      </c>
      <c r="M2678" t="b">
        <v>0</v>
      </c>
      <c r="N2678">
        <v>50</v>
      </c>
      <c r="O2678" t="b">
        <v>1</v>
      </c>
      <c r="P2678" t="s">
        <v>8280</v>
      </c>
      <c r="Q2678">
        <f t="shared" si="330"/>
        <v>110</v>
      </c>
      <c r="R2678">
        <f t="shared" si="335"/>
        <v>31.99</v>
      </c>
      <c r="S2678" t="str">
        <f t="shared" si="331"/>
        <v>music</v>
      </c>
      <c r="T2678" t="str">
        <f t="shared" si="332"/>
        <v>electronic music</v>
      </c>
      <c r="U2678" s="7">
        <f t="shared" si="333"/>
        <v>42241.85974537037</v>
      </c>
      <c r="V2678" s="7">
        <f t="shared" si="334"/>
        <v>42271.85974537037</v>
      </c>
    </row>
    <row r="2679" spans="1:22" ht="44.25" x14ac:dyDescent="0.75">
      <c r="A2679">
        <v>615</v>
      </c>
      <c r="B2679" s="2" t="s">
        <v>616</v>
      </c>
      <c r="C2679" s="2" t="s">
        <v>4725</v>
      </c>
      <c r="D2679">
        <v>515</v>
      </c>
      <c r="E2679">
        <f t="shared" si="328"/>
        <v>324.45</v>
      </c>
      <c r="F2679">
        <v>0</v>
      </c>
      <c r="G2679">
        <f t="shared" si="329"/>
        <v>0</v>
      </c>
      <c r="H2679" t="s">
        <v>8220</v>
      </c>
      <c r="I2679" t="s">
        <v>8228</v>
      </c>
      <c r="J2679" t="s">
        <v>8250</v>
      </c>
      <c r="K2679">
        <v>1443149759</v>
      </c>
      <c r="L2679">
        <v>1440557759</v>
      </c>
      <c r="M2679" t="b">
        <v>0</v>
      </c>
      <c r="N2679">
        <v>0</v>
      </c>
      <c r="O2679" t="b">
        <v>0</v>
      </c>
      <c r="P2679" t="s">
        <v>8272</v>
      </c>
      <c r="Q2679">
        <f t="shared" si="330"/>
        <v>0</v>
      </c>
      <c r="R2679" t="e">
        <f t="shared" si="335"/>
        <v>#DIV/0!</v>
      </c>
      <c r="S2679" t="str">
        <f t="shared" si="331"/>
        <v>technology</v>
      </c>
      <c r="T2679" t="str">
        <f t="shared" si="332"/>
        <v>web</v>
      </c>
      <c r="U2679" s="7">
        <f t="shared" si="333"/>
        <v>42242.122210648144</v>
      </c>
      <c r="V2679" s="7">
        <f t="shared" si="334"/>
        <v>42272.122210648144</v>
      </c>
    </row>
    <row r="2680" spans="1:22" ht="44.25" x14ac:dyDescent="0.75">
      <c r="A2680">
        <v>3203</v>
      </c>
      <c r="B2680" s="2" t="s">
        <v>3203</v>
      </c>
      <c r="C2680" s="2" t="s">
        <v>7313</v>
      </c>
      <c r="D2680">
        <v>1000</v>
      </c>
      <c r="E2680">
        <f t="shared" si="328"/>
        <v>1000</v>
      </c>
      <c r="F2680">
        <v>250</v>
      </c>
      <c r="G2680">
        <f t="shared" si="329"/>
        <v>250</v>
      </c>
      <c r="H2680" t="s">
        <v>8221</v>
      </c>
      <c r="I2680" t="s">
        <v>8224</v>
      </c>
      <c r="J2680" t="s">
        <v>8246</v>
      </c>
      <c r="K2680">
        <v>1443224622</v>
      </c>
      <c r="L2680">
        <v>1440632622</v>
      </c>
      <c r="M2680" t="b">
        <v>0</v>
      </c>
      <c r="N2680">
        <v>6</v>
      </c>
      <c r="O2680" t="b">
        <v>0</v>
      </c>
      <c r="P2680" t="s">
        <v>8305</v>
      </c>
      <c r="Q2680">
        <f t="shared" si="330"/>
        <v>25</v>
      </c>
      <c r="R2680">
        <f t="shared" si="335"/>
        <v>41.67</v>
      </c>
      <c r="S2680" t="str">
        <f t="shared" si="331"/>
        <v>theater</v>
      </c>
      <c r="T2680" t="str">
        <f t="shared" si="332"/>
        <v>musical</v>
      </c>
      <c r="U2680" s="7">
        <f t="shared" si="333"/>
        <v>42242.988680555558</v>
      </c>
      <c r="V2680" s="7">
        <f t="shared" si="334"/>
        <v>42272.988680555558</v>
      </c>
    </row>
    <row r="2681" spans="1:22" ht="59" x14ac:dyDescent="0.75">
      <c r="A2681">
        <v>2445</v>
      </c>
      <c r="B2681" s="2" t="s">
        <v>2446</v>
      </c>
      <c r="C2681" s="2" t="s">
        <v>6555</v>
      </c>
      <c r="D2681">
        <v>5000</v>
      </c>
      <c r="E2681">
        <f t="shared" si="328"/>
        <v>5000</v>
      </c>
      <c r="F2681">
        <v>8640</v>
      </c>
      <c r="G2681">
        <f t="shared" si="329"/>
        <v>8640</v>
      </c>
      <c r="H2681" t="s">
        <v>8219</v>
      </c>
      <c r="I2681" t="s">
        <v>8224</v>
      </c>
      <c r="J2681" t="s">
        <v>8246</v>
      </c>
      <c r="K2681">
        <v>1443242021</v>
      </c>
      <c r="L2681">
        <v>1440650021</v>
      </c>
      <c r="M2681" t="b">
        <v>0</v>
      </c>
      <c r="N2681">
        <v>115</v>
      </c>
      <c r="O2681" t="b">
        <v>1</v>
      </c>
      <c r="P2681" t="s">
        <v>8298</v>
      </c>
      <c r="Q2681">
        <f t="shared" si="330"/>
        <v>173</v>
      </c>
      <c r="R2681">
        <f t="shared" si="335"/>
        <v>75.13</v>
      </c>
      <c r="S2681" t="str">
        <f t="shared" si="331"/>
        <v>food</v>
      </c>
      <c r="T2681" t="str">
        <f t="shared" si="332"/>
        <v>small batch</v>
      </c>
      <c r="U2681" s="7">
        <f t="shared" si="333"/>
        <v>42243.190057870372</v>
      </c>
      <c r="V2681" s="7">
        <f t="shared" si="334"/>
        <v>42273.190057870372</v>
      </c>
    </row>
    <row r="2682" spans="1:22" ht="44.25" x14ac:dyDescent="0.75">
      <c r="A2682">
        <v>3534</v>
      </c>
      <c r="B2682" s="2" t="s">
        <v>3533</v>
      </c>
      <c r="C2682" s="2" t="s">
        <v>7644</v>
      </c>
      <c r="D2682">
        <v>5000</v>
      </c>
      <c r="E2682">
        <f t="shared" si="328"/>
        <v>5000</v>
      </c>
      <c r="F2682">
        <v>7810</v>
      </c>
      <c r="G2682">
        <f t="shared" si="329"/>
        <v>7810</v>
      </c>
      <c r="H2682" t="s">
        <v>8219</v>
      </c>
      <c r="I2682" t="s">
        <v>8224</v>
      </c>
      <c r="J2682" t="s">
        <v>8246</v>
      </c>
      <c r="K2682">
        <v>1443711623</v>
      </c>
      <c r="L2682">
        <v>1440687623</v>
      </c>
      <c r="M2682" t="b">
        <v>0</v>
      </c>
      <c r="N2682">
        <v>204</v>
      </c>
      <c r="O2682" t="b">
        <v>1</v>
      </c>
      <c r="P2682" t="s">
        <v>8271</v>
      </c>
      <c r="Q2682">
        <f t="shared" si="330"/>
        <v>156</v>
      </c>
      <c r="R2682">
        <f t="shared" si="335"/>
        <v>38.28</v>
      </c>
      <c r="S2682" t="str">
        <f t="shared" si="331"/>
        <v>theater</v>
      </c>
      <c r="T2682" t="str">
        <f t="shared" si="332"/>
        <v>plays</v>
      </c>
      <c r="U2682" s="7">
        <f t="shared" si="333"/>
        <v>42243.6252662037</v>
      </c>
      <c r="V2682" s="7">
        <f t="shared" si="334"/>
        <v>42278.6252662037</v>
      </c>
    </row>
    <row r="2683" spans="1:22" ht="44.25" x14ac:dyDescent="0.75">
      <c r="A2683">
        <v>3952</v>
      </c>
      <c r="B2683" s="2" t="s">
        <v>3949</v>
      </c>
      <c r="C2683" s="2" t="s">
        <v>8059</v>
      </c>
      <c r="D2683">
        <v>26000</v>
      </c>
      <c r="E2683">
        <f t="shared" si="328"/>
        <v>26000</v>
      </c>
      <c r="F2683">
        <v>25</v>
      </c>
      <c r="G2683">
        <f t="shared" si="329"/>
        <v>25</v>
      </c>
      <c r="H2683" t="s">
        <v>8221</v>
      </c>
      <c r="I2683" t="s">
        <v>8224</v>
      </c>
      <c r="J2683" t="s">
        <v>8246</v>
      </c>
      <c r="K2683">
        <v>1445885890</v>
      </c>
      <c r="L2683">
        <v>1440701890</v>
      </c>
      <c r="M2683" t="b">
        <v>0</v>
      </c>
      <c r="N2683">
        <v>1</v>
      </c>
      <c r="O2683" t="b">
        <v>0</v>
      </c>
      <c r="P2683" t="s">
        <v>8271</v>
      </c>
      <c r="Q2683">
        <f t="shared" si="330"/>
        <v>0</v>
      </c>
      <c r="R2683">
        <f t="shared" si="335"/>
        <v>25</v>
      </c>
      <c r="S2683" t="str">
        <f t="shared" si="331"/>
        <v>theater</v>
      </c>
      <c r="T2683" t="str">
        <f t="shared" si="332"/>
        <v>plays</v>
      </c>
      <c r="U2683" s="7">
        <f t="shared" si="333"/>
        <v>42243.790393518517</v>
      </c>
      <c r="V2683" s="7">
        <f t="shared" si="334"/>
        <v>42303.790393518517</v>
      </c>
    </row>
    <row r="2684" spans="1:22" ht="59" x14ac:dyDescent="0.75">
      <c r="A2684">
        <v>163</v>
      </c>
      <c r="B2684" s="2" t="s">
        <v>165</v>
      </c>
      <c r="C2684" s="2" t="s">
        <v>4273</v>
      </c>
      <c r="D2684">
        <v>2000000</v>
      </c>
      <c r="E2684">
        <f t="shared" si="328"/>
        <v>2000000</v>
      </c>
      <c r="F2684">
        <v>0</v>
      </c>
      <c r="G2684">
        <f t="shared" si="329"/>
        <v>0</v>
      </c>
      <c r="H2684" t="s">
        <v>8221</v>
      </c>
      <c r="I2684" t="s">
        <v>8224</v>
      </c>
      <c r="J2684" t="s">
        <v>8246</v>
      </c>
      <c r="K2684">
        <v>1443657600</v>
      </c>
      <c r="L2684">
        <v>1440716654</v>
      </c>
      <c r="M2684" t="b">
        <v>0</v>
      </c>
      <c r="N2684">
        <v>0</v>
      </c>
      <c r="O2684" t="b">
        <v>0</v>
      </c>
      <c r="P2684" t="s">
        <v>8268</v>
      </c>
      <c r="Q2684">
        <f t="shared" si="330"/>
        <v>0</v>
      </c>
      <c r="R2684" t="e">
        <f t="shared" si="335"/>
        <v>#DIV/0!</v>
      </c>
      <c r="S2684" t="str">
        <f t="shared" si="331"/>
        <v>film &amp; video</v>
      </c>
      <c r="T2684" t="str">
        <f t="shared" si="332"/>
        <v>drama</v>
      </c>
      <c r="U2684" s="7">
        <f t="shared" si="333"/>
        <v>42243.961273148147</v>
      </c>
      <c r="V2684" s="7">
        <f t="shared" si="334"/>
        <v>42278</v>
      </c>
    </row>
    <row r="2685" spans="1:22" ht="44.25" x14ac:dyDescent="0.75">
      <c r="A2685">
        <v>2501</v>
      </c>
      <c r="B2685" s="2" t="s">
        <v>2501</v>
      </c>
      <c r="C2685" s="2" t="s">
        <v>6611</v>
      </c>
      <c r="D2685">
        <v>11000</v>
      </c>
      <c r="E2685">
        <f t="shared" si="328"/>
        <v>8030</v>
      </c>
      <c r="F2685">
        <v>281</v>
      </c>
      <c r="G2685">
        <f t="shared" si="329"/>
        <v>205.13</v>
      </c>
      <c r="H2685" t="s">
        <v>8221</v>
      </c>
      <c r="I2685" t="s">
        <v>8229</v>
      </c>
      <c r="J2685" t="s">
        <v>8251</v>
      </c>
      <c r="K2685">
        <v>1443379104</v>
      </c>
      <c r="L2685">
        <v>1440787104</v>
      </c>
      <c r="M2685" t="b">
        <v>0</v>
      </c>
      <c r="N2685">
        <v>7</v>
      </c>
      <c r="O2685" t="b">
        <v>0</v>
      </c>
      <c r="P2685" t="s">
        <v>8299</v>
      </c>
      <c r="Q2685">
        <f t="shared" si="330"/>
        <v>3</v>
      </c>
      <c r="R2685">
        <f t="shared" si="335"/>
        <v>29.3</v>
      </c>
      <c r="S2685" t="str">
        <f t="shared" si="331"/>
        <v>food</v>
      </c>
      <c r="T2685" t="str">
        <f t="shared" si="332"/>
        <v>restaurants</v>
      </c>
      <c r="U2685" s="7">
        <f t="shared" si="333"/>
        <v>42244.776666666665</v>
      </c>
      <c r="V2685" s="7">
        <f t="shared" si="334"/>
        <v>42274.776666666665</v>
      </c>
    </row>
    <row r="2686" spans="1:22" ht="44.25" x14ac:dyDescent="0.75">
      <c r="A2686">
        <v>1705</v>
      </c>
      <c r="B2686" s="2" t="s">
        <v>1706</v>
      </c>
      <c r="C2686" s="2" t="s">
        <v>5815</v>
      </c>
      <c r="D2686">
        <v>2000</v>
      </c>
      <c r="E2686">
        <f t="shared" si="328"/>
        <v>2000</v>
      </c>
      <c r="F2686">
        <v>0</v>
      </c>
      <c r="G2686">
        <f t="shared" si="329"/>
        <v>0</v>
      </c>
      <c r="H2686" t="s">
        <v>8221</v>
      </c>
      <c r="I2686" t="s">
        <v>8224</v>
      </c>
      <c r="J2686" t="s">
        <v>8246</v>
      </c>
      <c r="K2686">
        <v>1441814400</v>
      </c>
      <c r="L2686">
        <v>1440807846</v>
      </c>
      <c r="M2686" t="b">
        <v>0</v>
      </c>
      <c r="N2686">
        <v>0</v>
      </c>
      <c r="O2686" t="b">
        <v>0</v>
      </c>
      <c r="P2686" t="s">
        <v>8293</v>
      </c>
      <c r="Q2686">
        <f t="shared" si="330"/>
        <v>0</v>
      </c>
      <c r="R2686" t="e">
        <f t="shared" si="335"/>
        <v>#DIV/0!</v>
      </c>
      <c r="S2686" t="str">
        <f t="shared" si="331"/>
        <v>music</v>
      </c>
      <c r="T2686" t="str">
        <f t="shared" si="332"/>
        <v>faith</v>
      </c>
      <c r="U2686" s="7">
        <f t="shared" si="333"/>
        <v>42245.016736111109</v>
      </c>
      <c r="V2686" s="7">
        <f t="shared" si="334"/>
        <v>42256.666666666672</v>
      </c>
    </row>
    <row r="2687" spans="1:22" ht="44.25" x14ac:dyDescent="0.75">
      <c r="A2687">
        <v>2917</v>
      </c>
      <c r="B2687" s="2" t="s">
        <v>2917</v>
      </c>
      <c r="C2687" s="2" t="s">
        <v>7027</v>
      </c>
      <c r="D2687">
        <v>2000</v>
      </c>
      <c r="E2687">
        <f t="shared" si="328"/>
        <v>2000</v>
      </c>
      <c r="F2687">
        <v>437</v>
      </c>
      <c r="G2687">
        <f t="shared" si="329"/>
        <v>437</v>
      </c>
      <c r="H2687" t="s">
        <v>8221</v>
      </c>
      <c r="I2687" t="s">
        <v>8224</v>
      </c>
      <c r="J2687" t="s">
        <v>8246</v>
      </c>
      <c r="K2687">
        <v>1442381847</v>
      </c>
      <c r="L2687">
        <v>1440826647</v>
      </c>
      <c r="M2687" t="b">
        <v>0</v>
      </c>
      <c r="N2687">
        <v>9</v>
      </c>
      <c r="O2687" t="b">
        <v>0</v>
      </c>
      <c r="P2687" t="s">
        <v>8271</v>
      </c>
      <c r="Q2687">
        <f t="shared" si="330"/>
        <v>22</v>
      </c>
      <c r="R2687">
        <f t="shared" si="335"/>
        <v>48.56</v>
      </c>
      <c r="S2687" t="str">
        <f t="shared" si="331"/>
        <v>theater</v>
      </c>
      <c r="T2687" t="str">
        <f t="shared" si="332"/>
        <v>plays</v>
      </c>
      <c r="U2687" s="7">
        <f t="shared" si="333"/>
        <v>42245.234340277777</v>
      </c>
      <c r="V2687" s="7">
        <f t="shared" si="334"/>
        <v>42263.234340277777</v>
      </c>
    </row>
    <row r="2688" spans="1:22" ht="29.5" x14ac:dyDescent="0.75">
      <c r="A2688">
        <v>3060</v>
      </c>
      <c r="B2688" s="2" t="s">
        <v>3060</v>
      </c>
      <c r="C2688" s="2" t="s">
        <v>7170</v>
      </c>
      <c r="D2688">
        <v>220000</v>
      </c>
      <c r="E2688">
        <f t="shared" si="328"/>
        <v>220000</v>
      </c>
      <c r="F2688">
        <v>335</v>
      </c>
      <c r="G2688">
        <f t="shared" si="329"/>
        <v>335</v>
      </c>
      <c r="H2688" t="s">
        <v>8221</v>
      </c>
      <c r="I2688" t="s">
        <v>8224</v>
      </c>
      <c r="J2688" t="s">
        <v>8246</v>
      </c>
      <c r="K2688">
        <v>1443422134</v>
      </c>
      <c r="L2688">
        <v>1440830134</v>
      </c>
      <c r="M2688" t="b">
        <v>0</v>
      </c>
      <c r="N2688">
        <v>6</v>
      </c>
      <c r="O2688" t="b">
        <v>0</v>
      </c>
      <c r="P2688" t="s">
        <v>8303</v>
      </c>
      <c r="Q2688">
        <f t="shared" si="330"/>
        <v>0</v>
      </c>
      <c r="R2688">
        <f t="shared" si="335"/>
        <v>55.83</v>
      </c>
      <c r="S2688" t="str">
        <f t="shared" si="331"/>
        <v>theater</v>
      </c>
      <c r="T2688" t="str">
        <f t="shared" si="332"/>
        <v>spaces</v>
      </c>
      <c r="U2688" s="7">
        <f t="shared" si="333"/>
        <v>42245.274699074071</v>
      </c>
      <c r="V2688" s="7">
        <f t="shared" si="334"/>
        <v>42275.274699074071</v>
      </c>
    </row>
    <row r="2689" spans="1:22" ht="29.5" x14ac:dyDescent="0.75">
      <c r="A2689">
        <v>1582</v>
      </c>
      <c r="B2689" s="2" t="s">
        <v>1583</v>
      </c>
      <c r="C2689" s="2" t="s">
        <v>5692</v>
      </c>
      <c r="D2689">
        <v>1000</v>
      </c>
      <c r="E2689">
        <f t="shared" si="328"/>
        <v>1000</v>
      </c>
      <c r="F2689">
        <v>93</v>
      </c>
      <c r="G2689">
        <f t="shared" si="329"/>
        <v>93</v>
      </c>
      <c r="H2689" t="s">
        <v>8221</v>
      </c>
      <c r="I2689" t="s">
        <v>8224</v>
      </c>
      <c r="J2689" t="s">
        <v>8246</v>
      </c>
      <c r="K2689">
        <v>1445894400</v>
      </c>
      <c r="L2689">
        <v>1440961053</v>
      </c>
      <c r="M2689" t="b">
        <v>0</v>
      </c>
      <c r="N2689">
        <v>3</v>
      </c>
      <c r="O2689" t="b">
        <v>0</v>
      </c>
      <c r="P2689" t="s">
        <v>8291</v>
      </c>
      <c r="Q2689">
        <f t="shared" si="330"/>
        <v>9</v>
      </c>
      <c r="R2689">
        <f t="shared" si="335"/>
        <v>31</v>
      </c>
      <c r="S2689" t="str">
        <f t="shared" si="331"/>
        <v>photography</v>
      </c>
      <c r="T2689" t="str">
        <f t="shared" si="332"/>
        <v>places</v>
      </c>
      <c r="U2689" s="7">
        <f t="shared" si="333"/>
        <v>42246.789965277778</v>
      </c>
      <c r="V2689" s="7">
        <f t="shared" si="334"/>
        <v>42303.888888888891</v>
      </c>
    </row>
    <row r="2690" spans="1:22" ht="44.25" x14ac:dyDescent="0.75">
      <c r="A2690">
        <v>3085</v>
      </c>
      <c r="B2690" s="2" t="s">
        <v>3085</v>
      </c>
      <c r="C2690" s="2" t="s">
        <v>7195</v>
      </c>
      <c r="D2690">
        <v>25000</v>
      </c>
      <c r="E2690">
        <f t="shared" ref="E2690:E2753" si="336">INDEX(convert,MATCH($J2690,money,0),2)*D2690</f>
        <v>25000</v>
      </c>
      <c r="F2690">
        <v>610</v>
      </c>
      <c r="G2690">
        <f t="shared" ref="G2690:G2753" si="337">INDEX(convert,MATCH($J2690,money,0),2)*F2690</f>
        <v>610</v>
      </c>
      <c r="H2690" t="s">
        <v>8221</v>
      </c>
      <c r="I2690" t="s">
        <v>8224</v>
      </c>
      <c r="J2690" t="s">
        <v>8246</v>
      </c>
      <c r="K2690">
        <v>1443561159</v>
      </c>
      <c r="L2690">
        <v>1440969159</v>
      </c>
      <c r="M2690" t="b">
        <v>0</v>
      </c>
      <c r="N2690">
        <v>9</v>
      </c>
      <c r="O2690" t="b">
        <v>0</v>
      </c>
      <c r="P2690" t="s">
        <v>8303</v>
      </c>
      <c r="Q2690">
        <f t="shared" ref="Q2690:Q2753" si="338">ROUND(F2690/D2690*100,0)</f>
        <v>2</v>
      </c>
      <c r="R2690">
        <f t="shared" si="335"/>
        <v>67.78</v>
      </c>
      <c r="S2690" t="str">
        <f t="shared" ref="S2690:S2753" si="339">LEFT($P2690,FIND("/",$P2690)-1)</f>
        <v>theater</v>
      </c>
      <c r="T2690" t="str">
        <f t="shared" ref="T2690:T2753" si="340">MID($P2690,FIND("/",$P2690)+1,30)</f>
        <v>spaces</v>
      </c>
      <c r="U2690" s="7">
        <f t="shared" ref="U2690:U2753" si="341">DATE(1970,1,1)+(((L2690/60)/60)/24)</f>
        <v>42246.883784722217</v>
      </c>
      <c r="V2690" s="7">
        <f t="shared" ref="V2690:V2753" si="342">DATE(1970,1,1)+(((K2690/60)/60)/24)</f>
        <v>42276.883784722217</v>
      </c>
    </row>
    <row r="2691" spans="1:22" ht="44.25" x14ac:dyDescent="0.75">
      <c r="A2691">
        <v>613</v>
      </c>
      <c r="B2691" s="2" t="s">
        <v>614</v>
      </c>
      <c r="C2691" s="2" t="s">
        <v>4723</v>
      </c>
      <c r="D2691">
        <v>60000</v>
      </c>
      <c r="E2691">
        <f t="shared" si="336"/>
        <v>60000</v>
      </c>
      <c r="F2691">
        <v>12818</v>
      </c>
      <c r="G2691">
        <f t="shared" si="337"/>
        <v>12818</v>
      </c>
      <c r="H2691" t="s">
        <v>8220</v>
      </c>
      <c r="I2691" t="s">
        <v>8224</v>
      </c>
      <c r="J2691" t="s">
        <v>8246</v>
      </c>
      <c r="K2691">
        <v>1443675540</v>
      </c>
      <c r="L2691">
        <v>1441022120</v>
      </c>
      <c r="M2691" t="b">
        <v>0</v>
      </c>
      <c r="N2691">
        <v>121</v>
      </c>
      <c r="O2691" t="b">
        <v>0</v>
      </c>
      <c r="P2691" t="s">
        <v>8272</v>
      </c>
      <c r="Q2691">
        <f t="shared" si="338"/>
        <v>21</v>
      </c>
      <c r="R2691">
        <f t="shared" ref="R2691:R2754" si="343">ROUND(G2691/N2691,2)</f>
        <v>105.93</v>
      </c>
      <c r="S2691" t="str">
        <f t="shared" si="339"/>
        <v>technology</v>
      </c>
      <c r="T2691" t="str">
        <f t="shared" si="340"/>
        <v>web</v>
      </c>
      <c r="U2691" s="7">
        <f t="shared" si="341"/>
        <v>42247.496759259258</v>
      </c>
      <c r="V2691" s="7">
        <f t="shared" si="342"/>
        <v>42278.207638888889</v>
      </c>
    </row>
    <row r="2692" spans="1:22" ht="29.5" x14ac:dyDescent="0.75">
      <c r="A2692">
        <v>1216</v>
      </c>
      <c r="B2692" s="2" t="s">
        <v>1217</v>
      </c>
      <c r="C2692" s="2" t="s">
        <v>5326</v>
      </c>
      <c r="D2692">
        <v>14000</v>
      </c>
      <c r="E2692">
        <f t="shared" si="336"/>
        <v>14000</v>
      </c>
      <c r="F2692">
        <v>20398</v>
      </c>
      <c r="G2692">
        <f t="shared" si="337"/>
        <v>20398</v>
      </c>
      <c r="H2692" t="s">
        <v>8219</v>
      </c>
      <c r="I2692" t="s">
        <v>8224</v>
      </c>
      <c r="J2692" t="s">
        <v>8246</v>
      </c>
      <c r="K2692">
        <v>1443826980</v>
      </c>
      <c r="L2692">
        <v>1441032457</v>
      </c>
      <c r="M2692" t="b">
        <v>0</v>
      </c>
      <c r="N2692">
        <v>222</v>
      </c>
      <c r="O2692" t="b">
        <v>1</v>
      </c>
      <c r="P2692" t="s">
        <v>8285</v>
      </c>
      <c r="Q2692">
        <f t="shared" si="338"/>
        <v>146</v>
      </c>
      <c r="R2692">
        <f t="shared" si="343"/>
        <v>91.88</v>
      </c>
      <c r="S2692" t="str">
        <f t="shared" si="339"/>
        <v>photography</v>
      </c>
      <c r="T2692" t="str">
        <f t="shared" si="340"/>
        <v>photobooks</v>
      </c>
      <c r="U2692" s="7">
        <f t="shared" si="341"/>
        <v>42247.616400462968</v>
      </c>
      <c r="V2692" s="7">
        <f t="shared" si="342"/>
        <v>42279.960416666669</v>
      </c>
    </row>
    <row r="2693" spans="1:22" ht="44.25" x14ac:dyDescent="0.75">
      <c r="A2693">
        <v>1805</v>
      </c>
      <c r="B2693" s="2" t="s">
        <v>1806</v>
      </c>
      <c r="C2693" s="2" t="s">
        <v>5915</v>
      </c>
      <c r="D2693">
        <v>22500</v>
      </c>
      <c r="E2693">
        <f t="shared" si="336"/>
        <v>25649.999999999996</v>
      </c>
      <c r="F2693">
        <v>8191</v>
      </c>
      <c r="G2693">
        <f t="shared" si="337"/>
        <v>9337.74</v>
      </c>
      <c r="H2693" t="s">
        <v>8221</v>
      </c>
      <c r="I2693" t="s">
        <v>8236</v>
      </c>
      <c r="J2693" t="s">
        <v>8249</v>
      </c>
      <c r="K2693">
        <v>1443808800</v>
      </c>
      <c r="L2693">
        <v>1441048658</v>
      </c>
      <c r="M2693" t="b">
        <v>1</v>
      </c>
      <c r="N2693">
        <v>122</v>
      </c>
      <c r="O2693" t="b">
        <v>0</v>
      </c>
      <c r="P2693" t="s">
        <v>8285</v>
      </c>
      <c r="Q2693">
        <f t="shared" si="338"/>
        <v>36</v>
      </c>
      <c r="R2693">
        <f t="shared" si="343"/>
        <v>76.540000000000006</v>
      </c>
      <c r="S2693" t="str">
        <f t="shared" si="339"/>
        <v>photography</v>
      </c>
      <c r="T2693" t="str">
        <f t="shared" si="340"/>
        <v>photobooks</v>
      </c>
      <c r="U2693" s="7">
        <f t="shared" si="341"/>
        <v>42247.803912037038</v>
      </c>
      <c r="V2693" s="7">
        <f t="shared" si="342"/>
        <v>42279.75</v>
      </c>
    </row>
    <row r="2694" spans="1:22" ht="44.25" x14ac:dyDescent="0.75">
      <c r="A2694">
        <v>3062</v>
      </c>
      <c r="B2694" s="2" t="s">
        <v>3062</v>
      </c>
      <c r="C2694" s="2" t="s">
        <v>7172</v>
      </c>
      <c r="D2694">
        <v>10000</v>
      </c>
      <c r="E2694">
        <f t="shared" si="336"/>
        <v>10000</v>
      </c>
      <c r="F2694">
        <v>6684</v>
      </c>
      <c r="G2694">
        <f t="shared" si="337"/>
        <v>6684</v>
      </c>
      <c r="H2694" t="s">
        <v>8221</v>
      </c>
      <c r="I2694" t="s">
        <v>8224</v>
      </c>
      <c r="J2694" t="s">
        <v>8246</v>
      </c>
      <c r="K2694">
        <v>1443636000</v>
      </c>
      <c r="L2694">
        <v>1441111892</v>
      </c>
      <c r="M2694" t="b">
        <v>0</v>
      </c>
      <c r="N2694">
        <v>67</v>
      </c>
      <c r="O2694" t="b">
        <v>0</v>
      </c>
      <c r="P2694" t="s">
        <v>8303</v>
      </c>
      <c r="Q2694">
        <f t="shared" si="338"/>
        <v>67</v>
      </c>
      <c r="R2694">
        <f t="shared" si="343"/>
        <v>99.76</v>
      </c>
      <c r="S2694" t="str">
        <f t="shared" si="339"/>
        <v>theater</v>
      </c>
      <c r="T2694" t="str">
        <f t="shared" si="340"/>
        <v>spaces</v>
      </c>
      <c r="U2694" s="7">
        <f t="shared" si="341"/>
        <v>42248.535787037035</v>
      </c>
      <c r="V2694" s="7">
        <f t="shared" si="342"/>
        <v>42277.75</v>
      </c>
    </row>
    <row r="2695" spans="1:22" ht="59" x14ac:dyDescent="0.75">
      <c r="A2695">
        <v>3845</v>
      </c>
      <c r="B2695" s="2" t="s">
        <v>3842</v>
      </c>
      <c r="C2695" s="2" t="s">
        <v>7954</v>
      </c>
      <c r="D2695">
        <v>40000</v>
      </c>
      <c r="E2695">
        <f t="shared" si="336"/>
        <v>40000</v>
      </c>
      <c r="F2695">
        <v>842</v>
      </c>
      <c r="G2695">
        <f t="shared" si="337"/>
        <v>842</v>
      </c>
      <c r="H2695" t="s">
        <v>8221</v>
      </c>
      <c r="I2695" t="s">
        <v>8224</v>
      </c>
      <c r="J2695" t="s">
        <v>8246</v>
      </c>
      <c r="K2695">
        <v>1443711774</v>
      </c>
      <c r="L2695">
        <v>1441119774</v>
      </c>
      <c r="M2695" t="b">
        <v>1</v>
      </c>
      <c r="N2695">
        <v>12</v>
      </c>
      <c r="O2695" t="b">
        <v>0</v>
      </c>
      <c r="P2695" t="s">
        <v>8271</v>
      </c>
      <c r="Q2695">
        <f t="shared" si="338"/>
        <v>2</v>
      </c>
      <c r="R2695">
        <f t="shared" si="343"/>
        <v>70.17</v>
      </c>
      <c r="S2695" t="str">
        <f t="shared" si="339"/>
        <v>theater</v>
      </c>
      <c r="T2695" t="str">
        <f t="shared" si="340"/>
        <v>plays</v>
      </c>
      <c r="U2695" s="7">
        <f t="shared" si="341"/>
        <v>42248.627013888887</v>
      </c>
      <c r="V2695" s="7">
        <f t="shared" si="342"/>
        <v>42278.627013888887</v>
      </c>
    </row>
    <row r="2696" spans="1:22" ht="44.25" x14ac:dyDescent="0.75">
      <c r="A2696">
        <v>205</v>
      </c>
      <c r="B2696" s="2" t="s">
        <v>207</v>
      </c>
      <c r="C2696" s="2" t="s">
        <v>4315</v>
      </c>
      <c r="D2696">
        <v>8000</v>
      </c>
      <c r="E2696">
        <f t="shared" si="336"/>
        <v>8000</v>
      </c>
      <c r="F2696">
        <v>1300</v>
      </c>
      <c r="G2696">
        <f t="shared" si="337"/>
        <v>1300</v>
      </c>
      <c r="H2696" t="s">
        <v>8221</v>
      </c>
      <c r="I2696" t="s">
        <v>8224</v>
      </c>
      <c r="J2696" t="s">
        <v>8246</v>
      </c>
      <c r="K2696">
        <v>1444144222</v>
      </c>
      <c r="L2696">
        <v>1441120222</v>
      </c>
      <c r="M2696" t="b">
        <v>0</v>
      </c>
      <c r="N2696">
        <v>17</v>
      </c>
      <c r="O2696" t="b">
        <v>0</v>
      </c>
      <c r="P2696" t="s">
        <v>8268</v>
      </c>
      <c r="Q2696">
        <f t="shared" si="338"/>
        <v>16</v>
      </c>
      <c r="R2696">
        <f t="shared" si="343"/>
        <v>76.47</v>
      </c>
      <c r="S2696" t="str">
        <f t="shared" si="339"/>
        <v>film &amp; video</v>
      </c>
      <c r="T2696" t="str">
        <f t="shared" si="340"/>
        <v>drama</v>
      </c>
      <c r="U2696" s="7">
        <f t="shared" si="341"/>
        <v>42248.632199074069</v>
      </c>
      <c r="V2696" s="7">
        <f t="shared" si="342"/>
        <v>42283.632199074069</v>
      </c>
    </row>
    <row r="2697" spans="1:22" ht="44.25" x14ac:dyDescent="0.75">
      <c r="A2697">
        <v>3535</v>
      </c>
      <c r="B2697" s="2" t="s">
        <v>3534</v>
      </c>
      <c r="C2697" s="2" t="s">
        <v>7645</v>
      </c>
      <c r="D2697">
        <v>2000</v>
      </c>
      <c r="E2697">
        <f t="shared" si="336"/>
        <v>2620</v>
      </c>
      <c r="F2697">
        <v>2063</v>
      </c>
      <c r="G2697">
        <f t="shared" si="337"/>
        <v>2702.53</v>
      </c>
      <c r="H2697" t="s">
        <v>8219</v>
      </c>
      <c r="I2697" t="s">
        <v>8225</v>
      </c>
      <c r="J2697" t="s">
        <v>8247</v>
      </c>
      <c r="K2697">
        <v>1443808800</v>
      </c>
      <c r="L2697">
        <v>1441120910</v>
      </c>
      <c r="M2697" t="b">
        <v>0</v>
      </c>
      <c r="N2697">
        <v>46</v>
      </c>
      <c r="O2697" t="b">
        <v>1</v>
      </c>
      <c r="P2697" t="s">
        <v>8271</v>
      </c>
      <c r="Q2697">
        <f t="shared" si="338"/>
        <v>103</v>
      </c>
      <c r="R2697">
        <f t="shared" si="343"/>
        <v>58.75</v>
      </c>
      <c r="S2697" t="str">
        <f t="shared" si="339"/>
        <v>theater</v>
      </c>
      <c r="T2697" t="str">
        <f t="shared" si="340"/>
        <v>plays</v>
      </c>
      <c r="U2697" s="7">
        <f t="shared" si="341"/>
        <v>42248.640162037031</v>
      </c>
      <c r="V2697" s="7">
        <f t="shared" si="342"/>
        <v>42279.75</v>
      </c>
    </row>
    <row r="2698" spans="1:22" ht="44.25" x14ac:dyDescent="0.75">
      <c r="A2698">
        <v>3331</v>
      </c>
      <c r="B2698" s="2" t="s">
        <v>3331</v>
      </c>
      <c r="C2698" s="2" t="s">
        <v>7441</v>
      </c>
      <c r="D2698">
        <v>5000</v>
      </c>
      <c r="E2698">
        <f t="shared" si="336"/>
        <v>5000</v>
      </c>
      <c r="F2698">
        <v>5226</v>
      </c>
      <c r="G2698">
        <f t="shared" si="337"/>
        <v>5226</v>
      </c>
      <c r="H2698" t="s">
        <v>8219</v>
      </c>
      <c r="I2698" t="s">
        <v>8224</v>
      </c>
      <c r="J2698" t="s">
        <v>8246</v>
      </c>
      <c r="K2698">
        <v>1444149886</v>
      </c>
      <c r="L2698">
        <v>1441125886</v>
      </c>
      <c r="M2698" t="b">
        <v>0</v>
      </c>
      <c r="N2698">
        <v>65</v>
      </c>
      <c r="O2698" t="b">
        <v>1</v>
      </c>
      <c r="P2698" t="s">
        <v>8271</v>
      </c>
      <c r="Q2698">
        <f t="shared" si="338"/>
        <v>105</v>
      </c>
      <c r="R2698">
        <f t="shared" si="343"/>
        <v>80.400000000000006</v>
      </c>
      <c r="S2698" t="str">
        <f t="shared" si="339"/>
        <v>theater</v>
      </c>
      <c r="T2698" t="str">
        <f t="shared" si="340"/>
        <v>plays</v>
      </c>
      <c r="U2698" s="7">
        <f t="shared" si="341"/>
        <v>42248.697754629626</v>
      </c>
      <c r="V2698" s="7">
        <f t="shared" si="342"/>
        <v>42283.697754629626</v>
      </c>
    </row>
    <row r="2699" spans="1:22" ht="59" x14ac:dyDescent="0.75">
      <c r="A2699">
        <v>875</v>
      </c>
      <c r="B2699" s="2" t="s">
        <v>876</v>
      </c>
      <c r="C2699" s="2" t="s">
        <v>4985</v>
      </c>
      <c r="D2699">
        <v>5000</v>
      </c>
      <c r="E2699">
        <f t="shared" si="336"/>
        <v>5000</v>
      </c>
      <c r="F2699">
        <v>0</v>
      </c>
      <c r="G2699">
        <f t="shared" si="337"/>
        <v>0</v>
      </c>
      <c r="H2699" t="s">
        <v>8221</v>
      </c>
      <c r="I2699" t="s">
        <v>8224</v>
      </c>
      <c r="J2699" t="s">
        <v>8246</v>
      </c>
      <c r="K2699">
        <v>1442856131</v>
      </c>
      <c r="L2699">
        <v>1441128131</v>
      </c>
      <c r="M2699" t="b">
        <v>0</v>
      </c>
      <c r="N2699">
        <v>0</v>
      </c>
      <c r="O2699" t="b">
        <v>0</v>
      </c>
      <c r="P2699" t="s">
        <v>8278</v>
      </c>
      <c r="Q2699">
        <f t="shared" si="338"/>
        <v>0</v>
      </c>
      <c r="R2699" t="e">
        <f t="shared" si="343"/>
        <v>#DIV/0!</v>
      </c>
      <c r="S2699" t="str">
        <f t="shared" si="339"/>
        <v>music</v>
      </c>
      <c r="T2699" t="str">
        <f t="shared" si="340"/>
        <v>jazz</v>
      </c>
      <c r="U2699" s="7">
        <f t="shared" si="341"/>
        <v>42248.723738425921</v>
      </c>
      <c r="V2699" s="7">
        <f t="shared" si="342"/>
        <v>42268.723738425921</v>
      </c>
    </row>
    <row r="2700" spans="1:22" ht="44.25" x14ac:dyDescent="0.75">
      <c r="A2700">
        <v>2380</v>
      </c>
      <c r="B2700" s="2" t="s">
        <v>2381</v>
      </c>
      <c r="C2700" s="2" t="s">
        <v>6490</v>
      </c>
      <c r="D2700">
        <v>15000</v>
      </c>
      <c r="E2700">
        <f t="shared" si="336"/>
        <v>15000</v>
      </c>
      <c r="F2700">
        <v>55</v>
      </c>
      <c r="G2700">
        <f t="shared" si="337"/>
        <v>55</v>
      </c>
      <c r="H2700" t="s">
        <v>8220</v>
      </c>
      <c r="I2700" t="s">
        <v>8224</v>
      </c>
      <c r="J2700" t="s">
        <v>8246</v>
      </c>
      <c r="K2700">
        <v>1443726142</v>
      </c>
      <c r="L2700">
        <v>1441134142</v>
      </c>
      <c r="M2700" t="b">
        <v>0</v>
      </c>
      <c r="N2700">
        <v>3</v>
      </c>
      <c r="O2700" t="b">
        <v>0</v>
      </c>
      <c r="P2700" t="s">
        <v>8272</v>
      </c>
      <c r="Q2700">
        <f t="shared" si="338"/>
        <v>0</v>
      </c>
      <c r="R2700">
        <f t="shared" si="343"/>
        <v>18.329999999999998</v>
      </c>
      <c r="S2700" t="str">
        <f t="shared" si="339"/>
        <v>technology</v>
      </c>
      <c r="T2700" t="str">
        <f t="shared" si="340"/>
        <v>web</v>
      </c>
      <c r="U2700" s="7">
        <f t="shared" si="341"/>
        <v>42248.793310185181</v>
      </c>
      <c r="V2700" s="7">
        <f t="shared" si="342"/>
        <v>42278.793310185181</v>
      </c>
    </row>
    <row r="2701" spans="1:22" ht="44.25" x14ac:dyDescent="0.75">
      <c r="A2701">
        <v>2464</v>
      </c>
      <c r="B2701" s="2" t="s">
        <v>2465</v>
      </c>
      <c r="C2701" s="2" t="s">
        <v>6574</v>
      </c>
      <c r="D2701">
        <v>2000</v>
      </c>
      <c r="E2701">
        <f t="shared" si="336"/>
        <v>1460</v>
      </c>
      <c r="F2701">
        <v>2222</v>
      </c>
      <c r="G2701">
        <f t="shared" si="337"/>
        <v>1622.06</v>
      </c>
      <c r="H2701" t="s">
        <v>8219</v>
      </c>
      <c r="I2701" t="s">
        <v>8229</v>
      </c>
      <c r="J2701" t="s">
        <v>8251</v>
      </c>
      <c r="K2701">
        <v>1443641340</v>
      </c>
      <c r="L2701">
        <v>1441143397</v>
      </c>
      <c r="M2701" t="b">
        <v>0</v>
      </c>
      <c r="N2701">
        <v>43</v>
      </c>
      <c r="O2701" t="b">
        <v>1</v>
      </c>
      <c r="P2701" t="s">
        <v>8279</v>
      </c>
      <c r="Q2701">
        <f t="shared" si="338"/>
        <v>111</v>
      </c>
      <c r="R2701">
        <f t="shared" si="343"/>
        <v>37.72</v>
      </c>
      <c r="S2701" t="str">
        <f t="shared" si="339"/>
        <v>music</v>
      </c>
      <c r="T2701" t="str">
        <f t="shared" si="340"/>
        <v>indie rock</v>
      </c>
      <c r="U2701" s="7">
        <f t="shared" si="341"/>
        <v>42248.90042824074</v>
      </c>
      <c r="V2701" s="7">
        <f t="shared" si="342"/>
        <v>42277.811805555553</v>
      </c>
    </row>
    <row r="2702" spans="1:22" ht="29.5" x14ac:dyDescent="0.75">
      <c r="A2702">
        <v>2364</v>
      </c>
      <c r="B2702" s="2" t="s">
        <v>2365</v>
      </c>
      <c r="C2702" s="2" t="s">
        <v>6474</v>
      </c>
      <c r="D2702">
        <v>128</v>
      </c>
      <c r="E2702">
        <f t="shared" si="336"/>
        <v>128</v>
      </c>
      <c r="F2702">
        <v>0</v>
      </c>
      <c r="G2702">
        <f t="shared" si="337"/>
        <v>0</v>
      </c>
      <c r="H2702" t="s">
        <v>8220</v>
      </c>
      <c r="I2702" t="s">
        <v>8224</v>
      </c>
      <c r="J2702" t="s">
        <v>8246</v>
      </c>
      <c r="K2702">
        <v>1445898356</v>
      </c>
      <c r="L2702">
        <v>1441146356</v>
      </c>
      <c r="M2702" t="b">
        <v>0</v>
      </c>
      <c r="N2702">
        <v>0</v>
      </c>
      <c r="O2702" t="b">
        <v>0</v>
      </c>
      <c r="P2702" t="s">
        <v>8272</v>
      </c>
      <c r="Q2702">
        <f t="shared" si="338"/>
        <v>0</v>
      </c>
      <c r="R2702" t="e">
        <f t="shared" si="343"/>
        <v>#DIV/0!</v>
      </c>
      <c r="S2702" t="str">
        <f t="shared" si="339"/>
        <v>technology</v>
      </c>
      <c r="T2702" t="str">
        <f t="shared" si="340"/>
        <v>web</v>
      </c>
      <c r="U2702" s="7">
        <f t="shared" si="341"/>
        <v>42248.934675925921</v>
      </c>
      <c r="V2702" s="7">
        <f t="shared" si="342"/>
        <v>42303.934675925921</v>
      </c>
    </row>
    <row r="2703" spans="1:22" ht="44.25" x14ac:dyDescent="0.75">
      <c r="A2703">
        <v>210</v>
      </c>
      <c r="B2703" s="2" t="s">
        <v>212</v>
      </c>
      <c r="C2703" s="2" t="s">
        <v>4320</v>
      </c>
      <c r="D2703">
        <v>12000</v>
      </c>
      <c r="E2703">
        <f t="shared" si="336"/>
        <v>12000</v>
      </c>
      <c r="F2703">
        <v>3030</v>
      </c>
      <c r="G2703">
        <f t="shared" si="337"/>
        <v>3030</v>
      </c>
      <c r="H2703" t="s">
        <v>8221</v>
      </c>
      <c r="I2703" t="s">
        <v>8224</v>
      </c>
      <c r="J2703" t="s">
        <v>8246</v>
      </c>
      <c r="K2703">
        <v>1443675600</v>
      </c>
      <c r="L2703">
        <v>1441157592</v>
      </c>
      <c r="M2703" t="b">
        <v>0</v>
      </c>
      <c r="N2703">
        <v>33</v>
      </c>
      <c r="O2703" t="b">
        <v>0</v>
      </c>
      <c r="P2703" t="s">
        <v>8268</v>
      </c>
      <c r="Q2703">
        <f t="shared" si="338"/>
        <v>25</v>
      </c>
      <c r="R2703">
        <f t="shared" si="343"/>
        <v>91.82</v>
      </c>
      <c r="S2703" t="str">
        <f t="shared" si="339"/>
        <v>film &amp; video</v>
      </c>
      <c r="T2703" t="str">
        <f t="shared" si="340"/>
        <v>drama</v>
      </c>
      <c r="U2703" s="7">
        <f t="shared" si="341"/>
        <v>42249.064722222218</v>
      </c>
      <c r="V2703" s="7">
        <f t="shared" si="342"/>
        <v>42278.208333333328</v>
      </c>
    </row>
    <row r="2704" spans="1:22" ht="44.25" x14ac:dyDescent="0.75">
      <c r="A2704">
        <v>546</v>
      </c>
      <c r="B2704" s="2" t="s">
        <v>547</v>
      </c>
      <c r="C2704" s="2" t="s">
        <v>4656</v>
      </c>
      <c r="D2704">
        <v>60000</v>
      </c>
      <c r="E2704">
        <f t="shared" si="336"/>
        <v>60000</v>
      </c>
      <c r="F2704">
        <v>52</v>
      </c>
      <c r="G2704">
        <f t="shared" si="337"/>
        <v>52</v>
      </c>
      <c r="H2704" t="s">
        <v>8221</v>
      </c>
      <c r="I2704" t="s">
        <v>8224</v>
      </c>
      <c r="J2704" t="s">
        <v>8246</v>
      </c>
      <c r="K2704">
        <v>1445097715</v>
      </c>
      <c r="L2704">
        <v>1441209715</v>
      </c>
      <c r="M2704" t="b">
        <v>0</v>
      </c>
      <c r="N2704">
        <v>2</v>
      </c>
      <c r="O2704" t="b">
        <v>0</v>
      </c>
      <c r="P2704" t="s">
        <v>8272</v>
      </c>
      <c r="Q2704">
        <f t="shared" si="338"/>
        <v>0</v>
      </c>
      <c r="R2704">
        <f t="shared" si="343"/>
        <v>26</v>
      </c>
      <c r="S2704" t="str">
        <f t="shared" si="339"/>
        <v>technology</v>
      </c>
      <c r="T2704" t="str">
        <f t="shared" si="340"/>
        <v>web</v>
      </c>
      <c r="U2704" s="7">
        <f t="shared" si="341"/>
        <v>42249.667997685188</v>
      </c>
      <c r="V2704" s="7">
        <f t="shared" si="342"/>
        <v>42294.667997685188</v>
      </c>
    </row>
    <row r="2705" spans="1:22" ht="44.25" x14ac:dyDescent="0.75">
      <c r="A2705">
        <v>2818</v>
      </c>
      <c r="B2705" s="2" t="s">
        <v>2818</v>
      </c>
      <c r="C2705" s="2" t="s">
        <v>6928</v>
      </c>
      <c r="D2705">
        <v>10000</v>
      </c>
      <c r="E2705">
        <f t="shared" si="336"/>
        <v>10000</v>
      </c>
      <c r="F2705">
        <v>10603</v>
      </c>
      <c r="G2705">
        <f t="shared" si="337"/>
        <v>10603</v>
      </c>
      <c r="H2705" t="s">
        <v>8219</v>
      </c>
      <c r="I2705" t="s">
        <v>8224</v>
      </c>
      <c r="J2705" t="s">
        <v>8246</v>
      </c>
      <c r="K2705">
        <v>1443018086</v>
      </c>
      <c r="L2705">
        <v>1441290086</v>
      </c>
      <c r="M2705" t="b">
        <v>0</v>
      </c>
      <c r="N2705">
        <v>102</v>
      </c>
      <c r="O2705" t="b">
        <v>1</v>
      </c>
      <c r="P2705" t="s">
        <v>8271</v>
      </c>
      <c r="Q2705">
        <f t="shared" si="338"/>
        <v>106</v>
      </c>
      <c r="R2705">
        <f t="shared" si="343"/>
        <v>103.95</v>
      </c>
      <c r="S2705" t="str">
        <f t="shared" si="339"/>
        <v>theater</v>
      </c>
      <c r="T2705" t="str">
        <f t="shared" si="340"/>
        <v>plays</v>
      </c>
      <c r="U2705" s="7">
        <f t="shared" si="341"/>
        <v>42250.598217592589</v>
      </c>
      <c r="V2705" s="7">
        <f t="shared" si="342"/>
        <v>42270.598217592589</v>
      </c>
    </row>
    <row r="2706" spans="1:22" ht="44.25" x14ac:dyDescent="0.75">
      <c r="A2706">
        <v>776</v>
      </c>
      <c r="B2706" s="2" t="s">
        <v>777</v>
      </c>
      <c r="C2706" s="2" t="s">
        <v>4886</v>
      </c>
      <c r="D2706">
        <v>7000</v>
      </c>
      <c r="E2706">
        <f t="shared" si="336"/>
        <v>7000</v>
      </c>
      <c r="F2706">
        <v>3598</v>
      </c>
      <c r="G2706">
        <f t="shared" si="337"/>
        <v>3598</v>
      </c>
      <c r="H2706" t="s">
        <v>8221</v>
      </c>
      <c r="I2706" t="s">
        <v>8224</v>
      </c>
      <c r="J2706" t="s">
        <v>8246</v>
      </c>
      <c r="K2706">
        <v>1444539600</v>
      </c>
      <c r="L2706">
        <v>1441297645</v>
      </c>
      <c r="M2706" t="b">
        <v>0</v>
      </c>
      <c r="N2706">
        <v>57</v>
      </c>
      <c r="O2706" t="b">
        <v>0</v>
      </c>
      <c r="P2706" t="s">
        <v>8275</v>
      </c>
      <c r="Q2706">
        <f t="shared" si="338"/>
        <v>51</v>
      </c>
      <c r="R2706">
        <f t="shared" si="343"/>
        <v>63.12</v>
      </c>
      <c r="S2706" t="str">
        <f t="shared" si="339"/>
        <v>publishing</v>
      </c>
      <c r="T2706" t="str">
        <f t="shared" si="340"/>
        <v>fiction</v>
      </c>
      <c r="U2706" s="7">
        <f t="shared" si="341"/>
        <v>42250.685706018514</v>
      </c>
      <c r="V2706" s="7">
        <f t="shared" si="342"/>
        <v>42288.208333333328</v>
      </c>
    </row>
    <row r="2707" spans="1:22" ht="44.25" x14ac:dyDescent="0.75">
      <c r="A2707">
        <v>2620</v>
      </c>
      <c r="B2707" s="2" t="s">
        <v>2620</v>
      </c>
      <c r="C2707" s="2" t="s">
        <v>6730</v>
      </c>
      <c r="D2707">
        <v>65000</v>
      </c>
      <c r="E2707">
        <f t="shared" si="336"/>
        <v>42900</v>
      </c>
      <c r="F2707">
        <v>93374</v>
      </c>
      <c r="G2707">
        <f t="shared" si="337"/>
        <v>61626.840000000004</v>
      </c>
      <c r="H2707" t="s">
        <v>8219</v>
      </c>
      <c r="I2707" t="s">
        <v>8226</v>
      </c>
      <c r="J2707" t="s">
        <v>8248</v>
      </c>
      <c r="K2707">
        <v>1444525200</v>
      </c>
      <c r="L2707">
        <v>1441339242</v>
      </c>
      <c r="M2707" t="b">
        <v>1</v>
      </c>
      <c r="N2707">
        <v>1251</v>
      </c>
      <c r="O2707" t="b">
        <v>1</v>
      </c>
      <c r="P2707" t="s">
        <v>8301</v>
      </c>
      <c r="Q2707">
        <f t="shared" si="338"/>
        <v>144</v>
      </c>
      <c r="R2707">
        <f t="shared" si="343"/>
        <v>49.26</v>
      </c>
      <c r="S2707" t="str">
        <f t="shared" si="339"/>
        <v>technology</v>
      </c>
      <c r="T2707" t="str">
        <f t="shared" si="340"/>
        <v>space exploration</v>
      </c>
      <c r="U2707" s="7">
        <f t="shared" si="341"/>
        <v>42251.16715277778</v>
      </c>
      <c r="V2707" s="7">
        <f t="shared" si="342"/>
        <v>42288.041666666672</v>
      </c>
    </row>
    <row r="2708" spans="1:22" ht="44.25" x14ac:dyDescent="0.75">
      <c r="A2708">
        <v>2435</v>
      </c>
      <c r="B2708" s="2" t="s">
        <v>2436</v>
      </c>
      <c r="C2708" s="2" t="s">
        <v>6545</v>
      </c>
      <c r="D2708">
        <v>250000</v>
      </c>
      <c r="E2708">
        <f t="shared" si="336"/>
        <v>27500</v>
      </c>
      <c r="F2708">
        <v>1224</v>
      </c>
      <c r="G2708">
        <f t="shared" si="337"/>
        <v>134.64000000000001</v>
      </c>
      <c r="H2708" t="s">
        <v>8221</v>
      </c>
      <c r="I2708" t="s">
        <v>8235</v>
      </c>
      <c r="J2708" t="s">
        <v>8255</v>
      </c>
      <c r="K2708">
        <v>1444027186</v>
      </c>
      <c r="L2708">
        <v>1441435186</v>
      </c>
      <c r="M2708" t="b">
        <v>0</v>
      </c>
      <c r="N2708">
        <v>4</v>
      </c>
      <c r="O2708" t="b">
        <v>0</v>
      </c>
      <c r="P2708" t="s">
        <v>8284</v>
      </c>
      <c r="Q2708">
        <f t="shared" si="338"/>
        <v>0</v>
      </c>
      <c r="R2708">
        <f t="shared" si="343"/>
        <v>33.659999999999997</v>
      </c>
      <c r="S2708" t="str">
        <f t="shared" si="339"/>
        <v>food</v>
      </c>
      <c r="T2708" t="str">
        <f t="shared" si="340"/>
        <v>food trucks</v>
      </c>
      <c r="U2708" s="7">
        <f t="shared" si="341"/>
        <v>42252.277615740735</v>
      </c>
      <c r="V2708" s="7">
        <f t="shared" si="342"/>
        <v>42282.277615740735</v>
      </c>
    </row>
    <row r="2709" spans="1:22" ht="29.5" x14ac:dyDescent="0.75">
      <c r="A2709">
        <v>3237</v>
      </c>
      <c r="B2709" s="2" t="s">
        <v>3237</v>
      </c>
      <c r="C2709" s="2" t="s">
        <v>7347</v>
      </c>
      <c r="D2709">
        <v>35000</v>
      </c>
      <c r="E2709">
        <f t="shared" si="336"/>
        <v>35000</v>
      </c>
      <c r="F2709">
        <v>35275.64</v>
      </c>
      <c r="G2709">
        <f t="shared" si="337"/>
        <v>35275.64</v>
      </c>
      <c r="H2709" t="s">
        <v>8219</v>
      </c>
      <c r="I2709" t="s">
        <v>8224</v>
      </c>
      <c r="J2709" t="s">
        <v>8246</v>
      </c>
      <c r="K2709">
        <v>1443499140</v>
      </c>
      <c r="L2709">
        <v>1441452184</v>
      </c>
      <c r="M2709" t="b">
        <v>1</v>
      </c>
      <c r="N2709">
        <v>269</v>
      </c>
      <c r="O2709" t="b">
        <v>1</v>
      </c>
      <c r="P2709" t="s">
        <v>8271</v>
      </c>
      <c r="Q2709">
        <f t="shared" si="338"/>
        <v>101</v>
      </c>
      <c r="R2709">
        <f t="shared" si="343"/>
        <v>131.13999999999999</v>
      </c>
      <c r="S2709" t="str">
        <f t="shared" si="339"/>
        <v>theater</v>
      </c>
      <c r="T2709" t="str">
        <f t="shared" si="340"/>
        <v>plays</v>
      </c>
      <c r="U2709" s="7">
        <f t="shared" si="341"/>
        <v>42252.474351851852</v>
      </c>
      <c r="V2709" s="7">
        <f t="shared" si="342"/>
        <v>42276.165972222225</v>
      </c>
    </row>
    <row r="2710" spans="1:22" ht="44.25" x14ac:dyDescent="0.75">
      <c r="A2710">
        <v>1755</v>
      </c>
      <c r="B2710" s="2" t="s">
        <v>1756</v>
      </c>
      <c r="C2710" s="2" t="s">
        <v>5865</v>
      </c>
      <c r="D2710">
        <v>25</v>
      </c>
      <c r="E2710">
        <f t="shared" si="336"/>
        <v>25</v>
      </c>
      <c r="F2710">
        <v>30</v>
      </c>
      <c r="G2710">
        <f t="shared" si="337"/>
        <v>30</v>
      </c>
      <c r="H2710" t="s">
        <v>8219</v>
      </c>
      <c r="I2710" t="s">
        <v>8224</v>
      </c>
      <c r="J2710" t="s">
        <v>8246</v>
      </c>
      <c r="K2710">
        <v>1444071361</v>
      </c>
      <c r="L2710">
        <v>1441479361</v>
      </c>
      <c r="M2710" t="b">
        <v>0</v>
      </c>
      <c r="N2710">
        <v>4</v>
      </c>
      <c r="O2710" t="b">
        <v>1</v>
      </c>
      <c r="P2710" t="s">
        <v>8285</v>
      </c>
      <c r="Q2710">
        <f t="shared" si="338"/>
        <v>120</v>
      </c>
      <c r="R2710">
        <f t="shared" si="343"/>
        <v>7.5</v>
      </c>
      <c r="S2710" t="str">
        <f t="shared" si="339"/>
        <v>photography</v>
      </c>
      <c r="T2710" t="str">
        <f t="shared" si="340"/>
        <v>photobooks</v>
      </c>
      <c r="U2710" s="7">
        <f t="shared" si="341"/>
        <v>42252.788900462961</v>
      </c>
      <c r="V2710" s="7">
        <f t="shared" si="342"/>
        <v>42282.788900462961</v>
      </c>
    </row>
    <row r="2711" spans="1:22" ht="44.25" x14ac:dyDescent="0.75">
      <c r="A2711">
        <v>3863</v>
      </c>
      <c r="B2711" s="2" t="s">
        <v>3860</v>
      </c>
      <c r="C2711" s="2" t="s">
        <v>7972</v>
      </c>
      <c r="D2711">
        <v>6000</v>
      </c>
      <c r="E2711">
        <f t="shared" si="336"/>
        <v>6000</v>
      </c>
      <c r="F2711">
        <v>0</v>
      </c>
      <c r="G2711">
        <f t="shared" si="337"/>
        <v>0</v>
      </c>
      <c r="H2711" t="s">
        <v>8221</v>
      </c>
      <c r="I2711" t="s">
        <v>8224</v>
      </c>
      <c r="J2711" t="s">
        <v>8246</v>
      </c>
      <c r="K2711">
        <v>1446739905</v>
      </c>
      <c r="L2711">
        <v>1441552305</v>
      </c>
      <c r="M2711" t="b">
        <v>0</v>
      </c>
      <c r="N2711">
        <v>0</v>
      </c>
      <c r="O2711" t="b">
        <v>0</v>
      </c>
      <c r="P2711" t="s">
        <v>8271</v>
      </c>
      <c r="Q2711">
        <f t="shared" si="338"/>
        <v>0</v>
      </c>
      <c r="R2711" t="e">
        <f t="shared" si="343"/>
        <v>#DIV/0!</v>
      </c>
      <c r="S2711" t="str">
        <f t="shared" si="339"/>
        <v>theater</v>
      </c>
      <c r="T2711" t="str">
        <f t="shared" si="340"/>
        <v>plays</v>
      </c>
      <c r="U2711" s="7">
        <f t="shared" si="341"/>
        <v>42253.633159722223</v>
      </c>
      <c r="V2711" s="7">
        <f t="shared" si="342"/>
        <v>42313.674826388888</v>
      </c>
    </row>
    <row r="2712" spans="1:22" ht="59" x14ac:dyDescent="0.75">
      <c r="A2712">
        <v>3042</v>
      </c>
      <c r="B2712" s="2" t="s">
        <v>3042</v>
      </c>
      <c r="C2712" s="2" t="s">
        <v>7152</v>
      </c>
      <c r="D2712">
        <v>1500</v>
      </c>
      <c r="E2712">
        <f t="shared" si="336"/>
        <v>1965</v>
      </c>
      <c r="F2712">
        <v>1920</v>
      </c>
      <c r="G2712">
        <f t="shared" si="337"/>
        <v>2515.2000000000003</v>
      </c>
      <c r="H2712" t="s">
        <v>8219</v>
      </c>
      <c r="I2712" t="s">
        <v>8225</v>
      </c>
      <c r="J2712" t="s">
        <v>8247</v>
      </c>
      <c r="K2712">
        <v>1444149047</v>
      </c>
      <c r="L2712">
        <v>1441557047</v>
      </c>
      <c r="M2712" t="b">
        <v>0</v>
      </c>
      <c r="N2712">
        <v>37</v>
      </c>
      <c r="O2712" t="b">
        <v>1</v>
      </c>
      <c r="P2712" t="s">
        <v>8303</v>
      </c>
      <c r="Q2712">
        <f t="shared" si="338"/>
        <v>128</v>
      </c>
      <c r="R2712">
        <f t="shared" si="343"/>
        <v>67.98</v>
      </c>
      <c r="S2712" t="str">
        <f t="shared" si="339"/>
        <v>theater</v>
      </c>
      <c r="T2712" t="str">
        <f t="shared" si="340"/>
        <v>spaces</v>
      </c>
      <c r="U2712" s="7">
        <f t="shared" si="341"/>
        <v>42253.688043981485</v>
      </c>
      <c r="V2712" s="7">
        <f t="shared" si="342"/>
        <v>42283.688043981485</v>
      </c>
    </row>
    <row r="2713" spans="1:22" ht="29.5" x14ac:dyDescent="0.75">
      <c r="A2713">
        <v>3310</v>
      </c>
      <c r="B2713" s="2" t="s">
        <v>3310</v>
      </c>
      <c r="C2713" s="2" t="s">
        <v>7420</v>
      </c>
      <c r="D2713">
        <v>6500</v>
      </c>
      <c r="E2713">
        <f t="shared" si="336"/>
        <v>6500</v>
      </c>
      <c r="F2713">
        <v>6505</v>
      </c>
      <c r="G2713">
        <f t="shared" si="337"/>
        <v>6505</v>
      </c>
      <c r="H2713" t="s">
        <v>8219</v>
      </c>
      <c r="I2713" t="s">
        <v>8224</v>
      </c>
      <c r="J2713" t="s">
        <v>8246</v>
      </c>
      <c r="K2713">
        <v>1444169825</v>
      </c>
      <c r="L2713">
        <v>1441577825</v>
      </c>
      <c r="M2713" t="b">
        <v>0</v>
      </c>
      <c r="N2713">
        <v>31</v>
      </c>
      <c r="O2713" t="b">
        <v>1</v>
      </c>
      <c r="P2713" t="s">
        <v>8271</v>
      </c>
      <c r="Q2713">
        <f t="shared" si="338"/>
        <v>100</v>
      </c>
      <c r="R2713">
        <f t="shared" si="343"/>
        <v>209.84</v>
      </c>
      <c r="S2713" t="str">
        <f t="shared" si="339"/>
        <v>theater</v>
      </c>
      <c r="T2713" t="str">
        <f t="shared" si="340"/>
        <v>plays</v>
      </c>
      <c r="U2713" s="7">
        <f t="shared" si="341"/>
        <v>42253.928530092591</v>
      </c>
      <c r="V2713" s="7">
        <f t="shared" si="342"/>
        <v>42283.928530092591</v>
      </c>
    </row>
    <row r="2714" spans="1:22" ht="44.25" x14ac:dyDescent="0.75">
      <c r="A2714">
        <v>2828</v>
      </c>
      <c r="B2714" s="2" t="s">
        <v>2828</v>
      </c>
      <c r="C2714" s="2" t="s">
        <v>6938</v>
      </c>
      <c r="D2714">
        <v>9500</v>
      </c>
      <c r="E2714">
        <f t="shared" si="336"/>
        <v>12445</v>
      </c>
      <c r="F2714">
        <v>9536</v>
      </c>
      <c r="G2714">
        <f t="shared" si="337"/>
        <v>12492.16</v>
      </c>
      <c r="H2714" t="s">
        <v>8219</v>
      </c>
      <c r="I2714" t="s">
        <v>8225</v>
      </c>
      <c r="J2714" t="s">
        <v>8247</v>
      </c>
      <c r="K2714">
        <v>1443826800</v>
      </c>
      <c r="L2714">
        <v>1441606869</v>
      </c>
      <c r="M2714" t="b">
        <v>0</v>
      </c>
      <c r="N2714">
        <v>97</v>
      </c>
      <c r="O2714" t="b">
        <v>1</v>
      </c>
      <c r="P2714" t="s">
        <v>8271</v>
      </c>
      <c r="Q2714">
        <f t="shared" si="338"/>
        <v>100</v>
      </c>
      <c r="R2714">
        <f t="shared" si="343"/>
        <v>128.79</v>
      </c>
      <c r="S2714" t="str">
        <f t="shared" si="339"/>
        <v>theater</v>
      </c>
      <c r="T2714" t="str">
        <f t="shared" si="340"/>
        <v>plays</v>
      </c>
      <c r="U2714" s="7">
        <f t="shared" si="341"/>
        <v>42254.264687499999</v>
      </c>
      <c r="V2714" s="7">
        <f t="shared" si="342"/>
        <v>42279.958333333328</v>
      </c>
    </row>
    <row r="2715" spans="1:22" ht="73.75" x14ac:dyDescent="0.75">
      <c r="A2715">
        <v>2716</v>
      </c>
      <c r="B2715" s="2" t="s">
        <v>2716</v>
      </c>
      <c r="C2715" s="2" t="s">
        <v>6826</v>
      </c>
      <c r="D2715">
        <v>10000</v>
      </c>
      <c r="E2715">
        <f t="shared" si="336"/>
        <v>11399.999999999998</v>
      </c>
      <c r="F2715">
        <v>11998.01</v>
      </c>
      <c r="G2715">
        <f t="shared" si="337"/>
        <v>13677.731399999999</v>
      </c>
      <c r="H2715" t="s">
        <v>8219</v>
      </c>
      <c r="I2715" t="s">
        <v>8236</v>
      </c>
      <c r="J2715" t="s">
        <v>8249</v>
      </c>
      <c r="K2715">
        <v>1444291193</v>
      </c>
      <c r="L2715">
        <v>1441699193</v>
      </c>
      <c r="M2715" t="b">
        <v>1</v>
      </c>
      <c r="N2715">
        <v>187</v>
      </c>
      <c r="O2715" t="b">
        <v>1</v>
      </c>
      <c r="P2715" t="s">
        <v>8303</v>
      </c>
      <c r="Q2715">
        <f t="shared" si="338"/>
        <v>120</v>
      </c>
      <c r="R2715">
        <f t="shared" si="343"/>
        <v>73.14</v>
      </c>
      <c r="S2715" t="str">
        <f t="shared" si="339"/>
        <v>theater</v>
      </c>
      <c r="T2715" t="str">
        <f t="shared" si="340"/>
        <v>spaces</v>
      </c>
      <c r="U2715" s="7">
        <f t="shared" si="341"/>
        <v>42255.333252314813</v>
      </c>
      <c r="V2715" s="7">
        <f t="shared" si="342"/>
        <v>42285.333252314813</v>
      </c>
    </row>
    <row r="2716" spans="1:22" ht="44.25" x14ac:dyDescent="0.75">
      <c r="A2716">
        <v>3092</v>
      </c>
      <c r="B2716" s="2" t="s">
        <v>3092</v>
      </c>
      <c r="C2716" s="2" t="s">
        <v>7202</v>
      </c>
      <c r="D2716">
        <v>100000</v>
      </c>
      <c r="E2716">
        <f t="shared" si="336"/>
        <v>100000</v>
      </c>
      <c r="F2716">
        <v>1183.19</v>
      </c>
      <c r="G2716">
        <f t="shared" si="337"/>
        <v>1183.19</v>
      </c>
      <c r="H2716" t="s">
        <v>8221</v>
      </c>
      <c r="I2716" t="s">
        <v>8224</v>
      </c>
      <c r="J2716" t="s">
        <v>8246</v>
      </c>
      <c r="K2716">
        <v>1444946400</v>
      </c>
      <c r="L2716">
        <v>1441723912</v>
      </c>
      <c r="M2716" t="b">
        <v>0</v>
      </c>
      <c r="N2716">
        <v>21</v>
      </c>
      <c r="O2716" t="b">
        <v>0</v>
      </c>
      <c r="P2716" t="s">
        <v>8303</v>
      </c>
      <c r="Q2716">
        <f t="shared" si="338"/>
        <v>1</v>
      </c>
      <c r="R2716">
        <f t="shared" si="343"/>
        <v>56.34</v>
      </c>
      <c r="S2716" t="str">
        <f t="shared" si="339"/>
        <v>theater</v>
      </c>
      <c r="T2716" t="str">
        <f t="shared" si="340"/>
        <v>spaces</v>
      </c>
      <c r="U2716" s="7">
        <f t="shared" si="341"/>
        <v>42255.619351851856</v>
      </c>
      <c r="V2716" s="7">
        <f t="shared" si="342"/>
        <v>42292.916666666672</v>
      </c>
    </row>
    <row r="2717" spans="1:22" ht="44.25" x14ac:dyDescent="0.75">
      <c r="A2717">
        <v>3873</v>
      </c>
      <c r="B2717" s="2" t="s">
        <v>3870</v>
      </c>
      <c r="C2717" s="2" t="s">
        <v>7982</v>
      </c>
      <c r="D2717">
        <v>5500</v>
      </c>
      <c r="E2717">
        <f t="shared" si="336"/>
        <v>5500</v>
      </c>
      <c r="F2717">
        <v>0</v>
      </c>
      <c r="G2717">
        <f t="shared" si="337"/>
        <v>0</v>
      </c>
      <c r="H2717" t="s">
        <v>8220</v>
      </c>
      <c r="I2717" t="s">
        <v>8224</v>
      </c>
      <c r="J2717" t="s">
        <v>8246</v>
      </c>
      <c r="K2717">
        <v>1444322535</v>
      </c>
      <c r="L2717">
        <v>1441730535</v>
      </c>
      <c r="M2717" t="b">
        <v>0</v>
      </c>
      <c r="N2717">
        <v>0</v>
      </c>
      <c r="O2717" t="b">
        <v>0</v>
      </c>
      <c r="P2717" t="s">
        <v>8305</v>
      </c>
      <c r="Q2717">
        <f t="shared" si="338"/>
        <v>0</v>
      </c>
      <c r="R2717" t="e">
        <f t="shared" si="343"/>
        <v>#DIV/0!</v>
      </c>
      <c r="S2717" t="str">
        <f t="shared" si="339"/>
        <v>theater</v>
      </c>
      <c r="T2717" t="str">
        <f t="shared" si="340"/>
        <v>musical</v>
      </c>
      <c r="U2717" s="7">
        <f t="shared" si="341"/>
        <v>42255.696006944447</v>
      </c>
      <c r="V2717" s="7">
        <f t="shared" si="342"/>
        <v>42285.696006944447</v>
      </c>
    </row>
    <row r="2718" spans="1:22" ht="44.25" x14ac:dyDescent="0.75">
      <c r="A2718">
        <v>2953</v>
      </c>
      <c r="B2718" s="2" t="s">
        <v>2953</v>
      </c>
      <c r="C2718" s="2" t="s">
        <v>7063</v>
      </c>
      <c r="D2718">
        <v>400000</v>
      </c>
      <c r="E2718">
        <f t="shared" si="336"/>
        <v>400000</v>
      </c>
      <c r="F2718">
        <v>605</v>
      </c>
      <c r="G2718">
        <f t="shared" si="337"/>
        <v>605</v>
      </c>
      <c r="H2718" t="s">
        <v>8220</v>
      </c>
      <c r="I2718" t="s">
        <v>8224</v>
      </c>
      <c r="J2718" t="s">
        <v>8246</v>
      </c>
      <c r="K2718">
        <v>1444330821</v>
      </c>
      <c r="L2718">
        <v>1441738821</v>
      </c>
      <c r="M2718" t="b">
        <v>0</v>
      </c>
      <c r="N2718">
        <v>3</v>
      </c>
      <c r="O2718" t="b">
        <v>0</v>
      </c>
      <c r="P2718" t="s">
        <v>8303</v>
      </c>
      <c r="Q2718">
        <f t="shared" si="338"/>
        <v>0</v>
      </c>
      <c r="R2718">
        <f t="shared" si="343"/>
        <v>201.67</v>
      </c>
      <c r="S2718" t="str">
        <f t="shared" si="339"/>
        <v>theater</v>
      </c>
      <c r="T2718" t="str">
        <f t="shared" si="340"/>
        <v>spaces</v>
      </c>
      <c r="U2718" s="7">
        <f t="shared" si="341"/>
        <v>42255.791909722218</v>
      </c>
      <c r="V2718" s="7">
        <f t="shared" si="342"/>
        <v>42285.791909722218</v>
      </c>
    </row>
    <row r="2719" spans="1:22" x14ac:dyDescent="0.75">
      <c r="A2719">
        <v>202</v>
      </c>
      <c r="B2719" s="2" t="s">
        <v>204</v>
      </c>
      <c r="C2719" s="2" t="s">
        <v>4312</v>
      </c>
      <c r="D2719">
        <v>6000</v>
      </c>
      <c r="E2719">
        <f t="shared" si="336"/>
        <v>6000</v>
      </c>
      <c r="F2719">
        <v>0</v>
      </c>
      <c r="G2719">
        <f t="shared" si="337"/>
        <v>0</v>
      </c>
      <c r="H2719" t="s">
        <v>8221</v>
      </c>
      <c r="I2719" t="s">
        <v>8224</v>
      </c>
      <c r="J2719" t="s">
        <v>8246</v>
      </c>
      <c r="K2719">
        <v>1444337940</v>
      </c>
      <c r="L2719">
        <v>1441750564</v>
      </c>
      <c r="M2719" t="b">
        <v>0</v>
      </c>
      <c r="N2719">
        <v>0</v>
      </c>
      <c r="O2719" t="b">
        <v>0</v>
      </c>
      <c r="P2719" t="s">
        <v>8268</v>
      </c>
      <c r="Q2719">
        <f t="shared" si="338"/>
        <v>0</v>
      </c>
      <c r="R2719" t="e">
        <f t="shared" si="343"/>
        <v>#DIV/0!</v>
      </c>
      <c r="S2719" t="str">
        <f t="shared" si="339"/>
        <v>film &amp; video</v>
      </c>
      <c r="T2719" t="str">
        <f t="shared" si="340"/>
        <v>drama</v>
      </c>
      <c r="U2719" s="7">
        <f t="shared" si="341"/>
        <v>42255.927824074075</v>
      </c>
      <c r="V2719" s="7">
        <f t="shared" si="342"/>
        <v>42285.874305555553</v>
      </c>
    </row>
    <row r="2720" spans="1:22" ht="44.25" x14ac:dyDescent="0.75">
      <c r="A2720">
        <v>15</v>
      </c>
      <c r="B2720" s="2" t="s">
        <v>17</v>
      </c>
      <c r="C2720" s="2" t="s">
        <v>4126</v>
      </c>
      <c r="D2720">
        <v>2000</v>
      </c>
      <c r="E2720">
        <f t="shared" si="336"/>
        <v>2280</v>
      </c>
      <c r="F2720">
        <v>2132</v>
      </c>
      <c r="G2720">
        <f t="shared" si="337"/>
        <v>2430.48</v>
      </c>
      <c r="H2720" t="s">
        <v>8219</v>
      </c>
      <c r="I2720" t="s">
        <v>8227</v>
      </c>
      <c r="J2720" t="s">
        <v>8249</v>
      </c>
      <c r="K2720">
        <v>1443384840</v>
      </c>
      <c r="L2720">
        <v>1441790658</v>
      </c>
      <c r="M2720" t="b">
        <v>0</v>
      </c>
      <c r="N2720">
        <v>98</v>
      </c>
      <c r="O2720" t="b">
        <v>1</v>
      </c>
      <c r="P2720" t="s">
        <v>8265</v>
      </c>
      <c r="Q2720">
        <f t="shared" si="338"/>
        <v>107</v>
      </c>
      <c r="R2720">
        <f t="shared" si="343"/>
        <v>24.8</v>
      </c>
      <c r="S2720" t="str">
        <f t="shared" si="339"/>
        <v>film &amp; video</v>
      </c>
      <c r="T2720" t="str">
        <f t="shared" si="340"/>
        <v>television</v>
      </c>
      <c r="U2720" s="7">
        <f t="shared" si="341"/>
        <v>42256.391875000001</v>
      </c>
      <c r="V2720" s="7">
        <f t="shared" si="342"/>
        <v>42274.843055555553</v>
      </c>
    </row>
    <row r="2721" spans="1:22" ht="59" x14ac:dyDescent="0.75">
      <c r="A2721">
        <v>1292</v>
      </c>
      <c r="B2721" s="2" t="s">
        <v>1293</v>
      </c>
      <c r="C2721" s="2" t="s">
        <v>5402</v>
      </c>
      <c r="D2721">
        <v>1700</v>
      </c>
      <c r="E2721">
        <f t="shared" si="336"/>
        <v>2227</v>
      </c>
      <c r="F2721">
        <v>1870</v>
      </c>
      <c r="G2721">
        <f t="shared" si="337"/>
        <v>2449.7000000000003</v>
      </c>
      <c r="H2721" t="s">
        <v>8219</v>
      </c>
      <c r="I2721" t="s">
        <v>8225</v>
      </c>
      <c r="J2721" t="s">
        <v>8247</v>
      </c>
      <c r="K2721">
        <v>1444172340</v>
      </c>
      <c r="L2721">
        <v>1441822828</v>
      </c>
      <c r="M2721" t="b">
        <v>0</v>
      </c>
      <c r="N2721">
        <v>52</v>
      </c>
      <c r="O2721" t="b">
        <v>1</v>
      </c>
      <c r="P2721" t="s">
        <v>8271</v>
      </c>
      <c r="Q2721">
        <f t="shared" si="338"/>
        <v>110</v>
      </c>
      <c r="R2721">
        <f t="shared" si="343"/>
        <v>47.11</v>
      </c>
      <c r="S2721" t="str">
        <f t="shared" si="339"/>
        <v>theater</v>
      </c>
      <c r="T2721" t="str">
        <f t="shared" si="340"/>
        <v>plays</v>
      </c>
      <c r="U2721" s="7">
        <f t="shared" si="341"/>
        <v>42256.764212962968</v>
      </c>
      <c r="V2721" s="7">
        <f t="shared" si="342"/>
        <v>42283.957638888889</v>
      </c>
    </row>
    <row r="2722" spans="1:22" ht="44.25" x14ac:dyDescent="0.75">
      <c r="A2722">
        <v>1589</v>
      </c>
      <c r="B2722" s="2" t="s">
        <v>1590</v>
      </c>
      <c r="C2722" s="2" t="s">
        <v>5699</v>
      </c>
      <c r="D2722">
        <v>1200</v>
      </c>
      <c r="E2722">
        <f t="shared" si="336"/>
        <v>1200</v>
      </c>
      <c r="F2722">
        <v>0</v>
      </c>
      <c r="G2722">
        <f t="shared" si="337"/>
        <v>0</v>
      </c>
      <c r="H2722" t="s">
        <v>8221</v>
      </c>
      <c r="I2722" t="s">
        <v>8224</v>
      </c>
      <c r="J2722" t="s">
        <v>8246</v>
      </c>
      <c r="K2722">
        <v>1444433886</v>
      </c>
      <c r="L2722">
        <v>1441841886</v>
      </c>
      <c r="M2722" t="b">
        <v>0</v>
      </c>
      <c r="N2722">
        <v>0</v>
      </c>
      <c r="O2722" t="b">
        <v>0</v>
      </c>
      <c r="P2722" t="s">
        <v>8291</v>
      </c>
      <c r="Q2722">
        <f t="shared" si="338"/>
        <v>0</v>
      </c>
      <c r="R2722" t="e">
        <f t="shared" si="343"/>
        <v>#DIV/0!</v>
      </c>
      <c r="S2722" t="str">
        <f t="shared" si="339"/>
        <v>photography</v>
      </c>
      <c r="T2722" t="str">
        <f t="shared" si="340"/>
        <v>places</v>
      </c>
      <c r="U2722" s="7">
        <f t="shared" si="341"/>
        <v>42256.984791666662</v>
      </c>
      <c r="V2722" s="7">
        <f t="shared" si="342"/>
        <v>42286.984791666662</v>
      </c>
    </row>
    <row r="2723" spans="1:22" ht="44.25" x14ac:dyDescent="0.75">
      <c r="A2723">
        <v>973</v>
      </c>
      <c r="B2723" s="2" t="s">
        <v>974</v>
      </c>
      <c r="C2723" s="2" t="s">
        <v>5083</v>
      </c>
      <c r="D2723">
        <v>20000</v>
      </c>
      <c r="E2723">
        <f t="shared" si="336"/>
        <v>20000</v>
      </c>
      <c r="F2723">
        <v>411</v>
      </c>
      <c r="G2723">
        <f t="shared" si="337"/>
        <v>411</v>
      </c>
      <c r="H2723" t="s">
        <v>8221</v>
      </c>
      <c r="I2723" t="s">
        <v>8224</v>
      </c>
      <c r="J2723" t="s">
        <v>8246</v>
      </c>
      <c r="K2723">
        <v>1447032093</v>
      </c>
      <c r="L2723">
        <v>1441844493</v>
      </c>
      <c r="M2723" t="b">
        <v>0</v>
      </c>
      <c r="N2723">
        <v>8</v>
      </c>
      <c r="O2723" t="b">
        <v>0</v>
      </c>
      <c r="P2723" t="s">
        <v>8273</v>
      </c>
      <c r="Q2723">
        <f t="shared" si="338"/>
        <v>2</v>
      </c>
      <c r="R2723">
        <f t="shared" si="343"/>
        <v>51.38</v>
      </c>
      <c r="S2723" t="str">
        <f t="shared" si="339"/>
        <v>technology</v>
      </c>
      <c r="T2723" t="str">
        <f t="shared" si="340"/>
        <v>wearables</v>
      </c>
      <c r="U2723" s="7">
        <f t="shared" si="341"/>
        <v>42257.014965277776</v>
      </c>
      <c r="V2723" s="7">
        <f t="shared" si="342"/>
        <v>42317.056631944448</v>
      </c>
    </row>
    <row r="2724" spans="1:22" ht="44.25" x14ac:dyDescent="0.75">
      <c r="A2724">
        <v>2861</v>
      </c>
      <c r="B2724" s="2" t="s">
        <v>2861</v>
      </c>
      <c r="C2724" s="2" t="s">
        <v>6971</v>
      </c>
      <c r="D2724">
        <v>250</v>
      </c>
      <c r="E2724">
        <f t="shared" si="336"/>
        <v>165</v>
      </c>
      <c r="F2724">
        <v>80</v>
      </c>
      <c r="G2724">
        <f t="shared" si="337"/>
        <v>52.800000000000004</v>
      </c>
      <c r="H2724" t="s">
        <v>8221</v>
      </c>
      <c r="I2724" t="s">
        <v>8226</v>
      </c>
      <c r="J2724" t="s">
        <v>8248</v>
      </c>
      <c r="K2724">
        <v>1443103848</v>
      </c>
      <c r="L2724">
        <v>1441894248</v>
      </c>
      <c r="M2724" t="b">
        <v>0</v>
      </c>
      <c r="N2724">
        <v>3</v>
      </c>
      <c r="O2724" t="b">
        <v>0</v>
      </c>
      <c r="P2724" t="s">
        <v>8271</v>
      </c>
      <c r="Q2724">
        <f t="shared" si="338"/>
        <v>32</v>
      </c>
      <c r="R2724">
        <f t="shared" si="343"/>
        <v>17.600000000000001</v>
      </c>
      <c r="S2724" t="str">
        <f t="shared" si="339"/>
        <v>theater</v>
      </c>
      <c r="T2724" t="str">
        <f t="shared" si="340"/>
        <v>plays</v>
      </c>
      <c r="U2724" s="7">
        <f t="shared" si="341"/>
        <v>42257.590833333335</v>
      </c>
      <c r="V2724" s="7">
        <f t="shared" si="342"/>
        <v>42271.590833333335</v>
      </c>
    </row>
    <row r="2725" spans="1:22" ht="44.25" x14ac:dyDescent="0.75">
      <c r="A2725">
        <v>1309</v>
      </c>
      <c r="B2725" s="2" t="s">
        <v>1310</v>
      </c>
      <c r="C2725" s="2" t="s">
        <v>5419</v>
      </c>
      <c r="D2725">
        <v>11500</v>
      </c>
      <c r="E2725">
        <f t="shared" si="336"/>
        <v>11500</v>
      </c>
      <c r="F2725">
        <v>12879</v>
      </c>
      <c r="G2725">
        <f t="shared" si="337"/>
        <v>12879</v>
      </c>
      <c r="H2725" t="s">
        <v>8220</v>
      </c>
      <c r="I2725" t="s">
        <v>8224</v>
      </c>
      <c r="J2725" t="s">
        <v>8246</v>
      </c>
      <c r="K2725">
        <v>1444943468</v>
      </c>
      <c r="L2725">
        <v>1441919468</v>
      </c>
      <c r="M2725" t="b">
        <v>0</v>
      </c>
      <c r="N2725">
        <v>35</v>
      </c>
      <c r="O2725" t="b">
        <v>0</v>
      </c>
      <c r="P2725" t="s">
        <v>8273</v>
      </c>
      <c r="Q2725">
        <f t="shared" si="338"/>
        <v>112</v>
      </c>
      <c r="R2725">
        <f t="shared" si="343"/>
        <v>367.97</v>
      </c>
      <c r="S2725" t="str">
        <f t="shared" si="339"/>
        <v>technology</v>
      </c>
      <c r="T2725" t="str">
        <f t="shared" si="340"/>
        <v>wearables</v>
      </c>
      <c r="U2725" s="7">
        <f t="shared" si="341"/>
        <v>42257.882731481484</v>
      </c>
      <c r="V2725" s="7">
        <f t="shared" si="342"/>
        <v>42292.882731481484</v>
      </c>
    </row>
    <row r="2726" spans="1:22" ht="44.25" x14ac:dyDescent="0.75">
      <c r="A2726">
        <v>2506</v>
      </c>
      <c r="B2726" s="2" t="s">
        <v>2506</v>
      </c>
      <c r="C2726" s="2" t="s">
        <v>6616</v>
      </c>
      <c r="D2726">
        <v>5000</v>
      </c>
      <c r="E2726">
        <f t="shared" si="336"/>
        <v>6550</v>
      </c>
      <c r="F2726">
        <v>30</v>
      </c>
      <c r="G2726">
        <f t="shared" si="337"/>
        <v>39.300000000000004</v>
      </c>
      <c r="H2726" t="s">
        <v>8221</v>
      </c>
      <c r="I2726" t="s">
        <v>8225</v>
      </c>
      <c r="J2726" t="s">
        <v>8247</v>
      </c>
      <c r="K2726">
        <v>1443906000</v>
      </c>
      <c r="L2726">
        <v>1441955269</v>
      </c>
      <c r="M2726" t="b">
        <v>0</v>
      </c>
      <c r="N2726">
        <v>2</v>
      </c>
      <c r="O2726" t="b">
        <v>0</v>
      </c>
      <c r="P2726" t="s">
        <v>8299</v>
      </c>
      <c r="Q2726">
        <f t="shared" si="338"/>
        <v>1</v>
      </c>
      <c r="R2726">
        <f t="shared" si="343"/>
        <v>19.649999999999999</v>
      </c>
      <c r="S2726" t="str">
        <f t="shared" si="339"/>
        <v>food</v>
      </c>
      <c r="T2726" t="str">
        <f t="shared" si="340"/>
        <v>restaurants</v>
      </c>
      <c r="U2726" s="7">
        <f t="shared" si="341"/>
        <v>42258.297094907408</v>
      </c>
      <c r="V2726" s="7">
        <f t="shared" si="342"/>
        <v>42280.875</v>
      </c>
    </row>
    <row r="2727" spans="1:22" ht="44.25" x14ac:dyDescent="0.75">
      <c r="A2727">
        <v>2897</v>
      </c>
      <c r="B2727" s="2" t="s">
        <v>2897</v>
      </c>
      <c r="C2727" s="2" t="s">
        <v>7007</v>
      </c>
      <c r="D2727">
        <v>12000</v>
      </c>
      <c r="E2727">
        <f t="shared" si="336"/>
        <v>12000</v>
      </c>
      <c r="F2727">
        <v>550</v>
      </c>
      <c r="G2727">
        <f t="shared" si="337"/>
        <v>550</v>
      </c>
      <c r="H2727" t="s">
        <v>8221</v>
      </c>
      <c r="I2727" t="s">
        <v>8224</v>
      </c>
      <c r="J2727" t="s">
        <v>8246</v>
      </c>
      <c r="K2727">
        <v>1444577345</v>
      </c>
      <c r="L2727">
        <v>1441985458</v>
      </c>
      <c r="M2727" t="b">
        <v>0</v>
      </c>
      <c r="N2727">
        <v>3</v>
      </c>
      <c r="O2727" t="b">
        <v>0</v>
      </c>
      <c r="P2727" t="s">
        <v>8271</v>
      </c>
      <c r="Q2727">
        <f t="shared" si="338"/>
        <v>5</v>
      </c>
      <c r="R2727">
        <f t="shared" si="343"/>
        <v>183.33</v>
      </c>
      <c r="S2727" t="str">
        <f t="shared" si="339"/>
        <v>theater</v>
      </c>
      <c r="T2727" t="str">
        <f t="shared" si="340"/>
        <v>plays</v>
      </c>
      <c r="U2727" s="7">
        <f t="shared" si="341"/>
        <v>42258.646504629629</v>
      </c>
      <c r="V2727" s="7">
        <f t="shared" si="342"/>
        <v>42288.645196759258</v>
      </c>
    </row>
    <row r="2728" spans="1:22" ht="44.25" x14ac:dyDescent="0.75">
      <c r="A2728">
        <v>1435</v>
      </c>
      <c r="B2728" s="2" t="s">
        <v>1436</v>
      </c>
      <c r="C2728" s="2" t="s">
        <v>5545</v>
      </c>
      <c r="D2728">
        <v>15000</v>
      </c>
      <c r="E2728">
        <f t="shared" si="336"/>
        <v>17100</v>
      </c>
      <c r="F2728">
        <v>15</v>
      </c>
      <c r="G2728">
        <f t="shared" si="337"/>
        <v>17.099999999999998</v>
      </c>
      <c r="H2728" t="s">
        <v>8221</v>
      </c>
      <c r="I2728" t="s">
        <v>8237</v>
      </c>
      <c r="J2728" t="s">
        <v>8249</v>
      </c>
      <c r="K2728">
        <v>1444589020</v>
      </c>
      <c r="L2728">
        <v>1441997020</v>
      </c>
      <c r="M2728" t="b">
        <v>0</v>
      </c>
      <c r="N2728">
        <v>2</v>
      </c>
      <c r="O2728" t="b">
        <v>0</v>
      </c>
      <c r="P2728" t="s">
        <v>8287</v>
      </c>
      <c r="Q2728">
        <f t="shared" si="338"/>
        <v>0</v>
      </c>
      <c r="R2728">
        <f t="shared" si="343"/>
        <v>8.5500000000000007</v>
      </c>
      <c r="S2728" t="str">
        <f t="shared" si="339"/>
        <v>publishing</v>
      </c>
      <c r="T2728" t="str">
        <f t="shared" si="340"/>
        <v>translations</v>
      </c>
      <c r="U2728" s="7">
        <f t="shared" si="341"/>
        <v>42258.780324074076</v>
      </c>
      <c r="V2728" s="7">
        <f t="shared" si="342"/>
        <v>42288.780324074076</v>
      </c>
    </row>
    <row r="2729" spans="1:22" ht="44.25" x14ac:dyDescent="0.75">
      <c r="A2729">
        <v>196</v>
      </c>
      <c r="B2729" s="2" t="s">
        <v>198</v>
      </c>
      <c r="C2729" s="2" t="s">
        <v>4306</v>
      </c>
      <c r="D2729">
        <v>3500</v>
      </c>
      <c r="E2729">
        <f t="shared" si="336"/>
        <v>4585</v>
      </c>
      <c r="F2729">
        <v>1465</v>
      </c>
      <c r="G2729">
        <f t="shared" si="337"/>
        <v>1919.15</v>
      </c>
      <c r="H2729" t="s">
        <v>8221</v>
      </c>
      <c r="I2729" t="s">
        <v>8225</v>
      </c>
      <c r="J2729" t="s">
        <v>8247</v>
      </c>
      <c r="K2729">
        <v>1444510800</v>
      </c>
      <c r="L2729">
        <v>1442062898</v>
      </c>
      <c r="M2729" t="b">
        <v>0</v>
      </c>
      <c r="N2729">
        <v>19</v>
      </c>
      <c r="O2729" t="b">
        <v>0</v>
      </c>
      <c r="P2729" t="s">
        <v>8268</v>
      </c>
      <c r="Q2729">
        <f t="shared" si="338"/>
        <v>42</v>
      </c>
      <c r="R2729">
        <f t="shared" si="343"/>
        <v>101.01</v>
      </c>
      <c r="S2729" t="str">
        <f t="shared" si="339"/>
        <v>film &amp; video</v>
      </c>
      <c r="T2729" t="str">
        <f t="shared" si="340"/>
        <v>drama</v>
      </c>
      <c r="U2729" s="7">
        <f t="shared" si="341"/>
        <v>42259.542800925927</v>
      </c>
      <c r="V2729" s="7">
        <f t="shared" si="342"/>
        <v>42287.875</v>
      </c>
    </row>
    <row r="2730" spans="1:22" ht="44.25" x14ac:dyDescent="0.75">
      <c r="A2730">
        <v>2561</v>
      </c>
      <c r="B2730" s="2" t="s">
        <v>2561</v>
      </c>
      <c r="C2730" s="2" t="s">
        <v>6671</v>
      </c>
      <c r="D2730">
        <v>100000</v>
      </c>
      <c r="E2730">
        <f t="shared" si="336"/>
        <v>73000</v>
      </c>
      <c r="F2730">
        <v>0</v>
      </c>
      <c r="G2730">
        <f t="shared" si="337"/>
        <v>0</v>
      </c>
      <c r="H2730" t="s">
        <v>8220</v>
      </c>
      <c r="I2730" t="s">
        <v>8229</v>
      </c>
      <c r="J2730" t="s">
        <v>8251</v>
      </c>
      <c r="K2730">
        <v>1444740089</v>
      </c>
      <c r="L2730">
        <v>1442148089</v>
      </c>
      <c r="M2730" t="b">
        <v>0</v>
      </c>
      <c r="N2730">
        <v>0</v>
      </c>
      <c r="O2730" t="b">
        <v>0</v>
      </c>
      <c r="P2730" t="s">
        <v>8284</v>
      </c>
      <c r="Q2730">
        <f t="shared" si="338"/>
        <v>0</v>
      </c>
      <c r="R2730" t="e">
        <f t="shared" si="343"/>
        <v>#DIV/0!</v>
      </c>
      <c r="S2730" t="str">
        <f t="shared" si="339"/>
        <v>food</v>
      </c>
      <c r="T2730" t="str">
        <f t="shared" si="340"/>
        <v>food trucks</v>
      </c>
      <c r="U2730" s="7">
        <f t="shared" si="341"/>
        <v>42260.528807870374</v>
      </c>
      <c r="V2730" s="7">
        <f t="shared" si="342"/>
        <v>42290.528807870374</v>
      </c>
    </row>
    <row r="2731" spans="1:22" ht="44.25" x14ac:dyDescent="0.75">
      <c r="A2731">
        <v>346</v>
      </c>
      <c r="B2731" s="2" t="s">
        <v>347</v>
      </c>
      <c r="C2731" s="2" t="s">
        <v>4456</v>
      </c>
      <c r="D2731">
        <v>10000</v>
      </c>
      <c r="E2731">
        <f t="shared" si="336"/>
        <v>10000</v>
      </c>
      <c r="F2731">
        <v>17028.88</v>
      </c>
      <c r="G2731">
        <f t="shared" si="337"/>
        <v>17028.88</v>
      </c>
      <c r="H2731" t="s">
        <v>8219</v>
      </c>
      <c r="I2731" t="s">
        <v>8224</v>
      </c>
      <c r="J2731" t="s">
        <v>8246</v>
      </c>
      <c r="K2731">
        <v>1444824021</v>
      </c>
      <c r="L2731">
        <v>1442232021</v>
      </c>
      <c r="M2731" t="b">
        <v>1</v>
      </c>
      <c r="N2731">
        <v>188</v>
      </c>
      <c r="O2731" t="b">
        <v>1</v>
      </c>
      <c r="P2731" t="s">
        <v>8269</v>
      </c>
      <c r="Q2731">
        <f t="shared" si="338"/>
        <v>170</v>
      </c>
      <c r="R2731">
        <f t="shared" si="343"/>
        <v>90.58</v>
      </c>
      <c r="S2731" t="str">
        <f t="shared" si="339"/>
        <v>film &amp; video</v>
      </c>
      <c r="T2731" t="str">
        <f t="shared" si="340"/>
        <v>documentary</v>
      </c>
      <c r="U2731" s="7">
        <f t="shared" si="341"/>
        <v>42261.500243055561</v>
      </c>
      <c r="V2731" s="7">
        <f t="shared" si="342"/>
        <v>42291.500243055561</v>
      </c>
    </row>
    <row r="2732" spans="1:22" ht="44.25" x14ac:dyDescent="0.75">
      <c r="A2732">
        <v>2886</v>
      </c>
      <c r="B2732" s="2" t="s">
        <v>2886</v>
      </c>
      <c r="C2732" s="2" t="s">
        <v>6996</v>
      </c>
      <c r="D2732">
        <v>200</v>
      </c>
      <c r="E2732">
        <f t="shared" si="336"/>
        <v>200</v>
      </c>
      <c r="F2732">
        <v>10</v>
      </c>
      <c r="G2732">
        <f t="shared" si="337"/>
        <v>10</v>
      </c>
      <c r="H2732" t="s">
        <v>8221</v>
      </c>
      <c r="I2732" t="s">
        <v>8224</v>
      </c>
      <c r="J2732" t="s">
        <v>8246</v>
      </c>
      <c r="K2732">
        <v>1442635140</v>
      </c>
      <c r="L2732">
        <v>1442243484</v>
      </c>
      <c r="M2732" t="b">
        <v>0</v>
      </c>
      <c r="N2732">
        <v>1</v>
      </c>
      <c r="O2732" t="b">
        <v>0</v>
      </c>
      <c r="P2732" t="s">
        <v>8271</v>
      </c>
      <c r="Q2732">
        <f t="shared" si="338"/>
        <v>5</v>
      </c>
      <c r="R2732">
        <f t="shared" si="343"/>
        <v>10</v>
      </c>
      <c r="S2732" t="str">
        <f t="shared" si="339"/>
        <v>theater</v>
      </c>
      <c r="T2732" t="str">
        <f t="shared" si="340"/>
        <v>plays</v>
      </c>
      <c r="U2732" s="7">
        <f t="shared" si="341"/>
        <v>42261.632916666669</v>
      </c>
      <c r="V2732" s="7">
        <f t="shared" si="342"/>
        <v>42266.165972222225</v>
      </c>
    </row>
    <row r="2733" spans="1:22" ht="44.25" x14ac:dyDescent="0.75">
      <c r="A2733">
        <v>3299</v>
      </c>
      <c r="B2733" s="2" t="s">
        <v>3299</v>
      </c>
      <c r="C2733" s="2" t="s">
        <v>7409</v>
      </c>
      <c r="D2733">
        <v>3000</v>
      </c>
      <c r="E2733">
        <f t="shared" si="336"/>
        <v>3000</v>
      </c>
      <c r="F2733">
        <v>3486</v>
      </c>
      <c r="G2733">
        <f t="shared" si="337"/>
        <v>3486</v>
      </c>
      <c r="H2733" t="s">
        <v>8219</v>
      </c>
      <c r="I2733" t="s">
        <v>8224</v>
      </c>
      <c r="J2733" t="s">
        <v>8246</v>
      </c>
      <c r="K2733">
        <v>1444860063</v>
      </c>
      <c r="L2733">
        <v>1442268063</v>
      </c>
      <c r="M2733" t="b">
        <v>0</v>
      </c>
      <c r="N2733">
        <v>63</v>
      </c>
      <c r="O2733" t="b">
        <v>1</v>
      </c>
      <c r="P2733" t="s">
        <v>8271</v>
      </c>
      <c r="Q2733">
        <f t="shared" si="338"/>
        <v>116</v>
      </c>
      <c r="R2733">
        <f t="shared" si="343"/>
        <v>55.33</v>
      </c>
      <c r="S2733" t="str">
        <f t="shared" si="339"/>
        <v>theater</v>
      </c>
      <c r="T2733" t="str">
        <f t="shared" si="340"/>
        <v>plays</v>
      </c>
      <c r="U2733" s="7">
        <f t="shared" si="341"/>
        <v>42261.917395833334</v>
      </c>
      <c r="V2733" s="7">
        <f t="shared" si="342"/>
        <v>42291.917395833334</v>
      </c>
    </row>
    <row r="2734" spans="1:22" ht="44.25" x14ac:dyDescent="0.75">
      <c r="A2734">
        <v>3243</v>
      </c>
      <c r="B2734" s="2" t="s">
        <v>3243</v>
      </c>
      <c r="C2734" s="2" t="s">
        <v>7353</v>
      </c>
      <c r="D2734">
        <v>8000</v>
      </c>
      <c r="E2734">
        <f t="shared" si="336"/>
        <v>8000</v>
      </c>
      <c r="F2734">
        <v>8227</v>
      </c>
      <c r="G2734">
        <f t="shared" si="337"/>
        <v>8227</v>
      </c>
      <c r="H2734" t="s">
        <v>8219</v>
      </c>
      <c r="I2734" t="s">
        <v>8224</v>
      </c>
      <c r="J2734" t="s">
        <v>8246</v>
      </c>
      <c r="K2734">
        <v>1444348800</v>
      </c>
      <c r="L2734">
        <v>1442283562</v>
      </c>
      <c r="M2734" t="b">
        <v>1</v>
      </c>
      <c r="N2734">
        <v>71</v>
      </c>
      <c r="O2734" t="b">
        <v>1</v>
      </c>
      <c r="P2734" t="s">
        <v>8271</v>
      </c>
      <c r="Q2734">
        <f t="shared" si="338"/>
        <v>103</v>
      </c>
      <c r="R2734">
        <f t="shared" si="343"/>
        <v>115.87</v>
      </c>
      <c r="S2734" t="str">
        <f t="shared" si="339"/>
        <v>theater</v>
      </c>
      <c r="T2734" t="str">
        <f t="shared" si="340"/>
        <v>plays</v>
      </c>
      <c r="U2734" s="7">
        <f t="shared" si="341"/>
        <v>42262.096782407403</v>
      </c>
      <c r="V2734" s="7">
        <f t="shared" si="342"/>
        <v>42286</v>
      </c>
    </row>
    <row r="2735" spans="1:22" ht="44.25" x14ac:dyDescent="0.75">
      <c r="A2735">
        <v>688</v>
      </c>
      <c r="B2735" s="2" t="s">
        <v>689</v>
      </c>
      <c r="C2735" s="2" t="s">
        <v>4798</v>
      </c>
      <c r="D2735">
        <v>20000</v>
      </c>
      <c r="E2735">
        <f t="shared" si="336"/>
        <v>20000</v>
      </c>
      <c r="F2735">
        <v>14598</v>
      </c>
      <c r="G2735">
        <f t="shared" si="337"/>
        <v>14598</v>
      </c>
      <c r="H2735" t="s">
        <v>8221</v>
      </c>
      <c r="I2735" t="s">
        <v>8224</v>
      </c>
      <c r="J2735" t="s">
        <v>8246</v>
      </c>
      <c r="K2735">
        <v>1444876253</v>
      </c>
      <c r="L2735">
        <v>1442284253</v>
      </c>
      <c r="M2735" t="b">
        <v>0</v>
      </c>
      <c r="N2735">
        <v>36</v>
      </c>
      <c r="O2735" t="b">
        <v>0</v>
      </c>
      <c r="P2735" t="s">
        <v>8273</v>
      </c>
      <c r="Q2735">
        <f t="shared" si="338"/>
        <v>73</v>
      </c>
      <c r="R2735">
        <f t="shared" si="343"/>
        <v>405.5</v>
      </c>
      <c r="S2735" t="str">
        <f t="shared" si="339"/>
        <v>technology</v>
      </c>
      <c r="T2735" t="str">
        <f t="shared" si="340"/>
        <v>wearables</v>
      </c>
      <c r="U2735" s="7">
        <f t="shared" si="341"/>
        <v>42262.104780092588</v>
      </c>
      <c r="V2735" s="7">
        <f t="shared" si="342"/>
        <v>42292.104780092588</v>
      </c>
    </row>
    <row r="2736" spans="1:22" ht="29.5" x14ac:dyDescent="0.75">
      <c r="A2736">
        <v>2199</v>
      </c>
      <c r="B2736" s="2" t="s">
        <v>2200</v>
      </c>
      <c r="C2736" s="2" t="s">
        <v>6309</v>
      </c>
      <c r="D2736">
        <v>9000</v>
      </c>
      <c r="E2736">
        <f t="shared" si="336"/>
        <v>10260</v>
      </c>
      <c r="F2736">
        <v>13228</v>
      </c>
      <c r="G2736">
        <f t="shared" si="337"/>
        <v>15079.919999999998</v>
      </c>
      <c r="H2736" t="s">
        <v>8219</v>
      </c>
      <c r="I2736" t="s">
        <v>8241</v>
      </c>
      <c r="J2736" t="s">
        <v>8249</v>
      </c>
      <c r="K2736">
        <v>1444903198</v>
      </c>
      <c r="L2736">
        <v>1442311198</v>
      </c>
      <c r="M2736" t="b">
        <v>1</v>
      </c>
      <c r="N2736">
        <v>251</v>
      </c>
      <c r="O2736" t="b">
        <v>1</v>
      </c>
      <c r="P2736" t="s">
        <v>8297</v>
      </c>
      <c r="Q2736">
        <f t="shared" si="338"/>
        <v>147</v>
      </c>
      <c r="R2736">
        <f t="shared" si="343"/>
        <v>60.08</v>
      </c>
      <c r="S2736" t="str">
        <f t="shared" si="339"/>
        <v>games</v>
      </c>
      <c r="T2736" t="str">
        <f t="shared" si="340"/>
        <v>tabletop games</v>
      </c>
      <c r="U2736" s="7">
        <f t="shared" si="341"/>
        <v>42262.416643518518</v>
      </c>
      <c r="V2736" s="7">
        <f t="shared" si="342"/>
        <v>42292.416643518518</v>
      </c>
    </row>
    <row r="2737" spans="1:22" ht="44.25" x14ac:dyDescent="0.75">
      <c r="A2737">
        <v>2396</v>
      </c>
      <c r="B2737" s="2" t="s">
        <v>2397</v>
      </c>
      <c r="C2737" s="2" t="s">
        <v>6506</v>
      </c>
      <c r="D2737">
        <v>5000</v>
      </c>
      <c r="E2737">
        <f t="shared" si="336"/>
        <v>5400</v>
      </c>
      <c r="F2737">
        <v>10</v>
      </c>
      <c r="G2737">
        <f t="shared" si="337"/>
        <v>10.8</v>
      </c>
      <c r="H2737" t="s">
        <v>8220</v>
      </c>
      <c r="I2737" t="s">
        <v>8240</v>
      </c>
      <c r="J2737" t="s">
        <v>8257</v>
      </c>
      <c r="K2737">
        <v>1444940558</v>
      </c>
      <c r="L2737">
        <v>1442348558</v>
      </c>
      <c r="M2737" t="b">
        <v>0</v>
      </c>
      <c r="N2737">
        <v>1</v>
      </c>
      <c r="O2737" t="b">
        <v>0</v>
      </c>
      <c r="P2737" t="s">
        <v>8272</v>
      </c>
      <c r="Q2737">
        <f t="shared" si="338"/>
        <v>0</v>
      </c>
      <c r="R2737">
        <f t="shared" si="343"/>
        <v>10.8</v>
      </c>
      <c r="S2737" t="str">
        <f t="shared" si="339"/>
        <v>technology</v>
      </c>
      <c r="T2737" t="str">
        <f t="shared" si="340"/>
        <v>web</v>
      </c>
      <c r="U2737" s="7">
        <f t="shared" si="341"/>
        <v>42262.849050925928</v>
      </c>
      <c r="V2737" s="7">
        <f t="shared" si="342"/>
        <v>42292.849050925928</v>
      </c>
    </row>
    <row r="2738" spans="1:22" ht="44.25" x14ac:dyDescent="0.75">
      <c r="A2738">
        <v>332</v>
      </c>
      <c r="B2738" s="2" t="s">
        <v>333</v>
      </c>
      <c r="C2738" s="2" t="s">
        <v>4442</v>
      </c>
      <c r="D2738">
        <v>100000</v>
      </c>
      <c r="E2738">
        <f t="shared" si="336"/>
        <v>100000</v>
      </c>
      <c r="F2738">
        <v>113015</v>
      </c>
      <c r="G2738">
        <f t="shared" si="337"/>
        <v>113015</v>
      </c>
      <c r="H2738" t="s">
        <v>8219</v>
      </c>
      <c r="I2738" t="s">
        <v>8224</v>
      </c>
      <c r="J2738" t="s">
        <v>8246</v>
      </c>
      <c r="K2738">
        <v>1446019200</v>
      </c>
      <c r="L2738">
        <v>1442420377</v>
      </c>
      <c r="M2738" t="b">
        <v>1</v>
      </c>
      <c r="N2738">
        <v>555</v>
      </c>
      <c r="O2738" t="b">
        <v>1</v>
      </c>
      <c r="P2738" t="s">
        <v>8269</v>
      </c>
      <c r="Q2738">
        <f t="shared" si="338"/>
        <v>113</v>
      </c>
      <c r="R2738">
        <f t="shared" si="343"/>
        <v>203.63</v>
      </c>
      <c r="S2738" t="str">
        <f t="shared" si="339"/>
        <v>film &amp; video</v>
      </c>
      <c r="T2738" t="str">
        <f t="shared" si="340"/>
        <v>documentary</v>
      </c>
      <c r="U2738" s="7">
        <f t="shared" si="341"/>
        <v>42263.680289351847</v>
      </c>
      <c r="V2738" s="7">
        <f t="shared" si="342"/>
        <v>42305.333333333328</v>
      </c>
    </row>
    <row r="2739" spans="1:22" ht="59" x14ac:dyDescent="0.75">
      <c r="A2739">
        <v>3068</v>
      </c>
      <c r="B2739" s="2" t="s">
        <v>3068</v>
      </c>
      <c r="C2739" s="2" t="s">
        <v>7178</v>
      </c>
      <c r="D2739">
        <v>250000</v>
      </c>
      <c r="E2739">
        <f t="shared" si="336"/>
        <v>250000</v>
      </c>
      <c r="F2739">
        <v>175</v>
      </c>
      <c r="G2739">
        <f t="shared" si="337"/>
        <v>175</v>
      </c>
      <c r="H2739" t="s">
        <v>8221</v>
      </c>
      <c r="I2739" t="s">
        <v>8224</v>
      </c>
      <c r="J2739" t="s">
        <v>8246</v>
      </c>
      <c r="K2739">
        <v>1445013352</v>
      </c>
      <c r="L2739">
        <v>1442421352</v>
      </c>
      <c r="M2739" t="b">
        <v>0</v>
      </c>
      <c r="N2739">
        <v>2</v>
      </c>
      <c r="O2739" t="b">
        <v>0</v>
      </c>
      <c r="P2739" t="s">
        <v>8303</v>
      </c>
      <c r="Q2739">
        <f t="shared" si="338"/>
        <v>0</v>
      </c>
      <c r="R2739">
        <f t="shared" si="343"/>
        <v>87.5</v>
      </c>
      <c r="S2739" t="str">
        <f t="shared" si="339"/>
        <v>theater</v>
      </c>
      <c r="T2739" t="str">
        <f t="shared" si="340"/>
        <v>spaces</v>
      </c>
      <c r="U2739" s="7">
        <f t="shared" si="341"/>
        <v>42263.691574074073</v>
      </c>
      <c r="V2739" s="7">
        <f t="shared" si="342"/>
        <v>42293.691574074073</v>
      </c>
    </row>
    <row r="2740" spans="1:22" ht="44.25" x14ac:dyDescent="0.75">
      <c r="A2740">
        <v>254</v>
      </c>
      <c r="B2740" s="2" t="s">
        <v>255</v>
      </c>
      <c r="C2740" s="2" t="s">
        <v>4364</v>
      </c>
      <c r="D2740">
        <v>24000</v>
      </c>
      <c r="E2740">
        <f t="shared" si="336"/>
        <v>24000</v>
      </c>
      <c r="F2740">
        <v>28067.34</v>
      </c>
      <c r="G2740">
        <f t="shared" si="337"/>
        <v>28067.34</v>
      </c>
      <c r="H2740" t="s">
        <v>8219</v>
      </c>
      <c r="I2740" t="s">
        <v>8224</v>
      </c>
      <c r="J2740" t="s">
        <v>8246</v>
      </c>
      <c r="K2740">
        <v>1445047200</v>
      </c>
      <c r="L2740">
        <v>1442443910</v>
      </c>
      <c r="M2740" t="b">
        <v>1</v>
      </c>
      <c r="N2740">
        <v>314</v>
      </c>
      <c r="O2740" t="b">
        <v>1</v>
      </c>
      <c r="P2740" t="s">
        <v>8269</v>
      </c>
      <c r="Q2740">
        <f t="shared" si="338"/>
        <v>117</v>
      </c>
      <c r="R2740">
        <f t="shared" si="343"/>
        <v>89.39</v>
      </c>
      <c r="S2740" t="str">
        <f t="shared" si="339"/>
        <v>film &amp; video</v>
      </c>
      <c r="T2740" t="str">
        <f t="shared" si="340"/>
        <v>documentary</v>
      </c>
      <c r="U2740" s="7">
        <f t="shared" si="341"/>
        <v>42263.952662037031</v>
      </c>
      <c r="V2740" s="7">
        <f t="shared" si="342"/>
        <v>42294.083333333328</v>
      </c>
    </row>
    <row r="2741" spans="1:22" ht="44.25" x14ac:dyDescent="0.75">
      <c r="A2741">
        <v>3311</v>
      </c>
      <c r="B2741" s="2" t="s">
        <v>3311</v>
      </c>
      <c r="C2741" s="2" t="s">
        <v>7421</v>
      </c>
      <c r="D2741">
        <v>2500</v>
      </c>
      <c r="E2741">
        <f t="shared" si="336"/>
        <v>2500</v>
      </c>
      <c r="F2741">
        <v>2746</v>
      </c>
      <c r="G2741">
        <f t="shared" si="337"/>
        <v>2746</v>
      </c>
      <c r="H2741" t="s">
        <v>8219</v>
      </c>
      <c r="I2741" t="s">
        <v>8224</v>
      </c>
      <c r="J2741" t="s">
        <v>8246</v>
      </c>
      <c r="K2741">
        <v>1445065210</v>
      </c>
      <c r="L2741">
        <v>1442473210</v>
      </c>
      <c r="M2741" t="b">
        <v>0</v>
      </c>
      <c r="N2741">
        <v>45</v>
      </c>
      <c r="O2741" t="b">
        <v>1</v>
      </c>
      <c r="P2741" t="s">
        <v>8271</v>
      </c>
      <c r="Q2741">
        <f t="shared" si="338"/>
        <v>110</v>
      </c>
      <c r="R2741">
        <f t="shared" si="343"/>
        <v>61.02</v>
      </c>
      <c r="S2741" t="str">
        <f t="shared" si="339"/>
        <v>theater</v>
      </c>
      <c r="T2741" t="str">
        <f t="shared" si="340"/>
        <v>plays</v>
      </c>
      <c r="U2741" s="7">
        <f t="shared" si="341"/>
        <v>42264.29178240741</v>
      </c>
      <c r="V2741" s="7">
        <f t="shared" si="342"/>
        <v>42294.29178240741</v>
      </c>
    </row>
    <row r="2742" spans="1:22" ht="44.25" x14ac:dyDescent="0.75">
      <c r="A2742">
        <v>2357</v>
      </c>
      <c r="B2742" s="2" t="s">
        <v>2358</v>
      </c>
      <c r="C2742" s="2" t="s">
        <v>6467</v>
      </c>
      <c r="D2742">
        <v>27000</v>
      </c>
      <c r="E2742">
        <f t="shared" si="336"/>
        <v>35370</v>
      </c>
      <c r="F2742">
        <v>0</v>
      </c>
      <c r="G2742">
        <f t="shared" si="337"/>
        <v>0</v>
      </c>
      <c r="H2742" t="s">
        <v>8220</v>
      </c>
      <c r="I2742" t="s">
        <v>8225</v>
      </c>
      <c r="J2742" t="s">
        <v>8247</v>
      </c>
      <c r="K2742">
        <v>1445093578</v>
      </c>
      <c r="L2742">
        <v>1442501578</v>
      </c>
      <c r="M2742" t="b">
        <v>0</v>
      </c>
      <c r="N2742">
        <v>0</v>
      </c>
      <c r="O2742" t="b">
        <v>0</v>
      </c>
      <c r="P2742" t="s">
        <v>8272</v>
      </c>
      <c r="Q2742">
        <f t="shared" si="338"/>
        <v>0</v>
      </c>
      <c r="R2742" t="e">
        <f t="shared" si="343"/>
        <v>#DIV/0!</v>
      </c>
      <c r="S2742" t="str">
        <f t="shared" si="339"/>
        <v>technology</v>
      </c>
      <c r="T2742" t="str">
        <f t="shared" si="340"/>
        <v>web</v>
      </c>
      <c r="U2742" s="7">
        <f t="shared" si="341"/>
        <v>42264.620115740734</v>
      </c>
      <c r="V2742" s="7">
        <f t="shared" si="342"/>
        <v>42294.620115740734</v>
      </c>
    </row>
    <row r="2743" spans="1:22" ht="44.25" x14ac:dyDescent="0.75">
      <c r="A2743">
        <v>1910</v>
      </c>
      <c r="B2743" s="2" t="s">
        <v>1911</v>
      </c>
      <c r="C2743" s="2" t="s">
        <v>6020</v>
      </c>
      <c r="D2743">
        <v>85000</v>
      </c>
      <c r="E2743">
        <f t="shared" si="336"/>
        <v>96899.999999999985</v>
      </c>
      <c r="F2743">
        <v>33486</v>
      </c>
      <c r="G2743">
        <f t="shared" si="337"/>
        <v>38174.039999999994</v>
      </c>
      <c r="H2743" t="s">
        <v>8221</v>
      </c>
      <c r="I2743" t="s">
        <v>8233</v>
      </c>
      <c r="J2743" t="s">
        <v>8249</v>
      </c>
      <c r="K2743">
        <v>1446331500</v>
      </c>
      <c r="L2743">
        <v>1442531217</v>
      </c>
      <c r="M2743" t="b">
        <v>0</v>
      </c>
      <c r="N2743">
        <v>285</v>
      </c>
      <c r="O2743" t="b">
        <v>0</v>
      </c>
      <c r="P2743" t="s">
        <v>8294</v>
      </c>
      <c r="Q2743">
        <f t="shared" si="338"/>
        <v>39</v>
      </c>
      <c r="R2743">
        <f t="shared" si="343"/>
        <v>133.94</v>
      </c>
      <c r="S2743" t="str">
        <f t="shared" si="339"/>
        <v>technology</v>
      </c>
      <c r="T2743" t="str">
        <f t="shared" si="340"/>
        <v>gadgets</v>
      </c>
      <c r="U2743" s="7">
        <f t="shared" si="341"/>
        <v>42264.963159722218</v>
      </c>
      <c r="V2743" s="7">
        <f t="shared" si="342"/>
        <v>42308.947916666672</v>
      </c>
    </row>
    <row r="2744" spans="1:22" ht="44.25" x14ac:dyDescent="0.75">
      <c r="A2744">
        <v>3411</v>
      </c>
      <c r="B2744" s="2" t="s">
        <v>3410</v>
      </c>
      <c r="C2744" s="2" t="s">
        <v>7521</v>
      </c>
      <c r="D2744">
        <v>15000</v>
      </c>
      <c r="E2744">
        <f t="shared" si="336"/>
        <v>15000</v>
      </c>
      <c r="F2744">
        <v>15535</v>
      </c>
      <c r="G2744">
        <f t="shared" si="337"/>
        <v>15535</v>
      </c>
      <c r="H2744" t="s">
        <v>8219</v>
      </c>
      <c r="I2744" t="s">
        <v>8224</v>
      </c>
      <c r="J2744" t="s">
        <v>8246</v>
      </c>
      <c r="K2744">
        <v>1444264372</v>
      </c>
      <c r="L2744">
        <v>1442536372</v>
      </c>
      <c r="M2744" t="b">
        <v>0</v>
      </c>
      <c r="N2744">
        <v>78</v>
      </c>
      <c r="O2744" t="b">
        <v>1</v>
      </c>
      <c r="P2744" t="s">
        <v>8271</v>
      </c>
      <c r="Q2744">
        <f t="shared" si="338"/>
        <v>104</v>
      </c>
      <c r="R2744">
        <f t="shared" si="343"/>
        <v>199.17</v>
      </c>
      <c r="S2744" t="str">
        <f t="shared" si="339"/>
        <v>theater</v>
      </c>
      <c r="T2744" t="str">
        <f t="shared" si="340"/>
        <v>plays</v>
      </c>
      <c r="U2744" s="7">
        <f t="shared" si="341"/>
        <v>42265.022824074069</v>
      </c>
      <c r="V2744" s="7">
        <f t="shared" si="342"/>
        <v>42285.022824074069</v>
      </c>
    </row>
    <row r="2745" spans="1:22" ht="44.25" x14ac:dyDescent="0.75">
      <c r="A2745">
        <v>3928</v>
      </c>
      <c r="B2745" s="2" t="s">
        <v>3925</v>
      </c>
      <c r="C2745" s="2" t="s">
        <v>8036</v>
      </c>
      <c r="D2745">
        <v>5000</v>
      </c>
      <c r="E2745">
        <f t="shared" si="336"/>
        <v>5000</v>
      </c>
      <c r="F2745">
        <v>651</v>
      </c>
      <c r="G2745">
        <f t="shared" si="337"/>
        <v>651</v>
      </c>
      <c r="H2745" t="s">
        <v>8221</v>
      </c>
      <c r="I2745" t="s">
        <v>8224</v>
      </c>
      <c r="J2745" t="s">
        <v>8246</v>
      </c>
      <c r="K2745">
        <v>1444971540</v>
      </c>
      <c r="L2745">
        <v>1442593427</v>
      </c>
      <c r="M2745" t="b">
        <v>0</v>
      </c>
      <c r="N2745">
        <v>7</v>
      </c>
      <c r="O2745" t="b">
        <v>0</v>
      </c>
      <c r="P2745" t="s">
        <v>8271</v>
      </c>
      <c r="Q2745">
        <f t="shared" si="338"/>
        <v>13</v>
      </c>
      <c r="R2745">
        <f t="shared" si="343"/>
        <v>93</v>
      </c>
      <c r="S2745" t="str">
        <f t="shared" si="339"/>
        <v>theater</v>
      </c>
      <c r="T2745" t="str">
        <f t="shared" si="340"/>
        <v>plays</v>
      </c>
      <c r="U2745" s="7">
        <f t="shared" si="341"/>
        <v>42265.683182870373</v>
      </c>
      <c r="V2745" s="7">
        <f t="shared" si="342"/>
        <v>42293.207638888889</v>
      </c>
    </row>
    <row r="2746" spans="1:22" ht="44.25" x14ac:dyDescent="0.75">
      <c r="A2746">
        <v>3848</v>
      </c>
      <c r="B2746" s="2" t="s">
        <v>3845</v>
      </c>
      <c r="C2746" s="2" t="s">
        <v>7957</v>
      </c>
      <c r="D2746">
        <v>13000</v>
      </c>
      <c r="E2746">
        <f t="shared" si="336"/>
        <v>13000</v>
      </c>
      <c r="F2746">
        <v>2129</v>
      </c>
      <c r="G2746">
        <f t="shared" si="337"/>
        <v>2129</v>
      </c>
      <c r="H2746" t="s">
        <v>8221</v>
      </c>
      <c r="I2746" t="s">
        <v>8224</v>
      </c>
      <c r="J2746" t="s">
        <v>8246</v>
      </c>
      <c r="K2746">
        <v>1445196989</v>
      </c>
      <c r="L2746">
        <v>1442604989</v>
      </c>
      <c r="M2746" t="b">
        <v>1</v>
      </c>
      <c r="N2746">
        <v>43</v>
      </c>
      <c r="O2746" t="b">
        <v>0</v>
      </c>
      <c r="P2746" t="s">
        <v>8271</v>
      </c>
      <c r="Q2746">
        <f t="shared" si="338"/>
        <v>16</v>
      </c>
      <c r="R2746">
        <f t="shared" si="343"/>
        <v>49.51</v>
      </c>
      <c r="S2746" t="str">
        <f t="shared" si="339"/>
        <v>theater</v>
      </c>
      <c r="T2746" t="str">
        <f t="shared" si="340"/>
        <v>plays</v>
      </c>
      <c r="U2746" s="7">
        <f t="shared" si="341"/>
        <v>42265.817002314812</v>
      </c>
      <c r="V2746" s="7">
        <f t="shared" si="342"/>
        <v>42295.817002314812</v>
      </c>
    </row>
    <row r="2747" spans="1:22" ht="59" x14ac:dyDescent="0.75">
      <c r="A2747">
        <v>2439</v>
      </c>
      <c r="B2747" s="2" t="s">
        <v>2440</v>
      </c>
      <c r="C2747" s="2" t="s">
        <v>6549</v>
      </c>
      <c r="D2747">
        <v>10000</v>
      </c>
      <c r="E2747">
        <f t="shared" si="336"/>
        <v>10000</v>
      </c>
      <c r="F2747">
        <v>0</v>
      </c>
      <c r="G2747">
        <f t="shared" si="337"/>
        <v>0</v>
      </c>
      <c r="H2747" t="s">
        <v>8221</v>
      </c>
      <c r="I2747" t="s">
        <v>8224</v>
      </c>
      <c r="J2747" t="s">
        <v>8246</v>
      </c>
      <c r="K2747">
        <v>1445197129</v>
      </c>
      <c r="L2747">
        <v>1442605129</v>
      </c>
      <c r="M2747" t="b">
        <v>0</v>
      </c>
      <c r="N2747">
        <v>0</v>
      </c>
      <c r="O2747" t="b">
        <v>0</v>
      </c>
      <c r="P2747" t="s">
        <v>8284</v>
      </c>
      <c r="Q2747">
        <f t="shared" si="338"/>
        <v>0</v>
      </c>
      <c r="R2747" t="e">
        <f t="shared" si="343"/>
        <v>#DIV/0!</v>
      </c>
      <c r="S2747" t="str">
        <f t="shared" si="339"/>
        <v>food</v>
      </c>
      <c r="T2747" t="str">
        <f t="shared" si="340"/>
        <v>food trucks</v>
      </c>
      <c r="U2747" s="7">
        <f t="shared" si="341"/>
        <v>42265.818622685183</v>
      </c>
      <c r="V2747" s="7">
        <f t="shared" si="342"/>
        <v>42295.818622685183</v>
      </c>
    </row>
    <row r="2748" spans="1:22" ht="59" x14ac:dyDescent="0.75">
      <c r="A2748">
        <v>1895</v>
      </c>
      <c r="B2748" s="2" t="s">
        <v>1896</v>
      </c>
      <c r="C2748" s="2" t="s">
        <v>6005</v>
      </c>
      <c r="D2748">
        <v>9072</v>
      </c>
      <c r="E2748">
        <f t="shared" si="336"/>
        <v>9072</v>
      </c>
      <c r="F2748">
        <v>9228</v>
      </c>
      <c r="G2748">
        <f t="shared" si="337"/>
        <v>9228</v>
      </c>
      <c r="H2748" t="s">
        <v>8219</v>
      </c>
      <c r="I2748" t="s">
        <v>8224</v>
      </c>
      <c r="J2748" t="s">
        <v>8246</v>
      </c>
      <c r="K2748">
        <v>1445363722</v>
      </c>
      <c r="L2748">
        <v>1442771722</v>
      </c>
      <c r="M2748" t="b">
        <v>0</v>
      </c>
      <c r="N2748">
        <v>47</v>
      </c>
      <c r="O2748" t="b">
        <v>1</v>
      </c>
      <c r="P2748" t="s">
        <v>8279</v>
      </c>
      <c r="Q2748">
        <f t="shared" si="338"/>
        <v>102</v>
      </c>
      <c r="R2748">
        <f t="shared" si="343"/>
        <v>196.34</v>
      </c>
      <c r="S2748" t="str">
        <f t="shared" si="339"/>
        <v>music</v>
      </c>
      <c r="T2748" t="str">
        <f t="shared" si="340"/>
        <v>indie rock</v>
      </c>
      <c r="U2748" s="7">
        <f t="shared" si="341"/>
        <v>42267.746782407412</v>
      </c>
      <c r="V2748" s="7">
        <f t="shared" si="342"/>
        <v>42297.746782407412</v>
      </c>
    </row>
    <row r="2749" spans="1:22" ht="44.25" x14ac:dyDescent="0.75">
      <c r="A2749">
        <v>3492</v>
      </c>
      <c r="B2749" s="2" t="s">
        <v>3491</v>
      </c>
      <c r="C2749" s="2" t="s">
        <v>7602</v>
      </c>
      <c r="D2749">
        <v>3800</v>
      </c>
      <c r="E2749">
        <f t="shared" si="336"/>
        <v>3800</v>
      </c>
      <c r="F2749">
        <v>4000.22</v>
      </c>
      <c r="G2749">
        <f t="shared" si="337"/>
        <v>4000.22</v>
      </c>
      <c r="H2749" t="s">
        <v>8219</v>
      </c>
      <c r="I2749" t="s">
        <v>8224</v>
      </c>
      <c r="J2749" t="s">
        <v>8246</v>
      </c>
      <c r="K2749">
        <v>1445818397</v>
      </c>
      <c r="L2749">
        <v>1442794397</v>
      </c>
      <c r="M2749" t="b">
        <v>0</v>
      </c>
      <c r="N2749">
        <v>35</v>
      </c>
      <c r="O2749" t="b">
        <v>1</v>
      </c>
      <c r="P2749" t="s">
        <v>8271</v>
      </c>
      <c r="Q2749">
        <f t="shared" si="338"/>
        <v>105</v>
      </c>
      <c r="R2749">
        <f t="shared" si="343"/>
        <v>114.29</v>
      </c>
      <c r="S2749" t="str">
        <f t="shared" si="339"/>
        <v>theater</v>
      </c>
      <c r="T2749" t="str">
        <f t="shared" si="340"/>
        <v>plays</v>
      </c>
      <c r="U2749" s="7">
        <f t="shared" si="341"/>
        <v>42268.009224537032</v>
      </c>
      <c r="V2749" s="7">
        <f t="shared" si="342"/>
        <v>42303.009224537032</v>
      </c>
    </row>
    <row r="2750" spans="1:22" x14ac:dyDescent="0.75">
      <c r="A2750">
        <v>2833</v>
      </c>
      <c r="B2750" s="2" t="s">
        <v>2833</v>
      </c>
      <c r="C2750" s="2" t="s">
        <v>6943</v>
      </c>
      <c r="D2750">
        <v>2700</v>
      </c>
      <c r="E2750">
        <f t="shared" si="336"/>
        <v>2700</v>
      </c>
      <c r="F2750">
        <v>2923</v>
      </c>
      <c r="G2750">
        <f t="shared" si="337"/>
        <v>2923</v>
      </c>
      <c r="H2750" t="s">
        <v>8219</v>
      </c>
      <c r="I2750" t="s">
        <v>8224</v>
      </c>
      <c r="J2750" t="s">
        <v>8246</v>
      </c>
      <c r="K2750">
        <v>1444528800</v>
      </c>
      <c r="L2750">
        <v>1442804633</v>
      </c>
      <c r="M2750" t="b">
        <v>0</v>
      </c>
      <c r="N2750">
        <v>35</v>
      </c>
      <c r="O2750" t="b">
        <v>1</v>
      </c>
      <c r="P2750" t="s">
        <v>8271</v>
      </c>
      <c r="Q2750">
        <f t="shared" si="338"/>
        <v>108</v>
      </c>
      <c r="R2750">
        <f t="shared" si="343"/>
        <v>83.51</v>
      </c>
      <c r="S2750" t="str">
        <f t="shared" si="339"/>
        <v>theater</v>
      </c>
      <c r="T2750" t="str">
        <f t="shared" si="340"/>
        <v>plays</v>
      </c>
      <c r="U2750" s="7">
        <f t="shared" si="341"/>
        <v>42268.127696759257</v>
      </c>
      <c r="V2750" s="7">
        <f t="shared" si="342"/>
        <v>42288.083333333328</v>
      </c>
    </row>
    <row r="2751" spans="1:22" ht="44.25" x14ac:dyDescent="0.75">
      <c r="A2751">
        <v>2366</v>
      </c>
      <c r="B2751" s="2" t="s">
        <v>2367</v>
      </c>
      <c r="C2751" s="2" t="s">
        <v>6476</v>
      </c>
      <c r="D2751">
        <v>25000</v>
      </c>
      <c r="E2751">
        <f t="shared" si="336"/>
        <v>32750</v>
      </c>
      <c r="F2751">
        <v>2630</v>
      </c>
      <c r="G2751">
        <f t="shared" si="337"/>
        <v>3445.3</v>
      </c>
      <c r="H2751" t="s">
        <v>8220</v>
      </c>
      <c r="I2751" t="s">
        <v>8225</v>
      </c>
      <c r="J2751" t="s">
        <v>8247</v>
      </c>
      <c r="K2751">
        <v>1445431533</v>
      </c>
      <c r="L2751">
        <v>1442839533</v>
      </c>
      <c r="M2751" t="b">
        <v>0</v>
      </c>
      <c r="N2751">
        <v>27</v>
      </c>
      <c r="O2751" t="b">
        <v>0</v>
      </c>
      <c r="P2751" t="s">
        <v>8272</v>
      </c>
      <c r="Q2751">
        <f t="shared" si="338"/>
        <v>11</v>
      </c>
      <c r="R2751">
        <f t="shared" si="343"/>
        <v>127.6</v>
      </c>
      <c r="S2751" t="str">
        <f t="shared" si="339"/>
        <v>technology</v>
      </c>
      <c r="T2751" t="str">
        <f t="shared" si="340"/>
        <v>web</v>
      </c>
      <c r="U2751" s="7">
        <f t="shared" si="341"/>
        <v>42268.531631944439</v>
      </c>
      <c r="V2751" s="7">
        <f t="shared" si="342"/>
        <v>42298.531631944439</v>
      </c>
    </row>
    <row r="2752" spans="1:22" ht="44.25" x14ac:dyDescent="0.75">
      <c r="A2752">
        <v>1728</v>
      </c>
      <c r="B2752" s="2" t="s">
        <v>1729</v>
      </c>
      <c r="C2752" s="2" t="s">
        <v>5838</v>
      </c>
      <c r="D2752">
        <v>1250</v>
      </c>
      <c r="E2752">
        <f t="shared" si="336"/>
        <v>1250</v>
      </c>
      <c r="F2752">
        <v>855</v>
      </c>
      <c r="G2752">
        <f t="shared" si="337"/>
        <v>855</v>
      </c>
      <c r="H2752" t="s">
        <v>8221</v>
      </c>
      <c r="I2752" t="s">
        <v>8224</v>
      </c>
      <c r="J2752" t="s">
        <v>8246</v>
      </c>
      <c r="K2752">
        <v>1445439674</v>
      </c>
      <c r="L2752">
        <v>1442847674</v>
      </c>
      <c r="M2752" t="b">
        <v>0</v>
      </c>
      <c r="N2752">
        <v>7</v>
      </c>
      <c r="O2752" t="b">
        <v>0</v>
      </c>
      <c r="P2752" t="s">
        <v>8293</v>
      </c>
      <c r="Q2752">
        <f t="shared" si="338"/>
        <v>68</v>
      </c>
      <c r="R2752">
        <f t="shared" si="343"/>
        <v>122.14</v>
      </c>
      <c r="S2752" t="str">
        <f t="shared" si="339"/>
        <v>music</v>
      </c>
      <c r="T2752" t="str">
        <f t="shared" si="340"/>
        <v>faith</v>
      </c>
      <c r="U2752" s="7">
        <f t="shared" si="341"/>
        <v>42268.625856481478</v>
      </c>
      <c r="V2752" s="7">
        <f t="shared" si="342"/>
        <v>42298.625856481478</v>
      </c>
    </row>
    <row r="2753" spans="1:22" ht="44.25" x14ac:dyDescent="0.75">
      <c r="A2753">
        <v>561</v>
      </c>
      <c r="B2753" s="2" t="s">
        <v>562</v>
      </c>
      <c r="C2753" s="2" t="s">
        <v>4671</v>
      </c>
      <c r="D2753">
        <v>15000</v>
      </c>
      <c r="E2753">
        <f t="shared" si="336"/>
        <v>15000</v>
      </c>
      <c r="F2753">
        <v>55</v>
      </c>
      <c r="G2753">
        <f t="shared" si="337"/>
        <v>55</v>
      </c>
      <c r="H2753" t="s">
        <v>8221</v>
      </c>
      <c r="I2753" t="s">
        <v>8224</v>
      </c>
      <c r="J2753" t="s">
        <v>8246</v>
      </c>
      <c r="K2753">
        <v>1445874513</v>
      </c>
      <c r="L2753">
        <v>1442850513</v>
      </c>
      <c r="M2753" t="b">
        <v>0</v>
      </c>
      <c r="N2753">
        <v>2</v>
      </c>
      <c r="O2753" t="b">
        <v>0</v>
      </c>
      <c r="P2753" t="s">
        <v>8272</v>
      </c>
      <c r="Q2753">
        <f t="shared" si="338"/>
        <v>0</v>
      </c>
      <c r="R2753">
        <f t="shared" si="343"/>
        <v>27.5</v>
      </c>
      <c r="S2753" t="str">
        <f t="shared" si="339"/>
        <v>technology</v>
      </c>
      <c r="T2753" t="str">
        <f t="shared" si="340"/>
        <v>web</v>
      </c>
      <c r="U2753" s="7">
        <f t="shared" si="341"/>
        <v>42268.658715277779</v>
      </c>
      <c r="V2753" s="7">
        <f t="shared" si="342"/>
        <v>42303.658715277779</v>
      </c>
    </row>
    <row r="2754" spans="1:22" ht="44.25" x14ac:dyDescent="0.75">
      <c r="A2754">
        <v>3802</v>
      </c>
      <c r="B2754" s="2" t="s">
        <v>3799</v>
      </c>
      <c r="C2754" s="2" t="s">
        <v>7912</v>
      </c>
      <c r="D2754">
        <v>3000</v>
      </c>
      <c r="E2754">
        <f t="shared" ref="E2754:E2817" si="344">INDEX(convert,MATCH($J2754,money,0),2)*D2754</f>
        <v>3000</v>
      </c>
      <c r="F2754">
        <v>0</v>
      </c>
      <c r="G2754">
        <f t="shared" ref="G2754:G2817" si="345">INDEX(convert,MATCH($J2754,money,0),2)*F2754</f>
        <v>0</v>
      </c>
      <c r="H2754" t="s">
        <v>8221</v>
      </c>
      <c r="I2754" t="s">
        <v>8224</v>
      </c>
      <c r="J2754" t="s">
        <v>8246</v>
      </c>
      <c r="K2754">
        <v>1445482906</v>
      </c>
      <c r="L2754">
        <v>1442890906</v>
      </c>
      <c r="M2754" t="b">
        <v>0</v>
      </c>
      <c r="N2754">
        <v>0</v>
      </c>
      <c r="O2754" t="b">
        <v>0</v>
      </c>
      <c r="P2754" t="s">
        <v>8305</v>
      </c>
      <c r="Q2754">
        <f t="shared" ref="Q2754:Q2817" si="346">ROUND(F2754/D2754*100,0)</f>
        <v>0</v>
      </c>
      <c r="R2754" t="e">
        <f t="shared" si="343"/>
        <v>#DIV/0!</v>
      </c>
      <c r="S2754" t="str">
        <f t="shared" ref="S2754:S2817" si="347">LEFT($P2754,FIND("/",$P2754)-1)</f>
        <v>theater</v>
      </c>
      <c r="T2754" t="str">
        <f t="shared" ref="T2754:T2817" si="348">MID($P2754,FIND("/",$P2754)+1,30)</f>
        <v>musical</v>
      </c>
      <c r="U2754" s="7">
        <f t="shared" ref="U2754:U2817" si="349">DATE(1970,1,1)+(((L2754/60)/60)/24)</f>
        <v>42269.126226851848</v>
      </c>
      <c r="V2754" s="7">
        <f t="shared" ref="V2754:V2817" si="350">DATE(1970,1,1)+(((K2754/60)/60)/24)</f>
        <v>42299.126226851848</v>
      </c>
    </row>
    <row r="2755" spans="1:22" ht="59" x14ac:dyDescent="0.75">
      <c r="A2755">
        <v>2521</v>
      </c>
      <c r="B2755" s="2" t="s">
        <v>2521</v>
      </c>
      <c r="C2755" s="2" t="s">
        <v>6631</v>
      </c>
      <c r="D2755">
        <v>12500</v>
      </c>
      <c r="E2755">
        <f t="shared" si="344"/>
        <v>12500</v>
      </c>
      <c r="F2755">
        <v>13685.99</v>
      </c>
      <c r="G2755">
        <f t="shared" si="345"/>
        <v>13685.99</v>
      </c>
      <c r="H2755" t="s">
        <v>8219</v>
      </c>
      <c r="I2755" t="s">
        <v>8224</v>
      </c>
      <c r="J2755" t="s">
        <v>8246</v>
      </c>
      <c r="K2755">
        <v>1444778021</v>
      </c>
      <c r="L2755">
        <v>1442963621</v>
      </c>
      <c r="M2755" t="b">
        <v>0</v>
      </c>
      <c r="N2755">
        <v>132</v>
      </c>
      <c r="O2755" t="b">
        <v>1</v>
      </c>
      <c r="P2755" t="s">
        <v>8300</v>
      </c>
      <c r="Q2755">
        <f t="shared" si="346"/>
        <v>109</v>
      </c>
      <c r="R2755">
        <f t="shared" ref="R2755:R2818" si="351">ROUND(G2755/N2755,2)</f>
        <v>103.68</v>
      </c>
      <c r="S2755" t="str">
        <f t="shared" si="347"/>
        <v>music</v>
      </c>
      <c r="T2755" t="str">
        <f t="shared" si="348"/>
        <v>classical music</v>
      </c>
      <c r="U2755" s="7">
        <f t="shared" si="349"/>
        <v>42269.967835648145</v>
      </c>
      <c r="V2755" s="7">
        <f t="shared" si="350"/>
        <v>42290.967835648145</v>
      </c>
    </row>
    <row r="2756" spans="1:22" ht="44.25" x14ac:dyDescent="0.75">
      <c r="A2756">
        <v>3222</v>
      </c>
      <c r="B2756" s="2" t="s">
        <v>3222</v>
      </c>
      <c r="C2756" s="2" t="s">
        <v>7332</v>
      </c>
      <c r="D2756">
        <v>2500</v>
      </c>
      <c r="E2756">
        <f t="shared" si="344"/>
        <v>2500</v>
      </c>
      <c r="F2756">
        <v>3120</v>
      </c>
      <c r="G2756">
        <f t="shared" si="345"/>
        <v>3120</v>
      </c>
      <c r="H2756" t="s">
        <v>8219</v>
      </c>
      <c r="I2756" t="s">
        <v>8224</v>
      </c>
      <c r="J2756" t="s">
        <v>8246</v>
      </c>
      <c r="K2756">
        <v>1445722140</v>
      </c>
      <c r="L2756">
        <v>1443016697</v>
      </c>
      <c r="M2756" t="b">
        <v>1</v>
      </c>
      <c r="N2756">
        <v>84</v>
      </c>
      <c r="O2756" t="b">
        <v>1</v>
      </c>
      <c r="P2756" t="s">
        <v>8271</v>
      </c>
      <c r="Q2756">
        <f t="shared" si="346"/>
        <v>125</v>
      </c>
      <c r="R2756">
        <f t="shared" si="351"/>
        <v>37.14</v>
      </c>
      <c r="S2756" t="str">
        <f t="shared" si="347"/>
        <v>theater</v>
      </c>
      <c r="T2756" t="str">
        <f t="shared" si="348"/>
        <v>plays</v>
      </c>
      <c r="U2756" s="7">
        <f t="shared" si="349"/>
        <v>42270.582141203704</v>
      </c>
      <c r="V2756" s="7">
        <f t="shared" si="350"/>
        <v>42301.895138888889</v>
      </c>
    </row>
    <row r="2757" spans="1:22" ht="44.25" x14ac:dyDescent="0.75">
      <c r="A2757">
        <v>3354</v>
      </c>
      <c r="B2757" s="2" t="s">
        <v>3353</v>
      </c>
      <c r="C2757" s="2" t="s">
        <v>7464</v>
      </c>
      <c r="D2757">
        <v>3000</v>
      </c>
      <c r="E2757">
        <f t="shared" si="344"/>
        <v>3000</v>
      </c>
      <c r="F2757">
        <v>3058</v>
      </c>
      <c r="G2757">
        <f t="shared" si="345"/>
        <v>3058</v>
      </c>
      <c r="H2757" t="s">
        <v>8219</v>
      </c>
      <c r="I2757" t="s">
        <v>8224</v>
      </c>
      <c r="J2757" t="s">
        <v>8246</v>
      </c>
      <c r="K2757">
        <v>1446091260</v>
      </c>
      <c r="L2757">
        <v>1443029206</v>
      </c>
      <c r="M2757" t="b">
        <v>0</v>
      </c>
      <c r="N2757">
        <v>55</v>
      </c>
      <c r="O2757" t="b">
        <v>1</v>
      </c>
      <c r="P2757" t="s">
        <v>8271</v>
      </c>
      <c r="Q2757">
        <f t="shared" si="346"/>
        <v>102</v>
      </c>
      <c r="R2757">
        <f t="shared" si="351"/>
        <v>55.6</v>
      </c>
      <c r="S2757" t="str">
        <f t="shared" si="347"/>
        <v>theater</v>
      </c>
      <c r="T2757" t="str">
        <f t="shared" si="348"/>
        <v>plays</v>
      </c>
      <c r="U2757" s="7">
        <f t="shared" si="349"/>
        <v>42270.7269212963</v>
      </c>
      <c r="V2757" s="7">
        <f t="shared" si="350"/>
        <v>42306.167361111111</v>
      </c>
    </row>
    <row r="2758" spans="1:22" ht="44.25" x14ac:dyDescent="0.75">
      <c r="A2758">
        <v>534</v>
      </c>
      <c r="B2758" s="2" t="s">
        <v>535</v>
      </c>
      <c r="C2758" s="2" t="s">
        <v>4644</v>
      </c>
      <c r="D2758">
        <v>15000</v>
      </c>
      <c r="E2758">
        <f t="shared" si="344"/>
        <v>1500</v>
      </c>
      <c r="F2758">
        <v>15700</v>
      </c>
      <c r="G2758">
        <f t="shared" si="345"/>
        <v>1570</v>
      </c>
      <c r="H2758" t="s">
        <v>8219</v>
      </c>
      <c r="I2758" t="s">
        <v>8234</v>
      </c>
      <c r="J2758" t="s">
        <v>8254</v>
      </c>
      <c r="K2758">
        <v>1446418800</v>
      </c>
      <c r="L2758">
        <v>1443036470</v>
      </c>
      <c r="M2758" t="b">
        <v>0</v>
      </c>
      <c r="N2758">
        <v>48</v>
      </c>
      <c r="O2758" t="b">
        <v>1</v>
      </c>
      <c r="P2758" t="s">
        <v>8271</v>
      </c>
      <c r="Q2758">
        <f t="shared" si="346"/>
        <v>105</v>
      </c>
      <c r="R2758">
        <f t="shared" si="351"/>
        <v>32.71</v>
      </c>
      <c r="S2758" t="str">
        <f t="shared" si="347"/>
        <v>theater</v>
      </c>
      <c r="T2758" t="str">
        <f t="shared" si="348"/>
        <v>plays</v>
      </c>
      <c r="U2758" s="7">
        <f t="shared" si="349"/>
        <v>42270.810995370368</v>
      </c>
      <c r="V2758" s="7">
        <f t="shared" si="350"/>
        <v>42309.958333333328</v>
      </c>
    </row>
    <row r="2759" spans="1:22" ht="44.25" x14ac:dyDescent="0.75">
      <c r="A2759">
        <v>1920</v>
      </c>
      <c r="B2759" s="2" t="s">
        <v>1921</v>
      </c>
      <c r="C2759" s="2" t="s">
        <v>6030</v>
      </c>
      <c r="D2759">
        <v>10000</v>
      </c>
      <c r="E2759">
        <f t="shared" si="344"/>
        <v>13100</v>
      </c>
      <c r="F2759">
        <v>4303</v>
      </c>
      <c r="G2759">
        <f t="shared" si="345"/>
        <v>5636.93</v>
      </c>
      <c r="H2759" t="s">
        <v>8221</v>
      </c>
      <c r="I2759" t="s">
        <v>8225</v>
      </c>
      <c r="J2759" t="s">
        <v>8247</v>
      </c>
      <c r="K2759">
        <v>1445468400</v>
      </c>
      <c r="L2759">
        <v>1443042061</v>
      </c>
      <c r="M2759" t="b">
        <v>0</v>
      </c>
      <c r="N2759">
        <v>105</v>
      </c>
      <c r="O2759" t="b">
        <v>0</v>
      </c>
      <c r="P2759" t="s">
        <v>8294</v>
      </c>
      <c r="Q2759">
        <f t="shared" si="346"/>
        <v>43</v>
      </c>
      <c r="R2759">
        <f t="shared" si="351"/>
        <v>53.69</v>
      </c>
      <c r="S2759" t="str">
        <f t="shared" si="347"/>
        <v>technology</v>
      </c>
      <c r="T2759" t="str">
        <f t="shared" si="348"/>
        <v>gadgets</v>
      </c>
      <c r="U2759" s="7">
        <f t="shared" si="349"/>
        <v>42270.875706018516</v>
      </c>
      <c r="V2759" s="7">
        <f t="shared" si="350"/>
        <v>42298.958333333328</v>
      </c>
    </row>
    <row r="2760" spans="1:22" x14ac:dyDescent="0.75">
      <c r="A2760">
        <v>49</v>
      </c>
      <c r="B2760" s="2" t="s">
        <v>51</v>
      </c>
      <c r="C2760" s="2" t="s">
        <v>4160</v>
      </c>
      <c r="D2760">
        <v>12000</v>
      </c>
      <c r="E2760">
        <f t="shared" si="344"/>
        <v>12000</v>
      </c>
      <c r="F2760">
        <v>12000</v>
      </c>
      <c r="G2760">
        <f t="shared" si="345"/>
        <v>12000</v>
      </c>
      <c r="H2760" t="s">
        <v>8219</v>
      </c>
      <c r="I2760" t="s">
        <v>8224</v>
      </c>
      <c r="J2760" t="s">
        <v>8246</v>
      </c>
      <c r="K2760">
        <v>1445660045</v>
      </c>
      <c r="L2760">
        <v>1443068045</v>
      </c>
      <c r="M2760" t="b">
        <v>0</v>
      </c>
      <c r="N2760">
        <v>87</v>
      </c>
      <c r="O2760" t="b">
        <v>1</v>
      </c>
      <c r="P2760" t="s">
        <v>8265</v>
      </c>
      <c r="Q2760">
        <f t="shared" si="346"/>
        <v>100</v>
      </c>
      <c r="R2760">
        <f t="shared" si="351"/>
        <v>137.93</v>
      </c>
      <c r="S2760" t="str">
        <f t="shared" si="347"/>
        <v>film &amp; video</v>
      </c>
      <c r="T2760" t="str">
        <f t="shared" si="348"/>
        <v>television</v>
      </c>
      <c r="U2760" s="7">
        <f t="shared" si="349"/>
        <v>42271.176446759258</v>
      </c>
      <c r="V2760" s="7">
        <f t="shared" si="350"/>
        <v>42301.176446759258</v>
      </c>
    </row>
    <row r="2761" spans="1:22" ht="44.25" x14ac:dyDescent="0.75">
      <c r="A2761">
        <v>1021</v>
      </c>
      <c r="B2761" s="2" t="s">
        <v>1022</v>
      </c>
      <c r="C2761" s="2" t="s">
        <v>5131</v>
      </c>
      <c r="D2761">
        <v>3000</v>
      </c>
      <c r="E2761">
        <f t="shared" si="344"/>
        <v>3000</v>
      </c>
      <c r="F2761">
        <v>10554.11</v>
      </c>
      <c r="G2761">
        <f t="shared" si="345"/>
        <v>10554.11</v>
      </c>
      <c r="H2761" t="s">
        <v>8219</v>
      </c>
      <c r="I2761" t="s">
        <v>8224</v>
      </c>
      <c r="J2761" t="s">
        <v>8246</v>
      </c>
      <c r="K2761">
        <v>1445054400</v>
      </c>
      <c r="L2761">
        <v>1443074571</v>
      </c>
      <c r="M2761" t="b">
        <v>1</v>
      </c>
      <c r="N2761">
        <v>478</v>
      </c>
      <c r="O2761" t="b">
        <v>1</v>
      </c>
      <c r="P2761" t="s">
        <v>8280</v>
      </c>
      <c r="Q2761">
        <f t="shared" si="346"/>
        <v>352</v>
      </c>
      <c r="R2761">
        <f t="shared" si="351"/>
        <v>22.08</v>
      </c>
      <c r="S2761" t="str">
        <f t="shared" si="347"/>
        <v>music</v>
      </c>
      <c r="T2761" t="str">
        <f t="shared" si="348"/>
        <v>electronic music</v>
      </c>
      <c r="U2761" s="7">
        <f t="shared" si="349"/>
        <v>42271.251979166671</v>
      </c>
      <c r="V2761" s="7">
        <f t="shared" si="350"/>
        <v>42294.166666666672</v>
      </c>
    </row>
    <row r="2762" spans="1:22" ht="44.25" x14ac:dyDescent="0.75">
      <c r="A2762">
        <v>1730</v>
      </c>
      <c r="B2762" s="2" t="s">
        <v>1731</v>
      </c>
      <c r="C2762" s="2" t="s">
        <v>5840</v>
      </c>
      <c r="D2762">
        <v>3000</v>
      </c>
      <c r="E2762">
        <f t="shared" si="344"/>
        <v>3000</v>
      </c>
      <c r="F2762">
        <v>0</v>
      </c>
      <c r="G2762">
        <f t="shared" si="345"/>
        <v>0</v>
      </c>
      <c r="H2762" t="s">
        <v>8221</v>
      </c>
      <c r="I2762" t="s">
        <v>8224</v>
      </c>
      <c r="J2762" t="s">
        <v>8246</v>
      </c>
      <c r="K2762">
        <v>1445738783</v>
      </c>
      <c r="L2762">
        <v>1443146783</v>
      </c>
      <c r="M2762" t="b">
        <v>0</v>
      </c>
      <c r="N2762">
        <v>0</v>
      </c>
      <c r="O2762" t="b">
        <v>0</v>
      </c>
      <c r="P2762" t="s">
        <v>8293</v>
      </c>
      <c r="Q2762">
        <f t="shared" si="346"/>
        <v>0</v>
      </c>
      <c r="R2762" t="e">
        <f t="shared" si="351"/>
        <v>#DIV/0!</v>
      </c>
      <c r="S2762" t="str">
        <f t="shared" si="347"/>
        <v>music</v>
      </c>
      <c r="T2762" t="str">
        <f t="shared" si="348"/>
        <v>faith</v>
      </c>
      <c r="U2762" s="7">
        <f t="shared" si="349"/>
        <v>42272.087766203709</v>
      </c>
      <c r="V2762" s="7">
        <f t="shared" si="350"/>
        <v>42302.087766203709</v>
      </c>
    </row>
    <row r="2763" spans="1:22" ht="44.25" x14ac:dyDescent="0.75">
      <c r="A2763">
        <v>3445</v>
      </c>
      <c r="B2763" s="2" t="s">
        <v>3444</v>
      </c>
      <c r="C2763" s="2" t="s">
        <v>7555</v>
      </c>
      <c r="D2763">
        <v>2000</v>
      </c>
      <c r="E2763">
        <f t="shared" si="344"/>
        <v>2620</v>
      </c>
      <c r="F2763">
        <v>2000</v>
      </c>
      <c r="G2763">
        <f t="shared" si="345"/>
        <v>2620</v>
      </c>
      <c r="H2763" t="s">
        <v>8219</v>
      </c>
      <c r="I2763" t="s">
        <v>8225</v>
      </c>
      <c r="J2763" t="s">
        <v>8247</v>
      </c>
      <c r="K2763">
        <v>1445604236</v>
      </c>
      <c r="L2763">
        <v>1443185036</v>
      </c>
      <c r="M2763" t="b">
        <v>0</v>
      </c>
      <c r="N2763">
        <v>31</v>
      </c>
      <c r="O2763" t="b">
        <v>1</v>
      </c>
      <c r="P2763" t="s">
        <v>8271</v>
      </c>
      <c r="Q2763">
        <f t="shared" si="346"/>
        <v>100</v>
      </c>
      <c r="R2763">
        <f t="shared" si="351"/>
        <v>84.52</v>
      </c>
      <c r="S2763" t="str">
        <f t="shared" si="347"/>
        <v>theater</v>
      </c>
      <c r="T2763" t="str">
        <f t="shared" si="348"/>
        <v>plays</v>
      </c>
      <c r="U2763" s="7">
        <f t="shared" si="349"/>
        <v>42272.530509259261</v>
      </c>
      <c r="V2763" s="7">
        <f t="shared" si="350"/>
        <v>42300.530509259261</v>
      </c>
    </row>
    <row r="2764" spans="1:22" ht="59" x14ac:dyDescent="0.75">
      <c r="A2764">
        <v>2660</v>
      </c>
      <c r="B2764" s="2" t="s">
        <v>2660</v>
      </c>
      <c r="C2764" s="2" t="s">
        <v>6770</v>
      </c>
      <c r="D2764">
        <v>20000</v>
      </c>
      <c r="E2764">
        <f t="shared" si="344"/>
        <v>20000</v>
      </c>
      <c r="F2764">
        <v>19</v>
      </c>
      <c r="G2764">
        <f t="shared" si="345"/>
        <v>19</v>
      </c>
      <c r="H2764" t="s">
        <v>8220</v>
      </c>
      <c r="I2764" t="s">
        <v>8224</v>
      </c>
      <c r="J2764" t="s">
        <v>8246</v>
      </c>
      <c r="K2764">
        <v>1448388418</v>
      </c>
      <c r="L2764">
        <v>1443200818</v>
      </c>
      <c r="M2764" t="b">
        <v>0</v>
      </c>
      <c r="N2764">
        <v>5</v>
      </c>
      <c r="O2764" t="b">
        <v>0</v>
      </c>
      <c r="P2764" t="s">
        <v>8301</v>
      </c>
      <c r="Q2764">
        <f t="shared" si="346"/>
        <v>0</v>
      </c>
      <c r="R2764">
        <f t="shared" si="351"/>
        <v>3.8</v>
      </c>
      <c r="S2764" t="str">
        <f t="shared" si="347"/>
        <v>technology</v>
      </c>
      <c r="T2764" t="str">
        <f t="shared" si="348"/>
        <v>space exploration</v>
      </c>
      <c r="U2764" s="7">
        <f t="shared" si="349"/>
        <v>42272.713171296295</v>
      </c>
      <c r="V2764" s="7">
        <f t="shared" si="350"/>
        <v>42332.754837962959</v>
      </c>
    </row>
    <row r="2765" spans="1:22" ht="59" x14ac:dyDescent="0.75">
      <c r="A2765">
        <v>484</v>
      </c>
      <c r="B2765" s="2" t="s">
        <v>485</v>
      </c>
      <c r="C2765" s="2" t="s">
        <v>4594</v>
      </c>
      <c r="D2765">
        <v>80000</v>
      </c>
      <c r="E2765">
        <f t="shared" si="344"/>
        <v>104800</v>
      </c>
      <c r="F2765">
        <v>149</v>
      </c>
      <c r="G2765">
        <f t="shared" si="345"/>
        <v>195.19</v>
      </c>
      <c r="H2765" t="s">
        <v>8221</v>
      </c>
      <c r="I2765" t="s">
        <v>8225</v>
      </c>
      <c r="J2765" t="s">
        <v>8247</v>
      </c>
      <c r="K2765">
        <v>1446766372</v>
      </c>
      <c r="L2765">
        <v>1443220372</v>
      </c>
      <c r="M2765" t="b">
        <v>0</v>
      </c>
      <c r="N2765">
        <v>11</v>
      </c>
      <c r="O2765" t="b">
        <v>0</v>
      </c>
      <c r="P2765" t="s">
        <v>8270</v>
      </c>
      <c r="Q2765">
        <f t="shared" si="346"/>
        <v>0</v>
      </c>
      <c r="R2765">
        <f t="shared" si="351"/>
        <v>17.739999999999998</v>
      </c>
      <c r="S2765" t="str">
        <f t="shared" si="347"/>
        <v>film &amp; video</v>
      </c>
      <c r="T2765" t="str">
        <f t="shared" si="348"/>
        <v>animation</v>
      </c>
      <c r="U2765" s="7">
        <f t="shared" si="349"/>
        <v>42272.93949074074</v>
      </c>
      <c r="V2765" s="7">
        <f t="shared" si="350"/>
        <v>42313.981157407412</v>
      </c>
    </row>
    <row r="2766" spans="1:22" ht="59" x14ac:dyDescent="0.75">
      <c r="A2766">
        <v>715</v>
      </c>
      <c r="B2766" s="2" t="s">
        <v>716</v>
      </c>
      <c r="C2766" s="2" t="s">
        <v>4825</v>
      </c>
      <c r="D2766">
        <v>27500</v>
      </c>
      <c r="E2766">
        <f t="shared" si="344"/>
        <v>27500</v>
      </c>
      <c r="F2766">
        <v>1389</v>
      </c>
      <c r="G2766">
        <f t="shared" si="345"/>
        <v>1389</v>
      </c>
      <c r="H2766" t="s">
        <v>8221</v>
      </c>
      <c r="I2766" t="s">
        <v>8224</v>
      </c>
      <c r="J2766" t="s">
        <v>8246</v>
      </c>
      <c r="K2766">
        <v>1446693040</v>
      </c>
      <c r="L2766">
        <v>1443233440</v>
      </c>
      <c r="M2766" t="b">
        <v>0</v>
      </c>
      <c r="N2766">
        <v>12</v>
      </c>
      <c r="O2766" t="b">
        <v>0</v>
      </c>
      <c r="P2766" t="s">
        <v>8273</v>
      </c>
      <c r="Q2766">
        <f t="shared" si="346"/>
        <v>5</v>
      </c>
      <c r="R2766">
        <f t="shared" si="351"/>
        <v>115.75</v>
      </c>
      <c r="S2766" t="str">
        <f t="shared" si="347"/>
        <v>technology</v>
      </c>
      <c r="T2766" t="str">
        <f t="shared" si="348"/>
        <v>wearables</v>
      </c>
      <c r="U2766" s="7">
        <f t="shared" si="349"/>
        <v>42273.090740740736</v>
      </c>
      <c r="V2766" s="7">
        <f t="shared" si="350"/>
        <v>42313.132407407407</v>
      </c>
    </row>
    <row r="2767" spans="1:22" ht="44.25" x14ac:dyDescent="0.75">
      <c r="A2767">
        <v>2619</v>
      </c>
      <c r="B2767" s="2" t="s">
        <v>2619</v>
      </c>
      <c r="C2767" s="2" t="s">
        <v>6729</v>
      </c>
      <c r="D2767">
        <v>1000</v>
      </c>
      <c r="E2767">
        <f t="shared" si="344"/>
        <v>1000</v>
      </c>
      <c r="F2767">
        <v>1884</v>
      </c>
      <c r="G2767">
        <f t="shared" si="345"/>
        <v>1884</v>
      </c>
      <c r="H2767" t="s">
        <v>8219</v>
      </c>
      <c r="I2767" t="s">
        <v>8224</v>
      </c>
      <c r="J2767" t="s">
        <v>8246</v>
      </c>
      <c r="K2767">
        <v>1445598000</v>
      </c>
      <c r="L2767">
        <v>1443302004</v>
      </c>
      <c r="M2767" t="b">
        <v>1</v>
      </c>
      <c r="N2767">
        <v>53</v>
      </c>
      <c r="O2767" t="b">
        <v>1</v>
      </c>
      <c r="P2767" t="s">
        <v>8301</v>
      </c>
      <c r="Q2767">
        <f t="shared" si="346"/>
        <v>188</v>
      </c>
      <c r="R2767">
        <f t="shared" si="351"/>
        <v>35.549999999999997</v>
      </c>
      <c r="S2767" t="str">
        <f t="shared" si="347"/>
        <v>technology</v>
      </c>
      <c r="T2767" t="str">
        <f t="shared" si="348"/>
        <v>space exploration</v>
      </c>
      <c r="U2767" s="7">
        <f t="shared" si="349"/>
        <v>42273.884305555555</v>
      </c>
      <c r="V2767" s="7">
        <f t="shared" si="350"/>
        <v>42300.458333333328</v>
      </c>
    </row>
    <row r="2768" spans="1:22" ht="29.5" x14ac:dyDescent="0.75">
      <c r="A2768">
        <v>2668</v>
      </c>
      <c r="B2768" s="2" t="s">
        <v>2668</v>
      </c>
      <c r="C2768" s="2" t="s">
        <v>6778</v>
      </c>
      <c r="D2768">
        <v>1000</v>
      </c>
      <c r="E2768">
        <f t="shared" si="344"/>
        <v>730</v>
      </c>
      <c r="F2768">
        <v>1707</v>
      </c>
      <c r="G2768">
        <f t="shared" si="345"/>
        <v>1246.1099999999999</v>
      </c>
      <c r="H2768" t="s">
        <v>8219</v>
      </c>
      <c r="I2768" t="s">
        <v>8229</v>
      </c>
      <c r="J2768" t="s">
        <v>8251</v>
      </c>
      <c r="K2768">
        <v>1447079520</v>
      </c>
      <c r="L2768">
        <v>1443449265</v>
      </c>
      <c r="M2768" t="b">
        <v>0</v>
      </c>
      <c r="N2768">
        <v>28</v>
      </c>
      <c r="O2768" t="b">
        <v>1</v>
      </c>
      <c r="P2768" t="s">
        <v>8302</v>
      </c>
      <c r="Q2768">
        <f t="shared" si="346"/>
        <v>171</v>
      </c>
      <c r="R2768">
        <f t="shared" si="351"/>
        <v>44.5</v>
      </c>
      <c r="S2768" t="str">
        <f t="shared" si="347"/>
        <v>technology</v>
      </c>
      <c r="T2768" t="str">
        <f t="shared" si="348"/>
        <v>makerspaces</v>
      </c>
      <c r="U2768" s="7">
        <f t="shared" si="349"/>
        <v>42275.588715277772</v>
      </c>
      <c r="V2768" s="7">
        <f t="shared" si="350"/>
        <v>42317.60555555555</v>
      </c>
    </row>
    <row r="2769" spans="1:22" ht="44.25" x14ac:dyDescent="0.75">
      <c r="A2769">
        <v>1179</v>
      </c>
      <c r="B2769" s="2" t="s">
        <v>1180</v>
      </c>
      <c r="C2769" s="2" t="s">
        <v>5289</v>
      </c>
      <c r="D2769">
        <v>60000</v>
      </c>
      <c r="E2769">
        <f t="shared" si="344"/>
        <v>43800</v>
      </c>
      <c r="F2769">
        <v>3200</v>
      </c>
      <c r="G2769">
        <f t="shared" si="345"/>
        <v>2336</v>
      </c>
      <c r="H2769" t="s">
        <v>8221</v>
      </c>
      <c r="I2769" t="s">
        <v>8229</v>
      </c>
      <c r="J2769" t="s">
        <v>8251</v>
      </c>
      <c r="K2769">
        <v>1446052627</v>
      </c>
      <c r="L2769">
        <v>1443460627</v>
      </c>
      <c r="M2769" t="b">
        <v>0</v>
      </c>
      <c r="N2769">
        <v>5</v>
      </c>
      <c r="O2769" t="b">
        <v>0</v>
      </c>
      <c r="P2769" t="s">
        <v>8284</v>
      </c>
      <c r="Q2769">
        <f t="shared" si="346"/>
        <v>5</v>
      </c>
      <c r="R2769">
        <f t="shared" si="351"/>
        <v>467.2</v>
      </c>
      <c r="S2769" t="str">
        <f t="shared" si="347"/>
        <v>food</v>
      </c>
      <c r="T2769" t="str">
        <f t="shared" si="348"/>
        <v>food trucks</v>
      </c>
      <c r="U2769" s="7">
        <f t="shared" si="349"/>
        <v>42275.720219907409</v>
      </c>
      <c r="V2769" s="7">
        <f t="shared" si="350"/>
        <v>42305.720219907409</v>
      </c>
    </row>
    <row r="2770" spans="1:22" ht="44.25" x14ac:dyDescent="0.75">
      <c r="A2770">
        <v>3374</v>
      </c>
      <c r="B2770" s="2" t="s">
        <v>3373</v>
      </c>
      <c r="C2770" s="2" t="s">
        <v>7484</v>
      </c>
      <c r="D2770">
        <v>3500</v>
      </c>
      <c r="E2770">
        <f t="shared" si="344"/>
        <v>2555</v>
      </c>
      <c r="F2770">
        <v>3730</v>
      </c>
      <c r="G2770">
        <f t="shared" si="345"/>
        <v>2722.9</v>
      </c>
      <c r="H2770" t="s">
        <v>8219</v>
      </c>
      <c r="I2770" t="s">
        <v>8229</v>
      </c>
      <c r="J2770" t="s">
        <v>8251</v>
      </c>
      <c r="K2770">
        <v>1446053616</v>
      </c>
      <c r="L2770">
        <v>1443461616</v>
      </c>
      <c r="M2770" t="b">
        <v>0</v>
      </c>
      <c r="N2770">
        <v>52</v>
      </c>
      <c r="O2770" t="b">
        <v>1</v>
      </c>
      <c r="P2770" t="s">
        <v>8271</v>
      </c>
      <c r="Q2770">
        <f t="shared" si="346"/>
        <v>107</v>
      </c>
      <c r="R2770">
        <f t="shared" si="351"/>
        <v>52.36</v>
      </c>
      <c r="S2770" t="str">
        <f t="shared" si="347"/>
        <v>theater</v>
      </c>
      <c r="T2770" t="str">
        <f t="shared" si="348"/>
        <v>plays</v>
      </c>
      <c r="U2770" s="7">
        <f t="shared" si="349"/>
        <v>42275.731666666667</v>
      </c>
      <c r="V2770" s="7">
        <f t="shared" si="350"/>
        <v>42305.731666666667</v>
      </c>
    </row>
    <row r="2771" spans="1:22" ht="59" x14ac:dyDescent="0.75">
      <c r="A2771">
        <v>1530</v>
      </c>
      <c r="B2771" s="2" t="s">
        <v>1531</v>
      </c>
      <c r="C2771" s="2" t="s">
        <v>5640</v>
      </c>
      <c r="D2771">
        <v>35000</v>
      </c>
      <c r="E2771">
        <f t="shared" si="344"/>
        <v>35000</v>
      </c>
      <c r="F2771">
        <v>47189</v>
      </c>
      <c r="G2771">
        <f t="shared" si="345"/>
        <v>47189</v>
      </c>
      <c r="H2771" t="s">
        <v>8219</v>
      </c>
      <c r="I2771" t="s">
        <v>8224</v>
      </c>
      <c r="J2771" t="s">
        <v>8246</v>
      </c>
      <c r="K2771">
        <v>1445624695</v>
      </c>
      <c r="L2771">
        <v>1443464695</v>
      </c>
      <c r="M2771" t="b">
        <v>1</v>
      </c>
      <c r="N2771">
        <v>874</v>
      </c>
      <c r="O2771" t="b">
        <v>1</v>
      </c>
      <c r="P2771" t="s">
        <v>8285</v>
      </c>
      <c r="Q2771">
        <f t="shared" si="346"/>
        <v>135</v>
      </c>
      <c r="R2771">
        <f t="shared" si="351"/>
        <v>53.99</v>
      </c>
      <c r="S2771" t="str">
        <f t="shared" si="347"/>
        <v>photography</v>
      </c>
      <c r="T2771" t="str">
        <f t="shared" si="348"/>
        <v>photobooks</v>
      </c>
      <c r="U2771" s="7">
        <f t="shared" si="349"/>
        <v>42275.767303240747</v>
      </c>
      <c r="V2771" s="7">
        <f t="shared" si="350"/>
        <v>42300.767303240747</v>
      </c>
    </row>
    <row r="2772" spans="1:22" ht="44.25" x14ac:dyDescent="0.75">
      <c r="A2772">
        <v>425</v>
      </c>
      <c r="B2772" s="2" t="s">
        <v>426</v>
      </c>
      <c r="C2772" s="2" t="s">
        <v>4535</v>
      </c>
      <c r="D2772">
        <v>50000</v>
      </c>
      <c r="E2772">
        <f t="shared" si="344"/>
        <v>50000</v>
      </c>
      <c r="F2772">
        <v>6</v>
      </c>
      <c r="G2772">
        <f t="shared" si="345"/>
        <v>6</v>
      </c>
      <c r="H2772" t="s">
        <v>8221</v>
      </c>
      <c r="I2772" t="s">
        <v>8224</v>
      </c>
      <c r="J2772" t="s">
        <v>8246</v>
      </c>
      <c r="K2772">
        <v>1448660404</v>
      </c>
      <c r="L2772">
        <v>1443472804</v>
      </c>
      <c r="M2772" t="b">
        <v>0</v>
      </c>
      <c r="N2772">
        <v>2</v>
      </c>
      <c r="O2772" t="b">
        <v>0</v>
      </c>
      <c r="P2772" t="s">
        <v>8270</v>
      </c>
      <c r="Q2772">
        <f t="shared" si="346"/>
        <v>0</v>
      </c>
      <c r="R2772">
        <f t="shared" si="351"/>
        <v>3</v>
      </c>
      <c r="S2772" t="str">
        <f t="shared" si="347"/>
        <v>film &amp; video</v>
      </c>
      <c r="T2772" t="str">
        <f t="shared" si="348"/>
        <v>animation</v>
      </c>
      <c r="U2772" s="7">
        <f t="shared" si="349"/>
        <v>42275.861157407402</v>
      </c>
      <c r="V2772" s="7">
        <f t="shared" si="350"/>
        <v>42335.902824074074</v>
      </c>
    </row>
    <row r="2773" spans="1:22" ht="44.25" x14ac:dyDescent="0.75">
      <c r="A2773">
        <v>541</v>
      </c>
      <c r="B2773" s="2" t="s">
        <v>542</v>
      </c>
      <c r="C2773" s="2" t="s">
        <v>4651</v>
      </c>
      <c r="D2773">
        <v>4500</v>
      </c>
      <c r="E2773">
        <f t="shared" si="344"/>
        <v>4500</v>
      </c>
      <c r="F2773">
        <v>25</v>
      </c>
      <c r="G2773">
        <f t="shared" si="345"/>
        <v>25</v>
      </c>
      <c r="H2773" t="s">
        <v>8221</v>
      </c>
      <c r="I2773" t="s">
        <v>8224</v>
      </c>
      <c r="J2773" t="s">
        <v>8246</v>
      </c>
      <c r="K2773">
        <v>1446080834</v>
      </c>
      <c r="L2773">
        <v>1443488834</v>
      </c>
      <c r="M2773" t="b">
        <v>0</v>
      </c>
      <c r="N2773">
        <v>1</v>
      </c>
      <c r="O2773" t="b">
        <v>0</v>
      </c>
      <c r="P2773" t="s">
        <v>8272</v>
      </c>
      <c r="Q2773">
        <f t="shared" si="346"/>
        <v>1</v>
      </c>
      <c r="R2773">
        <f t="shared" si="351"/>
        <v>25</v>
      </c>
      <c r="S2773" t="str">
        <f t="shared" si="347"/>
        <v>technology</v>
      </c>
      <c r="T2773" t="str">
        <f t="shared" si="348"/>
        <v>web</v>
      </c>
      <c r="U2773" s="7">
        <f t="shared" si="349"/>
        <v>42276.046689814815</v>
      </c>
      <c r="V2773" s="7">
        <f t="shared" si="350"/>
        <v>42306.046689814815</v>
      </c>
    </row>
    <row r="2774" spans="1:22" ht="59" x14ac:dyDescent="0.75">
      <c r="A2774">
        <v>2392</v>
      </c>
      <c r="B2774" s="2" t="s">
        <v>2393</v>
      </c>
      <c r="C2774" s="2" t="s">
        <v>6502</v>
      </c>
      <c r="D2774">
        <v>4200</v>
      </c>
      <c r="E2774">
        <f t="shared" si="344"/>
        <v>4200</v>
      </c>
      <c r="F2774">
        <v>0</v>
      </c>
      <c r="G2774">
        <f t="shared" si="345"/>
        <v>0</v>
      </c>
      <c r="H2774" t="s">
        <v>8220</v>
      </c>
      <c r="I2774" t="s">
        <v>8224</v>
      </c>
      <c r="J2774" t="s">
        <v>8246</v>
      </c>
      <c r="K2774">
        <v>1446087223</v>
      </c>
      <c r="L2774">
        <v>1443495223</v>
      </c>
      <c r="M2774" t="b">
        <v>0</v>
      </c>
      <c r="N2774">
        <v>0</v>
      </c>
      <c r="O2774" t="b">
        <v>0</v>
      </c>
      <c r="P2774" t="s">
        <v>8272</v>
      </c>
      <c r="Q2774">
        <f t="shared" si="346"/>
        <v>0</v>
      </c>
      <c r="R2774" t="e">
        <f t="shared" si="351"/>
        <v>#DIV/0!</v>
      </c>
      <c r="S2774" t="str">
        <f t="shared" si="347"/>
        <v>technology</v>
      </c>
      <c r="T2774" t="str">
        <f t="shared" si="348"/>
        <v>web</v>
      </c>
      <c r="U2774" s="7">
        <f t="shared" si="349"/>
        <v>42276.120636574073</v>
      </c>
      <c r="V2774" s="7">
        <f t="shared" si="350"/>
        <v>42306.120636574073</v>
      </c>
    </row>
    <row r="2775" spans="1:22" ht="44.25" x14ac:dyDescent="0.75">
      <c r="A2775">
        <v>1005</v>
      </c>
      <c r="B2775" s="2" t="s">
        <v>1006</v>
      </c>
      <c r="C2775" s="2" t="s">
        <v>5115</v>
      </c>
      <c r="D2775">
        <v>200000</v>
      </c>
      <c r="E2775">
        <f t="shared" si="344"/>
        <v>200000</v>
      </c>
      <c r="F2775">
        <v>150102</v>
      </c>
      <c r="G2775">
        <f t="shared" si="345"/>
        <v>150102</v>
      </c>
      <c r="H2775" t="s">
        <v>8220</v>
      </c>
      <c r="I2775" t="s">
        <v>8224</v>
      </c>
      <c r="J2775" t="s">
        <v>8246</v>
      </c>
      <c r="K2775">
        <v>1446217183</v>
      </c>
      <c r="L2775">
        <v>1443538783</v>
      </c>
      <c r="M2775" t="b">
        <v>0</v>
      </c>
      <c r="N2775">
        <v>161</v>
      </c>
      <c r="O2775" t="b">
        <v>0</v>
      </c>
      <c r="P2775" t="s">
        <v>8273</v>
      </c>
      <c r="Q2775">
        <f t="shared" si="346"/>
        <v>75</v>
      </c>
      <c r="R2775">
        <f t="shared" si="351"/>
        <v>932.31</v>
      </c>
      <c r="S2775" t="str">
        <f t="shared" si="347"/>
        <v>technology</v>
      </c>
      <c r="T2775" t="str">
        <f t="shared" si="348"/>
        <v>wearables</v>
      </c>
      <c r="U2775" s="7">
        <f t="shared" si="349"/>
        <v>42276.624803240738</v>
      </c>
      <c r="V2775" s="7">
        <f t="shared" si="350"/>
        <v>42307.624803240738</v>
      </c>
    </row>
    <row r="2776" spans="1:22" ht="44.25" x14ac:dyDescent="0.75">
      <c r="A2776">
        <v>548</v>
      </c>
      <c r="B2776" s="2" t="s">
        <v>549</v>
      </c>
      <c r="C2776" s="2" t="s">
        <v>4658</v>
      </c>
      <c r="D2776">
        <v>10000</v>
      </c>
      <c r="E2776">
        <f t="shared" si="344"/>
        <v>13100</v>
      </c>
      <c r="F2776">
        <v>9</v>
      </c>
      <c r="G2776">
        <f t="shared" si="345"/>
        <v>11.790000000000001</v>
      </c>
      <c r="H2776" t="s">
        <v>8221</v>
      </c>
      <c r="I2776" t="s">
        <v>8225</v>
      </c>
      <c r="J2776" t="s">
        <v>8247</v>
      </c>
      <c r="K2776">
        <v>1446154848</v>
      </c>
      <c r="L2776">
        <v>1443562848</v>
      </c>
      <c r="M2776" t="b">
        <v>0</v>
      </c>
      <c r="N2776">
        <v>1</v>
      </c>
      <c r="O2776" t="b">
        <v>0</v>
      </c>
      <c r="P2776" t="s">
        <v>8272</v>
      </c>
      <c r="Q2776">
        <f t="shared" si="346"/>
        <v>0</v>
      </c>
      <c r="R2776">
        <f t="shared" si="351"/>
        <v>11.79</v>
      </c>
      <c r="S2776" t="str">
        <f t="shared" si="347"/>
        <v>technology</v>
      </c>
      <c r="T2776" t="str">
        <f t="shared" si="348"/>
        <v>web</v>
      </c>
      <c r="U2776" s="7">
        <f t="shared" si="349"/>
        <v>42276.903333333335</v>
      </c>
      <c r="V2776" s="7">
        <f t="shared" si="350"/>
        <v>42306.903333333335</v>
      </c>
    </row>
    <row r="2777" spans="1:22" ht="44.25" x14ac:dyDescent="0.75">
      <c r="A2777">
        <v>3226</v>
      </c>
      <c r="B2777" s="2" t="s">
        <v>3226</v>
      </c>
      <c r="C2777" s="2" t="s">
        <v>7336</v>
      </c>
      <c r="D2777">
        <v>1200</v>
      </c>
      <c r="E2777">
        <f t="shared" si="344"/>
        <v>1572</v>
      </c>
      <c r="F2777">
        <v>1250</v>
      </c>
      <c r="G2777">
        <f t="shared" si="345"/>
        <v>1637.5</v>
      </c>
      <c r="H2777" t="s">
        <v>8219</v>
      </c>
      <c r="I2777" t="s">
        <v>8225</v>
      </c>
      <c r="J2777" t="s">
        <v>8247</v>
      </c>
      <c r="K2777">
        <v>1446213612</v>
      </c>
      <c r="L2777">
        <v>1443621612</v>
      </c>
      <c r="M2777" t="b">
        <v>1</v>
      </c>
      <c r="N2777">
        <v>21</v>
      </c>
      <c r="O2777" t="b">
        <v>1</v>
      </c>
      <c r="P2777" t="s">
        <v>8271</v>
      </c>
      <c r="Q2777">
        <f t="shared" si="346"/>
        <v>104</v>
      </c>
      <c r="R2777">
        <f t="shared" si="351"/>
        <v>77.98</v>
      </c>
      <c r="S2777" t="str">
        <f t="shared" si="347"/>
        <v>theater</v>
      </c>
      <c r="T2777" t="str">
        <f t="shared" si="348"/>
        <v>plays</v>
      </c>
      <c r="U2777" s="7">
        <f t="shared" si="349"/>
        <v>42277.583472222221</v>
      </c>
      <c r="V2777" s="7">
        <f t="shared" si="350"/>
        <v>42307.583472222221</v>
      </c>
    </row>
    <row r="2778" spans="1:22" ht="59" x14ac:dyDescent="0.75">
      <c r="A2778">
        <v>3239</v>
      </c>
      <c r="B2778" s="2" t="s">
        <v>3239</v>
      </c>
      <c r="C2778" s="2" t="s">
        <v>7349</v>
      </c>
      <c r="D2778">
        <v>5862</v>
      </c>
      <c r="E2778">
        <f t="shared" si="344"/>
        <v>7679.22</v>
      </c>
      <c r="F2778">
        <v>6208.98</v>
      </c>
      <c r="G2778">
        <f t="shared" si="345"/>
        <v>8133.7637999999997</v>
      </c>
      <c r="H2778" t="s">
        <v>8219</v>
      </c>
      <c r="I2778" t="s">
        <v>8225</v>
      </c>
      <c r="J2778" t="s">
        <v>8247</v>
      </c>
      <c r="K2778">
        <v>1445817540</v>
      </c>
      <c r="L2778">
        <v>1443665293</v>
      </c>
      <c r="M2778" t="b">
        <v>1</v>
      </c>
      <c r="N2778">
        <v>104</v>
      </c>
      <c r="O2778" t="b">
        <v>1</v>
      </c>
      <c r="P2778" t="s">
        <v>8271</v>
      </c>
      <c r="Q2778">
        <f t="shared" si="346"/>
        <v>106</v>
      </c>
      <c r="R2778">
        <f t="shared" si="351"/>
        <v>78.209999999999994</v>
      </c>
      <c r="S2778" t="str">
        <f t="shared" si="347"/>
        <v>theater</v>
      </c>
      <c r="T2778" t="str">
        <f t="shared" si="348"/>
        <v>plays</v>
      </c>
      <c r="U2778" s="7">
        <f t="shared" si="349"/>
        <v>42278.089039351849</v>
      </c>
      <c r="V2778" s="7">
        <f t="shared" si="350"/>
        <v>42302.999305555553</v>
      </c>
    </row>
    <row r="2779" spans="1:22" ht="44.25" x14ac:dyDescent="0.75">
      <c r="A2779">
        <v>1294</v>
      </c>
      <c r="B2779" s="2" t="s">
        <v>1295</v>
      </c>
      <c r="C2779" s="2" t="s">
        <v>5404</v>
      </c>
      <c r="D2779">
        <v>500</v>
      </c>
      <c r="E2779">
        <f t="shared" si="344"/>
        <v>655</v>
      </c>
      <c r="F2779">
        <v>610</v>
      </c>
      <c r="G2779">
        <f t="shared" si="345"/>
        <v>799.1</v>
      </c>
      <c r="H2779" t="s">
        <v>8219</v>
      </c>
      <c r="I2779" t="s">
        <v>8225</v>
      </c>
      <c r="J2779" t="s">
        <v>8247</v>
      </c>
      <c r="K2779">
        <v>1445252400</v>
      </c>
      <c r="L2779">
        <v>1443696797</v>
      </c>
      <c r="M2779" t="b">
        <v>0</v>
      </c>
      <c r="N2779">
        <v>22</v>
      </c>
      <c r="O2779" t="b">
        <v>1</v>
      </c>
      <c r="P2779" t="s">
        <v>8271</v>
      </c>
      <c r="Q2779">
        <f t="shared" si="346"/>
        <v>122</v>
      </c>
      <c r="R2779">
        <f t="shared" si="351"/>
        <v>36.32</v>
      </c>
      <c r="S2779" t="str">
        <f t="shared" si="347"/>
        <v>theater</v>
      </c>
      <c r="T2779" t="str">
        <f t="shared" si="348"/>
        <v>plays</v>
      </c>
      <c r="U2779" s="7">
        <f t="shared" si="349"/>
        <v>42278.453668981485</v>
      </c>
      <c r="V2779" s="7">
        <f t="shared" si="350"/>
        <v>42296.458333333328</v>
      </c>
    </row>
    <row r="2780" spans="1:22" ht="29.5" x14ac:dyDescent="0.75">
      <c r="A2780">
        <v>1315</v>
      </c>
      <c r="B2780" s="2" t="s">
        <v>1316</v>
      </c>
      <c r="C2780" s="2" t="s">
        <v>5425</v>
      </c>
      <c r="D2780">
        <v>100000</v>
      </c>
      <c r="E2780">
        <f t="shared" si="344"/>
        <v>100000</v>
      </c>
      <c r="F2780">
        <v>40404</v>
      </c>
      <c r="G2780">
        <f t="shared" si="345"/>
        <v>40404</v>
      </c>
      <c r="H2780" t="s">
        <v>8220</v>
      </c>
      <c r="I2780" t="s">
        <v>8224</v>
      </c>
      <c r="J2780" t="s">
        <v>8246</v>
      </c>
      <c r="K2780">
        <v>1446771600</v>
      </c>
      <c r="L2780">
        <v>1443700648</v>
      </c>
      <c r="M2780" t="b">
        <v>0</v>
      </c>
      <c r="N2780">
        <v>248</v>
      </c>
      <c r="O2780" t="b">
        <v>0</v>
      </c>
      <c r="P2780" t="s">
        <v>8273</v>
      </c>
      <c r="Q2780">
        <f t="shared" si="346"/>
        <v>40</v>
      </c>
      <c r="R2780">
        <f t="shared" si="351"/>
        <v>162.91999999999999</v>
      </c>
      <c r="S2780" t="str">
        <f t="shared" si="347"/>
        <v>technology</v>
      </c>
      <c r="T2780" t="str">
        <f t="shared" si="348"/>
        <v>wearables</v>
      </c>
      <c r="U2780" s="7">
        <f t="shared" si="349"/>
        <v>42278.498240740737</v>
      </c>
      <c r="V2780" s="7">
        <f t="shared" si="350"/>
        <v>42314.041666666672</v>
      </c>
    </row>
    <row r="2781" spans="1:22" ht="44.25" x14ac:dyDescent="0.75">
      <c r="A2781">
        <v>2918</v>
      </c>
      <c r="B2781" s="2" t="s">
        <v>2918</v>
      </c>
      <c r="C2781" s="2" t="s">
        <v>7028</v>
      </c>
      <c r="D2781">
        <v>5000</v>
      </c>
      <c r="E2781">
        <f t="shared" si="344"/>
        <v>5000</v>
      </c>
      <c r="F2781">
        <v>1362</v>
      </c>
      <c r="G2781">
        <f t="shared" si="345"/>
        <v>1362</v>
      </c>
      <c r="H2781" t="s">
        <v>8221</v>
      </c>
      <c r="I2781" t="s">
        <v>8224</v>
      </c>
      <c r="J2781" t="s">
        <v>8246</v>
      </c>
      <c r="K2781">
        <v>1446131207</v>
      </c>
      <c r="L2781">
        <v>1443712007</v>
      </c>
      <c r="M2781" t="b">
        <v>0</v>
      </c>
      <c r="N2781">
        <v>20</v>
      </c>
      <c r="O2781" t="b">
        <v>0</v>
      </c>
      <c r="P2781" t="s">
        <v>8271</v>
      </c>
      <c r="Q2781">
        <f t="shared" si="346"/>
        <v>27</v>
      </c>
      <c r="R2781">
        <f t="shared" si="351"/>
        <v>68.099999999999994</v>
      </c>
      <c r="S2781" t="str">
        <f t="shared" si="347"/>
        <v>theater</v>
      </c>
      <c r="T2781" t="str">
        <f t="shared" si="348"/>
        <v>plays</v>
      </c>
      <c r="U2781" s="7">
        <f t="shared" si="349"/>
        <v>42278.629710648151</v>
      </c>
      <c r="V2781" s="7">
        <f t="shared" si="350"/>
        <v>42306.629710648151</v>
      </c>
    </row>
    <row r="2782" spans="1:22" ht="59" x14ac:dyDescent="0.75">
      <c r="A2782">
        <v>1218</v>
      </c>
      <c r="B2782" s="2" t="s">
        <v>1219</v>
      </c>
      <c r="C2782" s="2" t="s">
        <v>5328</v>
      </c>
      <c r="D2782">
        <v>9000</v>
      </c>
      <c r="E2782">
        <f t="shared" si="344"/>
        <v>9000</v>
      </c>
      <c r="F2782">
        <v>15505</v>
      </c>
      <c r="G2782">
        <f t="shared" si="345"/>
        <v>15505</v>
      </c>
      <c r="H2782" t="s">
        <v>8219</v>
      </c>
      <c r="I2782" t="s">
        <v>8224</v>
      </c>
      <c r="J2782" t="s">
        <v>8246</v>
      </c>
      <c r="K2782">
        <v>1446346800</v>
      </c>
      <c r="L2782">
        <v>1443714800</v>
      </c>
      <c r="M2782" t="b">
        <v>0</v>
      </c>
      <c r="N2782">
        <v>89</v>
      </c>
      <c r="O2782" t="b">
        <v>1</v>
      </c>
      <c r="P2782" t="s">
        <v>8285</v>
      </c>
      <c r="Q2782">
        <f t="shared" si="346"/>
        <v>172</v>
      </c>
      <c r="R2782">
        <f t="shared" si="351"/>
        <v>174.21</v>
      </c>
      <c r="S2782" t="str">
        <f t="shared" si="347"/>
        <v>photography</v>
      </c>
      <c r="T2782" t="str">
        <f t="shared" si="348"/>
        <v>photobooks</v>
      </c>
      <c r="U2782" s="7">
        <f t="shared" si="349"/>
        <v>42278.662037037036</v>
      </c>
      <c r="V2782" s="7">
        <f t="shared" si="350"/>
        <v>42309.125</v>
      </c>
    </row>
    <row r="2783" spans="1:22" ht="44.25" x14ac:dyDescent="0.75">
      <c r="A2783">
        <v>2898</v>
      </c>
      <c r="B2783" s="2" t="s">
        <v>2898</v>
      </c>
      <c r="C2783" s="2" t="s">
        <v>7008</v>
      </c>
      <c r="D2783">
        <v>7500</v>
      </c>
      <c r="E2783">
        <f t="shared" si="344"/>
        <v>7500</v>
      </c>
      <c r="F2783">
        <v>316</v>
      </c>
      <c r="G2783">
        <f t="shared" si="345"/>
        <v>316</v>
      </c>
      <c r="H2783" t="s">
        <v>8221</v>
      </c>
      <c r="I2783" t="s">
        <v>8224</v>
      </c>
      <c r="J2783" t="s">
        <v>8246</v>
      </c>
      <c r="K2783">
        <v>1446307053</v>
      </c>
      <c r="L2783">
        <v>1443715053</v>
      </c>
      <c r="M2783" t="b">
        <v>0</v>
      </c>
      <c r="N2783">
        <v>12</v>
      </c>
      <c r="O2783" t="b">
        <v>0</v>
      </c>
      <c r="P2783" t="s">
        <v>8271</v>
      </c>
      <c r="Q2783">
        <f t="shared" si="346"/>
        <v>4</v>
      </c>
      <c r="R2783">
        <f t="shared" si="351"/>
        <v>26.33</v>
      </c>
      <c r="S2783" t="str">
        <f t="shared" si="347"/>
        <v>theater</v>
      </c>
      <c r="T2783" t="str">
        <f t="shared" si="348"/>
        <v>plays</v>
      </c>
      <c r="U2783" s="7">
        <f t="shared" si="349"/>
        <v>42278.664965277778</v>
      </c>
      <c r="V2783" s="7">
        <f t="shared" si="350"/>
        <v>42308.664965277778</v>
      </c>
    </row>
    <row r="2784" spans="1:22" ht="44.25" x14ac:dyDescent="0.75">
      <c r="A2784">
        <v>328</v>
      </c>
      <c r="B2784" s="2" t="s">
        <v>329</v>
      </c>
      <c r="C2784" s="2" t="s">
        <v>4438</v>
      </c>
      <c r="D2784">
        <v>75000</v>
      </c>
      <c r="E2784">
        <f t="shared" si="344"/>
        <v>75000</v>
      </c>
      <c r="F2784">
        <v>77710.8</v>
      </c>
      <c r="G2784">
        <f t="shared" si="345"/>
        <v>77710.8</v>
      </c>
      <c r="H2784" t="s">
        <v>8219</v>
      </c>
      <c r="I2784" t="s">
        <v>8224</v>
      </c>
      <c r="J2784" t="s">
        <v>8246</v>
      </c>
      <c r="K2784">
        <v>1446350400</v>
      </c>
      <c r="L2784">
        <v>1443739388</v>
      </c>
      <c r="M2784" t="b">
        <v>1</v>
      </c>
      <c r="N2784">
        <v>498</v>
      </c>
      <c r="O2784" t="b">
        <v>1</v>
      </c>
      <c r="P2784" t="s">
        <v>8269</v>
      </c>
      <c r="Q2784">
        <f t="shared" si="346"/>
        <v>104</v>
      </c>
      <c r="R2784">
        <f t="shared" si="351"/>
        <v>156.05000000000001</v>
      </c>
      <c r="S2784" t="str">
        <f t="shared" si="347"/>
        <v>film &amp; video</v>
      </c>
      <c r="T2784" t="str">
        <f t="shared" si="348"/>
        <v>documentary</v>
      </c>
      <c r="U2784" s="7">
        <f t="shared" si="349"/>
        <v>42278.946620370371</v>
      </c>
      <c r="V2784" s="7">
        <f t="shared" si="350"/>
        <v>42309.166666666672</v>
      </c>
    </row>
    <row r="2785" spans="1:22" ht="29.5" x14ac:dyDescent="0.75">
      <c r="A2785">
        <v>2180</v>
      </c>
      <c r="B2785" s="2" t="s">
        <v>2181</v>
      </c>
      <c r="C2785" s="2" t="s">
        <v>6290</v>
      </c>
      <c r="D2785">
        <v>5000</v>
      </c>
      <c r="E2785">
        <f t="shared" si="344"/>
        <v>5000</v>
      </c>
      <c r="F2785">
        <v>5359.21</v>
      </c>
      <c r="G2785">
        <f t="shared" si="345"/>
        <v>5359.21</v>
      </c>
      <c r="H2785" t="s">
        <v>8219</v>
      </c>
      <c r="I2785" t="s">
        <v>8224</v>
      </c>
      <c r="J2785" t="s">
        <v>8246</v>
      </c>
      <c r="K2785">
        <v>1447434268</v>
      </c>
      <c r="L2785">
        <v>1443801868</v>
      </c>
      <c r="M2785" t="b">
        <v>0</v>
      </c>
      <c r="N2785">
        <v>78</v>
      </c>
      <c r="O2785" t="b">
        <v>1</v>
      </c>
      <c r="P2785" t="s">
        <v>8276</v>
      </c>
      <c r="Q2785">
        <f t="shared" si="346"/>
        <v>107</v>
      </c>
      <c r="R2785">
        <f t="shared" si="351"/>
        <v>68.709999999999994</v>
      </c>
      <c r="S2785" t="str">
        <f t="shared" si="347"/>
        <v>music</v>
      </c>
      <c r="T2785" t="str">
        <f t="shared" si="348"/>
        <v>rock</v>
      </c>
      <c r="U2785" s="7">
        <f t="shared" si="349"/>
        <v>42279.669768518521</v>
      </c>
      <c r="V2785" s="7">
        <f t="shared" si="350"/>
        <v>42321.711435185185</v>
      </c>
    </row>
    <row r="2786" spans="1:22" ht="44.25" x14ac:dyDescent="0.75">
      <c r="A2786">
        <v>3943</v>
      </c>
      <c r="B2786" s="2" t="s">
        <v>3940</v>
      </c>
      <c r="C2786" s="2" t="s">
        <v>8051</v>
      </c>
      <c r="D2786">
        <v>5000</v>
      </c>
      <c r="E2786">
        <f t="shared" si="344"/>
        <v>5000</v>
      </c>
      <c r="F2786">
        <v>1782</v>
      </c>
      <c r="G2786">
        <f t="shared" si="345"/>
        <v>1782</v>
      </c>
      <c r="H2786" t="s">
        <v>8221</v>
      </c>
      <c r="I2786" t="s">
        <v>8224</v>
      </c>
      <c r="J2786" t="s">
        <v>8246</v>
      </c>
      <c r="K2786">
        <v>1446483000</v>
      </c>
      <c r="L2786">
        <v>1443811268</v>
      </c>
      <c r="M2786" t="b">
        <v>0</v>
      </c>
      <c r="N2786">
        <v>13</v>
      </c>
      <c r="O2786" t="b">
        <v>0</v>
      </c>
      <c r="P2786" t="s">
        <v>8271</v>
      </c>
      <c r="Q2786">
        <f t="shared" si="346"/>
        <v>36</v>
      </c>
      <c r="R2786">
        <f t="shared" si="351"/>
        <v>137.08000000000001</v>
      </c>
      <c r="S2786" t="str">
        <f t="shared" si="347"/>
        <v>theater</v>
      </c>
      <c r="T2786" t="str">
        <f t="shared" si="348"/>
        <v>plays</v>
      </c>
      <c r="U2786" s="7">
        <f t="shared" si="349"/>
        <v>42279.778564814813</v>
      </c>
      <c r="V2786" s="7">
        <f t="shared" si="350"/>
        <v>42310.701388888891</v>
      </c>
    </row>
    <row r="2787" spans="1:22" ht="29.5" x14ac:dyDescent="0.75">
      <c r="A2787">
        <v>2618</v>
      </c>
      <c r="B2787" s="2" t="s">
        <v>2618</v>
      </c>
      <c r="C2787" s="2" t="s">
        <v>6728</v>
      </c>
      <c r="D2787">
        <v>15000</v>
      </c>
      <c r="E2787">
        <f t="shared" si="344"/>
        <v>15000</v>
      </c>
      <c r="F2787">
        <v>15808</v>
      </c>
      <c r="G2787">
        <f t="shared" si="345"/>
        <v>15808</v>
      </c>
      <c r="H2787" t="s">
        <v>8219</v>
      </c>
      <c r="I2787" t="s">
        <v>8224</v>
      </c>
      <c r="J2787" t="s">
        <v>8246</v>
      </c>
      <c r="K2787">
        <v>1449000061</v>
      </c>
      <c r="L2787">
        <v>1443812461</v>
      </c>
      <c r="M2787" t="b">
        <v>1</v>
      </c>
      <c r="N2787">
        <v>77</v>
      </c>
      <c r="O2787" t="b">
        <v>1</v>
      </c>
      <c r="P2787" t="s">
        <v>8301</v>
      </c>
      <c r="Q2787">
        <f t="shared" si="346"/>
        <v>105</v>
      </c>
      <c r="R2787">
        <f t="shared" si="351"/>
        <v>205.3</v>
      </c>
      <c r="S2787" t="str">
        <f t="shared" si="347"/>
        <v>technology</v>
      </c>
      <c r="T2787" t="str">
        <f t="shared" si="348"/>
        <v>space exploration</v>
      </c>
      <c r="U2787" s="7">
        <f t="shared" si="349"/>
        <v>42279.792372685188</v>
      </c>
      <c r="V2787" s="7">
        <f t="shared" si="350"/>
        <v>42339.834039351852</v>
      </c>
    </row>
    <row r="2788" spans="1:22" ht="44.25" x14ac:dyDescent="0.75">
      <c r="A2788">
        <v>1549</v>
      </c>
      <c r="B2788" s="2" t="s">
        <v>1550</v>
      </c>
      <c r="C2788" s="2" t="s">
        <v>5659</v>
      </c>
      <c r="D2788">
        <v>500</v>
      </c>
      <c r="E2788">
        <f t="shared" si="344"/>
        <v>500</v>
      </c>
      <c r="F2788">
        <v>170</v>
      </c>
      <c r="G2788">
        <f t="shared" si="345"/>
        <v>170</v>
      </c>
      <c r="H2788" t="s">
        <v>8221</v>
      </c>
      <c r="I2788" t="s">
        <v>8224</v>
      </c>
      <c r="J2788" t="s">
        <v>8246</v>
      </c>
      <c r="K2788">
        <v>1446524159</v>
      </c>
      <c r="L2788">
        <v>1443928559</v>
      </c>
      <c r="M2788" t="b">
        <v>0</v>
      </c>
      <c r="N2788">
        <v>6</v>
      </c>
      <c r="O2788" t="b">
        <v>0</v>
      </c>
      <c r="P2788" t="s">
        <v>8289</v>
      </c>
      <c r="Q2788">
        <f t="shared" si="346"/>
        <v>34</v>
      </c>
      <c r="R2788">
        <f t="shared" si="351"/>
        <v>28.33</v>
      </c>
      <c r="S2788" t="str">
        <f t="shared" si="347"/>
        <v>photography</v>
      </c>
      <c r="T2788" t="str">
        <f t="shared" si="348"/>
        <v>nature</v>
      </c>
      <c r="U2788" s="7">
        <f t="shared" si="349"/>
        <v>42281.136099537034</v>
      </c>
      <c r="V2788" s="7">
        <f t="shared" si="350"/>
        <v>42311.177766203706</v>
      </c>
    </row>
    <row r="2789" spans="1:22" ht="44.25" x14ac:dyDescent="0.75">
      <c r="A2789">
        <v>998</v>
      </c>
      <c r="B2789" s="2" t="s">
        <v>999</v>
      </c>
      <c r="C2789" s="2" t="s">
        <v>5108</v>
      </c>
      <c r="D2789">
        <v>60000</v>
      </c>
      <c r="E2789">
        <f t="shared" si="344"/>
        <v>43800</v>
      </c>
      <c r="F2789">
        <v>35135</v>
      </c>
      <c r="G2789">
        <f t="shared" si="345"/>
        <v>25648.55</v>
      </c>
      <c r="H2789" t="s">
        <v>8221</v>
      </c>
      <c r="I2789" t="s">
        <v>8229</v>
      </c>
      <c r="J2789" t="s">
        <v>8251</v>
      </c>
      <c r="K2789">
        <v>1447909401</v>
      </c>
      <c r="L2789">
        <v>1444017801</v>
      </c>
      <c r="M2789" t="b">
        <v>0</v>
      </c>
      <c r="N2789">
        <v>229</v>
      </c>
      <c r="O2789" t="b">
        <v>0</v>
      </c>
      <c r="P2789" t="s">
        <v>8273</v>
      </c>
      <c r="Q2789">
        <f t="shared" si="346"/>
        <v>59</v>
      </c>
      <c r="R2789">
        <f t="shared" si="351"/>
        <v>112</v>
      </c>
      <c r="S2789" t="str">
        <f t="shared" si="347"/>
        <v>technology</v>
      </c>
      <c r="T2789" t="str">
        <f t="shared" si="348"/>
        <v>wearables</v>
      </c>
      <c r="U2789" s="7">
        <f t="shared" si="349"/>
        <v>42282.168993055559</v>
      </c>
      <c r="V2789" s="7">
        <f t="shared" si="350"/>
        <v>42327.210659722223</v>
      </c>
    </row>
    <row r="2790" spans="1:22" ht="44.25" x14ac:dyDescent="0.75">
      <c r="A2790">
        <v>4026</v>
      </c>
      <c r="B2790" s="2" t="s">
        <v>4022</v>
      </c>
      <c r="C2790" s="2" t="s">
        <v>8131</v>
      </c>
      <c r="D2790">
        <v>4000</v>
      </c>
      <c r="E2790">
        <f t="shared" si="344"/>
        <v>4000</v>
      </c>
      <c r="F2790">
        <v>0</v>
      </c>
      <c r="G2790">
        <f t="shared" si="345"/>
        <v>0</v>
      </c>
      <c r="H2790" t="s">
        <v>8221</v>
      </c>
      <c r="I2790" t="s">
        <v>8224</v>
      </c>
      <c r="J2790" t="s">
        <v>8246</v>
      </c>
      <c r="K2790">
        <v>1449247439</v>
      </c>
      <c r="L2790">
        <v>1444059839</v>
      </c>
      <c r="M2790" t="b">
        <v>0</v>
      </c>
      <c r="N2790">
        <v>0</v>
      </c>
      <c r="O2790" t="b">
        <v>0</v>
      </c>
      <c r="P2790" t="s">
        <v>8271</v>
      </c>
      <c r="Q2790">
        <f t="shared" si="346"/>
        <v>0</v>
      </c>
      <c r="R2790" t="e">
        <f t="shared" si="351"/>
        <v>#DIV/0!</v>
      </c>
      <c r="S2790" t="str">
        <f t="shared" si="347"/>
        <v>theater</v>
      </c>
      <c r="T2790" t="str">
        <f t="shared" si="348"/>
        <v>plays</v>
      </c>
      <c r="U2790" s="7">
        <f t="shared" si="349"/>
        <v>42282.655543981484</v>
      </c>
      <c r="V2790" s="7">
        <f t="shared" si="350"/>
        <v>42342.697210648148</v>
      </c>
    </row>
    <row r="2791" spans="1:22" ht="44.25" x14ac:dyDescent="0.75">
      <c r="A2791">
        <v>1804</v>
      </c>
      <c r="B2791" s="2" t="s">
        <v>1805</v>
      </c>
      <c r="C2791" s="2" t="s">
        <v>5914</v>
      </c>
      <c r="D2791">
        <v>15500</v>
      </c>
      <c r="E2791">
        <f t="shared" si="344"/>
        <v>15500</v>
      </c>
      <c r="F2791">
        <v>5452</v>
      </c>
      <c r="G2791">
        <f t="shared" si="345"/>
        <v>5452</v>
      </c>
      <c r="H2791" t="s">
        <v>8221</v>
      </c>
      <c r="I2791" t="s">
        <v>8224</v>
      </c>
      <c r="J2791" t="s">
        <v>8246</v>
      </c>
      <c r="K2791">
        <v>1447521404</v>
      </c>
      <c r="L2791">
        <v>1444061804</v>
      </c>
      <c r="M2791" t="b">
        <v>1</v>
      </c>
      <c r="N2791">
        <v>52</v>
      </c>
      <c r="O2791" t="b">
        <v>0</v>
      </c>
      <c r="P2791" t="s">
        <v>8285</v>
      </c>
      <c r="Q2791">
        <f t="shared" si="346"/>
        <v>35</v>
      </c>
      <c r="R2791">
        <f t="shared" si="351"/>
        <v>104.85</v>
      </c>
      <c r="S2791" t="str">
        <f t="shared" si="347"/>
        <v>photography</v>
      </c>
      <c r="T2791" t="str">
        <f t="shared" si="348"/>
        <v>photobooks</v>
      </c>
      <c r="U2791" s="7">
        <f t="shared" si="349"/>
        <v>42282.678287037037</v>
      </c>
      <c r="V2791" s="7">
        <f t="shared" si="350"/>
        <v>42322.719953703709</v>
      </c>
    </row>
    <row r="2792" spans="1:22" ht="44.25" x14ac:dyDescent="0.75">
      <c r="A2792">
        <v>572</v>
      </c>
      <c r="B2792" s="2" t="s">
        <v>573</v>
      </c>
      <c r="C2792" s="2" t="s">
        <v>4682</v>
      </c>
      <c r="D2792">
        <v>2500</v>
      </c>
      <c r="E2792">
        <f t="shared" si="344"/>
        <v>2500</v>
      </c>
      <c r="F2792">
        <v>0</v>
      </c>
      <c r="G2792">
        <f t="shared" si="345"/>
        <v>0</v>
      </c>
      <c r="H2792" t="s">
        <v>8221</v>
      </c>
      <c r="I2792" t="s">
        <v>8224</v>
      </c>
      <c r="J2792" t="s">
        <v>8246</v>
      </c>
      <c r="K2792">
        <v>1446660688</v>
      </c>
      <c r="L2792">
        <v>1444065088</v>
      </c>
      <c r="M2792" t="b">
        <v>0</v>
      </c>
      <c r="N2792">
        <v>0</v>
      </c>
      <c r="O2792" t="b">
        <v>0</v>
      </c>
      <c r="P2792" t="s">
        <v>8272</v>
      </c>
      <c r="Q2792">
        <f t="shared" si="346"/>
        <v>0</v>
      </c>
      <c r="R2792" t="e">
        <f t="shared" si="351"/>
        <v>#DIV/0!</v>
      </c>
      <c r="S2792" t="str">
        <f t="shared" si="347"/>
        <v>technology</v>
      </c>
      <c r="T2792" t="str">
        <f t="shared" si="348"/>
        <v>web</v>
      </c>
      <c r="U2792" s="7">
        <f t="shared" si="349"/>
        <v>42282.71629629629</v>
      </c>
      <c r="V2792" s="7">
        <f t="shared" si="350"/>
        <v>42312.757962962962</v>
      </c>
    </row>
    <row r="2793" spans="1:22" ht="44.25" x14ac:dyDescent="0.75">
      <c r="A2793">
        <v>537</v>
      </c>
      <c r="B2793" s="2" t="s">
        <v>538</v>
      </c>
      <c r="C2793" s="2" t="s">
        <v>4647</v>
      </c>
      <c r="D2793">
        <v>2000</v>
      </c>
      <c r="E2793">
        <f t="shared" si="344"/>
        <v>2000</v>
      </c>
      <c r="F2793">
        <v>2410</v>
      </c>
      <c r="G2793">
        <f t="shared" si="345"/>
        <v>2410</v>
      </c>
      <c r="H2793" t="s">
        <v>8219</v>
      </c>
      <c r="I2793" t="s">
        <v>8224</v>
      </c>
      <c r="J2793" t="s">
        <v>8246</v>
      </c>
      <c r="K2793">
        <v>1446665191</v>
      </c>
      <c r="L2793">
        <v>1444069591</v>
      </c>
      <c r="M2793" t="b">
        <v>0</v>
      </c>
      <c r="N2793">
        <v>59</v>
      </c>
      <c r="O2793" t="b">
        <v>1</v>
      </c>
      <c r="P2793" t="s">
        <v>8271</v>
      </c>
      <c r="Q2793">
        <f t="shared" si="346"/>
        <v>121</v>
      </c>
      <c r="R2793">
        <f t="shared" si="351"/>
        <v>40.85</v>
      </c>
      <c r="S2793" t="str">
        <f t="shared" si="347"/>
        <v>theater</v>
      </c>
      <c r="T2793" t="str">
        <f t="shared" si="348"/>
        <v>plays</v>
      </c>
      <c r="U2793" s="7">
        <f t="shared" si="349"/>
        <v>42282.768414351856</v>
      </c>
      <c r="V2793" s="7">
        <f t="shared" si="350"/>
        <v>42312.810081018513</v>
      </c>
    </row>
    <row r="2794" spans="1:22" ht="44.25" x14ac:dyDescent="0.75">
      <c r="A2794">
        <v>3292</v>
      </c>
      <c r="B2794" s="2" t="s">
        <v>3292</v>
      </c>
      <c r="C2794" s="2" t="s">
        <v>7402</v>
      </c>
      <c r="D2794">
        <v>101</v>
      </c>
      <c r="E2794">
        <f t="shared" si="344"/>
        <v>132.31</v>
      </c>
      <c r="F2794">
        <v>289</v>
      </c>
      <c r="G2794">
        <f t="shared" si="345"/>
        <v>378.59000000000003</v>
      </c>
      <c r="H2794" t="s">
        <v>8219</v>
      </c>
      <c r="I2794" t="s">
        <v>8225</v>
      </c>
      <c r="J2794" t="s">
        <v>8247</v>
      </c>
      <c r="K2794">
        <v>1449257348</v>
      </c>
      <c r="L2794">
        <v>1444069748</v>
      </c>
      <c r="M2794" t="b">
        <v>0</v>
      </c>
      <c r="N2794">
        <v>15</v>
      </c>
      <c r="O2794" t="b">
        <v>1</v>
      </c>
      <c r="P2794" t="s">
        <v>8271</v>
      </c>
      <c r="Q2794">
        <f t="shared" si="346"/>
        <v>286</v>
      </c>
      <c r="R2794">
        <f t="shared" si="351"/>
        <v>25.24</v>
      </c>
      <c r="S2794" t="str">
        <f t="shared" si="347"/>
        <v>theater</v>
      </c>
      <c r="T2794" t="str">
        <f t="shared" si="348"/>
        <v>plays</v>
      </c>
      <c r="U2794" s="7">
        <f t="shared" si="349"/>
        <v>42282.770231481481</v>
      </c>
      <c r="V2794" s="7">
        <f t="shared" si="350"/>
        <v>42342.811898148153</v>
      </c>
    </row>
    <row r="2795" spans="1:22" ht="44.25" x14ac:dyDescent="0.75">
      <c r="A2795">
        <v>585</v>
      </c>
      <c r="B2795" s="2" t="s">
        <v>586</v>
      </c>
      <c r="C2795" s="2" t="s">
        <v>4695</v>
      </c>
      <c r="D2795">
        <v>9000</v>
      </c>
      <c r="E2795">
        <f t="shared" si="344"/>
        <v>11790</v>
      </c>
      <c r="F2795">
        <v>0</v>
      </c>
      <c r="G2795">
        <f t="shared" si="345"/>
        <v>0</v>
      </c>
      <c r="H2795" t="s">
        <v>8221</v>
      </c>
      <c r="I2795" t="s">
        <v>8225</v>
      </c>
      <c r="J2795" t="s">
        <v>8247</v>
      </c>
      <c r="K2795">
        <v>1448928000</v>
      </c>
      <c r="L2795">
        <v>1444123377</v>
      </c>
      <c r="M2795" t="b">
        <v>0</v>
      </c>
      <c r="N2795">
        <v>0</v>
      </c>
      <c r="O2795" t="b">
        <v>0</v>
      </c>
      <c r="P2795" t="s">
        <v>8272</v>
      </c>
      <c r="Q2795">
        <f t="shared" si="346"/>
        <v>0</v>
      </c>
      <c r="R2795" t="e">
        <f t="shared" si="351"/>
        <v>#DIV/0!</v>
      </c>
      <c r="S2795" t="str">
        <f t="shared" si="347"/>
        <v>technology</v>
      </c>
      <c r="T2795" t="str">
        <f t="shared" si="348"/>
        <v>web</v>
      </c>
      <c r="U2795" s="7">
        <f t="shared" si="349"/>
        <v>42283.3909375</v>
      </c>
      <c r="V2795" s="7">
        <f t="shared" si="350"/>
        <v>42339</v>
      </c>
    </row>
    <row r="2796" spans="1:22" ht="44.25" x14ac:dyDescent="0.75">
      <c r="A2796">
        <v>4074</v>
      </c>
      <c r="B2796" s="2" t="s">
        <v>4070</v>
      </c>
      <c r="C2796" s="2" t="s">
        <v>8177</v>
      </c>
      <c r="D2796">
        <v>2750</v>
      </c>
      <c r="E2796">
        <f t="shared" si="344"/>
        <v>3602.5</v>
      </c>
      <c r="F2796">
        <v>735</v>
      </c>
      <c r="G2796">
        <f t="shared" si="345"/>
        <v>962.85</v>
      </c>
      <c r="H2796" t="s">
        <v>8221</v>
      </c>
      <c r="I2796" t="s">
        <v>8225</v>
      </c>
      <c r="J2796" t="s">
        <v>8247</v>
      </c>
      <c r="K2796">
        <v>1446732975</v>
      </c>
      <c r="L2796">
        <v>1444137375</v>
      </c>
      <c r="M2796" t="b">
        <v>0</v>
      </c>
      <c r="N2796">
        <v>21</v>
      </c>
      <c r="O2796" t="b">
        <v>0</v>
      </c>
      <c r="P2796" t="s">
        <v>8271</v>
      </c>
      <c r="Q2796">
        <f t="shared" si="346"/>
        <v>27</v>
      </c>
      <c r="R2796">
        <f t="shared" si="351"/>
        <v>45.85</v>
      </c>
      <c r="S2796" t="str">
        <f t="shared" si="347"/>
        <v>theater</v>
      </c>
      <c r="T2796" t="str">
        <f t="shared" si="348"/>
        <v>plays</v>
      </c>
      <c r="U2796" s="7">
        <f t="shared" si="349"/>
        <v>42283.552951388891</v>
      </c>
      <c r="V2796" s="7">
        <f t="shared" si="350"/>
        <v>42313.594618055555</v>
      </c>
    </row>
    <row r="2797" spans="1:22" ht="44.25" x14ac:dyDescent="0.75">
      <c r="A2797">
        <v>545</v>
      </c>
      <c r="B2797" s="2" t="s">
        <v>546</v>
      </c>
      <c r="C2797" s="2" t="s">
        <v>4655</v>
      </c>
      <c r="D2797">
        <v>50000</v>
      </c>
      <c r="E2797">
        <f t="shared" si="344"/>
        <v>56999.999999999993</v>
      </c>
      <c r="F2797">
        <v>13692</v>
      </c>
      <c r="G2797">
        <f t="shared" si="345"/>
        <v>15608.88</v>
      </c>
      <c r="H2797" t="s">
        <v>8221</v>
      </c>
      <c r="I2797" t="s">
        <v>8230</v>
      </c>
      <c r="J2797" t="s">
        <v>8249</v>
      </c>
      <c r="K2797">
        <v>1447600389</v>
      </c>
      <c r="L2797">
        <v>1444140789</v>
      </c>
      <c r="M2797" t="b">
        <v>0</v>
      </c>
      <c r="N2797">
        <v>34</v>
      </c>
      <c r="O2797" t="b">
        <v>0</v>
      </c>
      <c r="P2797" t="s">
        <v>8272</v>
      </c>
      <c r="Q2797">
        <f t="shared" si="346"/>
        <v>27</v>
      </c>
      <c r="R2797">
        <f t="shared" si="351"/>
        <v>459.08</v>
      </c>
      <c r="S2797" t="str">
        <f t="shared" si="347"/>
        <v>technology</v>
      </c>
      <c r="T2797" t="str">
        <f t="shared" si="348"/>
        <v>web</v>
      </c>
      <c r="U2797" s="7">
        <f t="shared" si="349"/>
        <v>42283.592465277776</v>
      </c>
      <c r="V2797" s="7">
        <f t="shared" si="350"/>
        <v>42323.634131944447</v>
      </c>
    </row>
    <row r="2798" spans="1:22" ht="44.25" x14ac:dyDescent="0.75">
      <c r="A2798">
        <v>3603</v>
      </c>
      <c r="B2798" s="2" t="s">
        <v>3602</v>
      </c>
      <c r="C2798" s="2" t="s">
        <v>7713</v>
      </c>
      <c r="D2798">
        <v>1500</v>
      </c>
      <c r="E2798">
        <f t="shared" si="344"/>
        <v>1500</v>
      </c>
      <c r="F2798">
        <v>2560</v>
      </c>
      <c r="G2798">
        <f t="shared" si="345"/>
        <v>2560</v>
      </c>
      <c r="H2798" t="s">
        <v>8219</v>
      </c>
      <c r="I2798" t="s">
        <v>8224</v>
      </c>
      <c r="J2798" t="s">
        <v>8246</v>
      </c>
      <c r="K2798">
        <v>1446759880</v>
      </c>
      <c r="L2798">
        <v>1444164280</v>
      </c>
      <c r="M2798" t="b">
        <v>0</v>
      </c>
      <c r="N2798">
        <v>57</v>
      </c>
      <c r="O2798" t="b">
        <v>1</v>
      </c>
      <c r="P2798" t="s">
        <v>8271</v>
      </c>
      <c r="Q2798">
        <f t="shared" si="346"/>
        <v>171</v>
      </c>
      <c r="R2798">
        <f t="shared" si="351"/>
        <v>44.91</v>
      </c>
      <c r="S2798" t="str">
        <f t="shared" si="347"/>
        <v>theater</v>
      </c>
      <c r="T2798" t="str">
        <f t="shared" si="348"/>
        <v>plays</v>
      </c>
      <c r="U2798" s="7">
        <f t="shared" si="349"/>
        <v>42283.864351851851</v>
      </c>
      <c r="V2798" s="7">
        <f t="shared" si="350"/>
        <v>42313.906018518523</v>
      </c>
    </row>
    <row r="2799" spans="1:22" ht="44.25" x14ac:dyDescent="0.75">
      <c r="A2799">
        <v>3272</v>
      </c>
      <c r="B2799" s="2" t="s">
        <v>3272</v>
      </c>
      <c r="C2799" s="2" t="s">
        <v>7382</v>
      </c>
      <c r="D2799">
        <v>10000</v>
      </c>
      <c r="E2799">
        <f t="shared" si="344"/>
        <v>10000</v>
      </c>
      <c r="F2799">
        <v>15443</v>
      </c>
      <c r="G2799">
        <f t="shared" si="345"/>
        <v>15443</v>
      </c>
      <c r="H2799" t="s">
        <v>8219</v>
      </c>
      <c r="I2799" t="s">
        <v>8224</v>
      </c>
      <c r="J2799" t="s">
        <v>8246</v>
      </c>
      <c r="K2799">
        <v>1446814809</v>
      </c>
      <c r="L2799">
        <v>1444219209</v>
      </c>
      <c r="M2799" t="b">
        <v>1</v>
      </c>
      <c r="N2799">
        <v>145</v>
      </c>
      <c r="O2799" t="b">
        <v>1</v>
      </c>
      <c r="P2799" t="s">
        <v>8271</v>
      </c>
      <c r="Q2799">
        <f t="shared" si="346"/>
        <v>154</v>
      </c>
      <c r="R2799">
        <f t="shared" si="351"/>
        <v>106.5</v>
      </c>
      <c r="S2799" t="str">
        <f t="shared" si="347"/>
        <v>theater</v>
      </c>
      <c r="T2799" t="str">
        <f t="shared" si="348"/>
        <v>plays</v>
      </c>
      <c r="U2799" s="7">
        <f t="shared" si="349"/>
        <v>42284.500104166669</v>
      </c>
      <c r="V2799" s="7">
        <f t="shared" si="350"/>
        <v>42314.541770833333</v>
      </c>
    </row>
    <row r="2800" spans="1:22" ht="29.5" x14ac:dyDescent="0.75">
      <c r="A2800">
        <v>3263</v>
      </c>
      <c r="B2800" s="2" t="s">
        <v>3263</v>
      </c>
      <c r="C2800" s="2" t="s">
        <v>7373</v>
      </c>
      <c r="D2800">
        <v>2500</v>
      </c>
      <c r="E2800">
        <f t="shared" si="344"/>
        <v>2500</v>
      </c>
      <c r="F2800">
        <v>2804.16</v>
      </c>
      <c r="G2800">
        <f t="shared" si="345"/>
        <v>2804.16</v>
      </c>
      <c r="H2800" t="s">
        <v>8219</v>
      </c>
      <c r="I2800" t="s">
        <v>8224</v>
      </c>
      <c r="J2800" t="s">
        <v>8246</v>
      </c>
      <c r="K2800">
        <v>1446238800</v>
      </c>
      <c r="L2800">
        <v>1444220588</v>
      </c>
      <c r="M2800" t="b">
        <v>1</v>
      </c>
      <c r="N2800">
        <v>68</v>
      </c>
      <c r="O2800" t="b">
        <v>1</v>
      </c>
      <c r="P2800" t="s">
        <v>8271</v>
      </c>
      <c r="Q2800">
        <f t="shared" si="346"/>
        <v>112</v>
      </c>
      <c r="R2800">
        <f t="shared" si="351"/>
        <v>41.24</v>
      </c>
      <c r="S2800" t="str">
        <f t="shared" si="347"/>
        <v>theater</v>
      </c>
      <c r="T2800" t="str">
        <f t="shared" si="348"/>
        <v>plays</v>
      </c>
      <c r="U2800" s="7">
        <f t="shared" si="349"/>
        <v>42284.516064814816</v>
      </c>
      <c r="V2800" s="7">
        <f t="shared" si="350"/>
        <v>42307.875</v>
      </c>
    </row>
    <row r="2801" spans="1:22" ht="44.25" x14ac:dyDescent="0.75">
      <c r="A2801">
        <v>3817</v>
      </c>
      <c r="B2801" s="2" t="s">
        <v>3814</v>
      </c>
      <c r="C2801" s="2" t="s">
        <v>7927</v>
      </c>
      <c r="D2801">
        <v>2000</v>
      </c>
      <c r="E2801">
        <f t="shared" si="344"/>
        <v>2000</v>
      </c>
      <c r="F2801">
        <v>2145</v>
      </c>
      <c r="G2801">
        <f t="shared" si="345"/>
        <v>2145</v>
      </c>
      <c r="H2801" t="s">
        <v>8219</v>
      </c>
      <c r="I2801" t="s">
        <v>8224</v>
      </c>
      <c r="J2801" t="s">
        <v>8246</v>
      </c>
      <c r="K2801">
        <v>1445659140</v>
      </c>
      <c r="L2801">
        <v>1444236216</v>
      </c>
      <c r="M2801" t="b">
        <v>0</v>
      </c>
      <c r="N2801">
        <v>20</v>
      </c>
      <c r="O2801" t="b">
        <v>1</v>
      </c>
      <c r="P2801" t="s">
        <v>8271</v>
      </c>
      <c r="Q2801">
        <f t="shared" si="346"/>
        <v>107</v>
      </c>
      <c r="R2801">
        <f t="shared" si="351"/>
        <v>107.25</v>
      </c>
      <c r="S2801" t="str">
        <f t="shared" si="347"/>
        <v>theater</v>
      </c>
      <c r="T2801" t="str">
        <f t="shared" si="348"/>
        <v>plays</v>
      </c>
      <c r="U2801" s="7">
        <f t="shared" si="349"/>
        <v>42284.69694444444</v>
      </c>
      <c r="V2801" s="7">
        <f t="shared" si="350"/>
        <v>42301.165972222225</v>
      </c>
    </row>
    <row r="2802" spans="1:22" ht="44.25" x14ac:dyDescent="0.75">
      <c r="A2802">
        <v>3643</v>
      </c>
      <c r="B2802" s="2" t="s">
        <v>3641</v>
      </c>
      <c r="C2802" s="2" t="s">
        <v>7753</v>
      </c>
      <c r="D2802">
        <v>25000</v>
      </c>
      <c r="E2802">
        <f t="shared" si="344"/>
        <v>25000</v>
      </c>
      <c r="F2802">
        <v>0</v>
      </c>
      <c r="G2802">
        <f t="shared" si="345"/>
        <v>0</v>
      </c>
      <c r="H2802" t="s">
        <v>8221</v>
      </c>
      <c r="I2802" t="s">
        <v>8224</v>
      </c>
      <c r="J2802" t="s">
        <v>8246</v>
      </c>
      <c r="K2802">
        <v>1447734439</v>
      </c>
      <c r="L2802">
        <v>1444274839</v>
      </c>
      <c r="M2802" t="b">
        <v>0</v>
      </c>
      <c r="N2802">
        <v>0</v>
      </c>
      <c r="O2802" t="b">
        <v>0</v>
      </c>
      <c r="P2802" t="s">
        <v>8305</v>
      </c>
      <c r="Q2802">
        <f t="shared" si="346"/>
        <v>0</v>
      </c>
      <c r="R2802" t="e">
        <f t="shared" si="351"/>
        <v>#DIV/0!</v>
      </c>
      <c r="S2802" t="str">
        <f t="shared" si="347"/>
        <v>theater</v>
      </c>
      <c r="T2802" t="str">
        <f t="shared" si="348"/>
        <v>musical</v>
      </c>
      <c r="U2802" s="7">
        <f t="shared" si="349"/>
        <v>42285.143969907411</v>
      </c>
      <c r="V2802" s="7">
        <f t="shared" si="350"/>
        <v>42325.185636574075</v>
      </c>
    </row>
    <row r="2803" spans="1:22" ht="59" x14ac:dyDescent="0.75">
      <c r="A2803">
        <v>427</v>
      </c>
      <c r="B2803" s="2" t="s">
        <v>428</v>
      </c>
      <c r="C2803" s="2" t="s">
        <v>4537</v>
      </c>
      <c r="D2803">
        <v>6500</v>
      </c>
      <c r="E2803">
        <f t="shared" si="344"/>
        <v>6500</v>
      </c>
      <c r="F2803">
        <v>0</v>
      </c>
      <c r="G2803">
        <f t="shared" si="345"/>
        <v>0</v>
      </c>
      <c r="H2803" t="s">
        <v>8221</v>
      </c>
      <c r="I2803" t="s">
        <v>8224</v>
      </c>
      <c r="J2803" t="s">
        <v>8246</v>
      </c>
      <c r="K2803">
        <v>1445540340</v>
      </c>
      <c r="L2803">
        <v>1444340940</v>
      </c>
      <c r="M2803" t="b">
        <v>0</v>
      </c>
      <c r="N2803">
        <v>0</v>
      </c>
      <c r="O2803" t="b">
        <v>0</v>
      </c>
      <c r="P2803" t="s">
        <v>8270</v>
      </c>
      <c r="Q2803">
        <f t="shared" si="346"/>
        <v>0</v>
      </c>
      <c r="R2803" t="e">
        <f t="shared" si="351"/>
        <v>#DIV/0!</v>
      </c>
      <c r="S2803" t="str">
        <f t="shared" si="347"/>
        <v>film &amp; video</v>
      </c>
      <c r="T2803" t="str">
        <f t="shared" si="348"/>
        <v>animation</v>
      </c>
      <c r="U2803" s="7">
        <f t="shared" si="349"/>
        <v>42285.909027777772</v>
      </c>
      <c r="V2803" s="7">
        <f t="shared" si="350"/>
        <v>42299.790972222225</v>
      </c>
    </row>
    <row r="2804" spans="1:22" ht="44.25" x14ac:dyDescent="0.75">
      <c r="A2804">
        <v>2438</v>
      </c>
      <c r="B2804" s="2" t="s">
        <v>2439</v>
      </c>
      <c r="C2804" s="2" t="s">
        <v>6548</v>
      </c>
      <c r="D2804">
        <v>15000</v>
      </c>
      <c r="E2804">
        <f t="shared" si="344"/>
        <v>15000</v>
      </c>
      <c r="F2804">
        <v>50</v>
      </c>
      <c r="G2804">
        <f t="shared" si="345"/>
        <v>50</v>
      </c>
      <c r="H2804" t="s">
        <v>8221</v>
      </c>
      <c r="I2804" t="s">
        <v>8224</v>
      </c>
      <c r="J2804" t="s">
        <v>8246</v>
      </c>
      <c r="K2804">
        <v>1449529062</v>
      </c>
      <c r="L2804">
        <v>1444341462</v>
      </c>
      <c r="M2804" t="b">
        <v>0</v>
      </c>
      <c r="N2804">
        <v>1</v>
      </c>
      <c r="O2804" t="b">
        <v>0</v>
      </c>
      <c r="P2804" t="s">
        <v>8284</v>
      </c>
      <c r="Q2804">
        <f t="shared" si="346"/>
        <v>0</v>
      </c>
      <c r="R2804">
        <f t="shared" si="351"/>
        <v>50</v>
      </c>
      <c r="S2804" t="str">
        <f t="shared" si="347"/>
        <v>food</v>
      </c>
      <c r="T2804" t="str">
        <f t="shared" si="348"/>
        <v>food trucks</v>
      </c>
      <c r="U2804" s="7">
        <f t="shared" si="349"/>
        <v>42285.91506944444</v>
      </c>
      <c r="V2804" s="7">
        <f t="shared" si="350"/>
        <v>42345.956736111111</v>
      </c>
    </row>
    <row r="2805" spans="1:22" ht="44.25" x14ac:dyDescent="0.75">
      <c r="A2805">
        <v>33</v>
      </c>
      <c r="B2805" s="2" t="s">
        <v>35</v>
      </c>
      <c r="C2805" s="2" t="s">
        <v>4144</v>
      </c>
      <c r="D2805">
        <v>5250</v>
      </c>
      <c r="E2805">
        <f t="shared" si="344"/>
        <v>5250</v>
      </c>
      <c r="F2805">
        <v>5360</v>
      </c>
      <c r="G2805">
        <f t="shared" si="345"/>
        <v>5360</v>
      </c>
      <c r="H2805" t="s">
        <v>8219</v>
      </c>
      <c r="I2805" t="s">
        <v>8224</v>
      </c>
      <c r="J2805" t="s">
        <v>8246</v>
      </c>
      <c r="K2805">
        <v>1447001501</v>
      </c>
      <c r="L2805">
        <v>1444405901</v>
      </c>
      <c r="M2805" t="b">
        <v>0</v>
      </c>
      <c r="N2805">
        <v>64</v>
      </c>
      <c r="O2805" t="b">
        <v>1</v>
      </c>
      <c r="P2805" t="s">
        <v>8265</v>
      </c>
      <c r="Q2805">
        <f t="shared" si="346"/>
        <v>102</v>
      </c>
      <c r="R2805">
        <f t="shared" si="351"/>
        <v>83.75</v>
      </c>
      <c r="S2805" t="str">
        <f t="shared" si="347"/>
        <v>film &amp; video</v>
      </c>
      <c r="T2805" t="str">
        <f t="shared" si="348"/>
        <v>television</v>
      </c>
      <c r="U2805" s="7">
        <f t="shared" si="349"/>
        <v>42286.660891203705</v>
      </c>
      <c r="V2805" s="7">
        <f t="shared" si="350"/>
        <v>42316.702557870376</v>
      </c>
    </row>
    <row r="2806" spans="1:22" ht="44.25" x14ac:dyDescent="0.75">
      <c r="A2806">
        <v>3989</v>
      </c>
      <c r="B2806" s="2" t="s">
        <v>3985</v>
      </c>
      <c r="C2806" s="2" t="s">
        <v>8095</v>
      </c>
      <c r="D2806">
        <v>3000</v>
      </c>
      <c r="E2806">
        <f t="shared" si="344"/>
        <v>3000</v>
      </c>
      <c r="F2806">
        <v>0</v>
      </c>
      <c r="G2806">
        <f t="shared" si="345"/>
        <v>0</v>
      </c>
      <c r="H2806" t="s">
        <v>8221</v>
      </c>
      <c r="I2806" t="s">
        <v>8224</v>
      </c>
      <c r="J2806" t="s">
        <v>8246</v>
      </c>
      <c r="K2806">
        <v>1447009181</v>
      </c>
      <c r="L2806">
        <v>1444413581</v>
      </c>
      <c r="M2806" t="b">
        <v>0</v>
      </c>
      <c r="N2806">
        <v>0</v>
      </c>
      <c r="O2806" t="b">
        <v>0</v>
      </c>
      <c r="P2806" t="s">
        <v>8271</v>
      </c>
      <c r="Q2806">
        <f t="shared" si="346"/>
        <v>0</v>
      </c>
      <c r="R2806" t="e">
        <f t="shared" si="351"/>
        <v>#DIV/0!</v>
      </c>
      <c r="S2806" t="str">
        <f t="shared" si="347"/>
        <v>theater</v>
      </c>
      <c r="T2806" t="str">
        <f t="shared" si="348"/>
        <v>plays</v>
      </c>
      <c r="U2806" s="7">
        <f t="shared" si="349"/>
        <v>42286.749780092592</v>
      </c>
      <c r="V2806" s="7">
        <f t="shared" si="350"/>
        <v>42316.791446759264</v>
      </c>
    </row>
    <row r="2807" spans="1:22" ht="29.5" x14ac:dyDescent="0.75">
      <c r="A2807">
        <v>1736</v>
      </c>
      <c r="B2807" s="2" t="s">
        <v>1737</v>
      </c>
      <c r="C2807" s="2" t="s">
        <v>5846</v>
      </c>
      <c r="D2807">
        <v>3000</v>
      </c>
      <c r="E2807">
        <f t="shared" si="344"/>
        <v>3000</v>
      </c>
      <c r="F2807">
        <v>22</v>
      </c>
      <c r="G2807">
        <f t="shared" si="345"/>
        <v>22</v>
      </c>
      <c r="H2807" t="s">
        <v>8221</v>
      </c>
      <c r="I2807" t="s">
        <v>8224</v>
      </c>
      <c r="J2807" t="s">
        <v>8246</v>
      </c>
      <c r="K2807">
        <v>1447018833</v>
      </c>
      <c r="L2807">
        <v>1444423233</v>
      </c>
      <c r="M2807" t="b">
        <v>0</v>
      </c>
      <c r="N2807">
        <v>1</v>
      </c>
      <c r="O2807" t="b">
        <v>0</v>
      </c>
      <c r="P2807" t="s">
        <v>8293</v>
      </c>
      <c r="Q2807">
        <f t="shared" si="346"/>
        <v>1</v>
      </c>
      <c r="R2807">
        <f t="shared" si="351"/>
        <v>22</v>
      </c>
      <c r="S2807" t="str">
        <f t="shared" si="347"/>
        <v>music</v>
      </c>
      <c r="T2807" t="str">
        <f t="shared" si="348"/>
        <v>faith</v>
      </c>
      <c r="U2807" s="7">
        <f t="shared" si="349"/>
        <v>42286.861493055556</v>
      </c>
      <c r="V2807" s="7">
        <f t="shared" si="350"/>
        <v>42316.90315972222</v>
      </c>
    </row>
    <row r="2808" spans="1:22" ht="29.5" x14ac:dyDescent="0.75">
      <c r="A2808">
        <v>1548</v>
      </c>
      <c r="B2808" s="2" t="s">
        <v>1549</v>
      </c>
      <c r="C2808" s="2" t="s">
        <v>5658</v>
      </c>
      <c r="D2808">
        <v>700</v>
      </c>
      <c r="E2808">
        <f t="shared" si="344"/>
        <v>700</v>
      </c>
      <c r="F2808">
        <v>60</v>
      </c>
      <c r="G2808">
        <f t="shared" si="345"/>
        <v>60</v>
      </c>
      <c r="H2808" t="s">
        <v>8221</v>
      </c>
      <c r="I2808" t="s">
        <v>8224</v>
      </c>
      <c r="J2808" t="s">
        <v>8246</v>
      </c>
      <c r="K2808">
        <v>1447020620</v>
      </c>
      <c r="L2808">
        <v>1444425020</v>
      </c>
      <c r="M2808" t="b">
        <v>0</v>
      </c>
      <c r="N2808">
        <v>1</v>
      </c>
      <c r="O2808" t="b">
        <v>0</v>
      </c>
      <c r="P2808" t="s">
        <v>8289</v>
      </c>
      <c r="Q2808">
        <f t="shared" si="346"/>
        <v>9</v>
      </c>
      <c r="R2808">
        <f t="shared" si="351"/>
        <v>60</v>
      </c>
      <c r="S2808" t="str">
        <f t="shared" si="347"/>
        <v>photography</v>
      </c>
      <c r="T2808" t="str">
        <f t="shared" si="348"/>
        <v>nature</v>
      </c>
      <c r="U2808" s="7">
        <f t="shared" si="349"/>
        <v>42286.88217592593</v>
      </c>
      <c r="V2808" s="7">
        <f t="shared" si="350"/>
        <v>42316.923842592587</v>
      </c>
    </row>
    <row r="2809" spans="1:22" ht="59" x14ac:dyDescent="0.75">
      <c r="A2809">
        <v>1017</v>
      </c>
      <c r="B2809" s="2" t="s">
        <v>1018</v>
      </c>
      <c r="C2809" s="2" t="s">
        <v>5127</v>
      </c>
      <c r="D2809">
        <v>250000</v>
      </c>
      <c r="E2809">
        <f t="shared" si="344"/>
        <v>250000</v>
      </c>
      <c r="F2809">
        <v>57197</v>
      </c>
      <c r="G2809">
        <f t="shared" si="345"/>
        <v>57197</v>
      </c>
      <c r="H2809" t="s">
        <v>8220</v>
      </c>
      <c r="I2809" t="s">
        <v>8224</v>
      </c>
      <c r="J2809" t="s">
        <v>8246</v>
      </c>
      <c r="K2809">
        <v>1448125935</v>
      </c>
      <c r="L2809">
        <v>1444666335</v>
      </c>
      <c r="M2809" t="b">
        <v>0</v>
      </c>
      <c r="N2809">
        <v>355</v>
      </c>
      <c r="O2809" t="b">
        <v>0</v>
      </c>
      <c r="P2809" t="s">
        <v>8273</v>
      </c>
      <c r="Q2809">
        <f t="shared" si="346"/>
        <v>23</v>
      </c>
      <c r="R2809">
        <f t="shared" si="351"/>
        <v>161.12</v>
      </c>
      <c r="S2809" t="str">
        <f t="shared" si="347"/>
        <v>technology</v>
      </c>
      <c r="T2809" t="str">
        <f t="shared" si="348"/>
        <v>wearables</v>
      </c>
      <c r="U2809" s="7">
        <f t="shared" si="349"/>
        <v>42289.675173611111</v>
      </c>
      <c r="V2809" s="7">
        <f t="shared" si="350"/>
        <v>42329.716840277775</v>
      </c>
    </row>
    <row r="2810" spans="1:22" ht="59" x14ac:dyDescent="0.75">
      <c r="A2810">
        <v>3533</v>
      </c>
      <c r="B2810" s="2" t="s">
        <v>3532</v>
      </c>
      <c r="C2810" s="2" t="s">
        <v>7643</v>
      </c>
      <c r="D2810">
        <v>500</v>
      </c>
      <c r="E2810">
        <f t="shared" si="344"/>
        <v>500</v>
      </c>
      <c r="F2810">
        <v>631</v>
      </c>
      <c r="G2810">
        <f t="shared" si="345"/>
        <v>631</v>
      </c>
      <c r="H2810" t="s">
        <v>8219</v>
      </c>
      <c r="I2810" t="s">
        <v>8224</v>
      </c>
      <c r="J2810" t="s">
        <v>8246</v>
      </c>
      <c r="K2810">
        <v>1447269367</v>
      </c>
      <c r="L2810">
        <v>1444673767</v>
      </c>
      <c r="M2810" t="b">
        <v>0</v>
      </c>
      <c r="N2810">
        <v>8</v>
      </c>
      <c r="O2810" t="b">
        <v>1</v>
      </c>
      <c r="P2810" t="s">
        <v>8271</v>
      </c>
      <c r="Q2810">
        <f t="shared" si="346"/>
        <v>126</v>
      </c>
      <c r="R2810">
        <f t="shared" si="351"/>
        <v>78.88</v>
      </c>
      <c r="S2810" t="str">
        <f t="shared" si="347"/>
        <v>theater</v>
      </c>
      <c r="T2810" t="str">
        <f t="shared" si="348"/>
        <v>plays</v>
      </c>
      <c r="U2810" s="7">
        <f t="shared" si="349"/>
        <v>42289.761192129634</v>
      </c>
      <c r="V2810" s="7">
        <f t="shared" si="350"/>
        <v>42319.802858796291</v>
      </c>
    </row>
    <row r="2811" spans="1:22" ht="29.5" x14ac:dyDescent="0.75">
      <c r="A2811">
        <v>1457</v>
      </c>
      <c r="B2811" s="2" t="s">
        <v>1458</v>
      </c>
      <c r="C2811" s="2" t="s">
        <v>5567</v>
      </c>
      <c r="D2811">
        <v>6000</v>
      </c>
      <c r="E2811">
        <f t="shared" si="344"/>
        <v>6000</v>
      </c>
      <c r="F2811">
        <v>0</v>
      </c>
      <c r="G2811">
        <f t="shared" si="345"/>
        <v>0</v>
      </c>
      <c r="H2811" t="s">
        <v>8220</v>
      </c>
      <c r="I2811" t="s">
        <v>8224</v>
      </c>
      <c r="J2811" t="s">
        <v>8246</v>
      </c>
      <c r="K2811">
        <v>1447281044</v>
      </c>
      <c r="L2811">
        <v>1444685444</v>
      </c>
      <c r="M2811" t="b">
        <v>0</v>
      </c>
      <c r="N2811">
        <v>0</v>
      </c>
      <c r="O2811" t="b">
        <v>0</v>
      </c>
      <c r="P2811" t="s">
        <v>8287</v>
      </c>
      <c r="Q2811">
        <f t="shared" si="346"/>
        <v>0</v>
      </c>
      <c r="R2811" t="e">
        <f t="shared" si="351"/>
        <v>#DIV/0!</v>
      </c>
      <c r="S2811" t="str">
        <f t="shared" si="347"/>
        <v>publishing</v>
      </c>
      <c r="T2811" t="str">
        <f t="shared" si="348"/>
        <v>translations</v>
      </c>
      <c r="U2811" s="7">
        <f t="shared" si="349"/>
        <v>42289.89634259259</v>
      </c>
      <c r="V2811" s="7">
        <f t="shared" si="350"/>
        <v>42319.938009259262</v>
      </c>
    </row>
    <row r="2812" spans="1:22" ht="44.25" x14ac:dyDescent="0.75">
      <c r="A2812">
        <v>3992</v>
      </c>
      <c r="B2812" s="2" t="s">
        <v>3988</v>
      </c>
      <c r="C2812" s="2" t="s">
        <v>8098</v>
      </c>
      <c r="D2812">
        <v>10000</v>
      </c>
      <c r="E2812">
        <f t="shared" si="344"/>
        <v>10000</v>
      </c>
      <c r="F2812">
        <v>541</v>
      </c>
      <c r="G2812">
        <f t="shared" si="345"/>
        <v>541</v>
      </c>
      <c r="H2812" t="s">
        <v>8221</v>
      </c>
      <c r="I2812" t="s">
        <v>8224</v>
      </c>
      <c r="J2812" t="s">
        <v>8246</v>
      </c>
      <c r="K2812">
        <v>1449876859</v>
      </c>
      <c r="L2812">
        <v>1444689259</v>
      </c>
      <c r="M2812" t="b">
        <v>0</v>
      </c>
      <c r="N2812">
        <v>9</v>
      </c>
      <c r="O2812" t="b">
        <v>0</v>
      </c>
      <c r="P2812" t="s">
        <v>8271</v>
      </c>
      <c r="Q2812">
        <f t="shared" si="346"/>
        <v>5</v>
      </c>
      <c r="R2812">
        <f t="shared" si="351"/>
        <v>60.11</v>
      </c>
      <c r="S2812" t="str">
        <f t="shared" si="347"/>
        <v>theater</v>
      </c>
      <c r="T2812" t="str">
        <f t="shared" si="348"/>
        <v>plays</v>
      </c>
      <c r="U2812" s="7">
        <f t="shared" si="349"/>
        <v>42289.94049768518</v>
      </c>
      <c r="V2812" s="7">
        <f t="shared" si="350"/>
        <v>42349.982164351852</v>
      </c>
    </row>
    <row r="2813" spans="1:22" ht="44.25" x14ac:dyDescent="0.75">
      <c r="A2813">
        <v>2080</v>
      </c>
      <c r="B2813" s="2" t="s">
        <v>2081</v>
      </c>
      <c r="C2813" s="2" t="s">
        <v>6190</v>
      </c>
      <c r="D2813">
        <v>1000</v>
      </c>
      <c r="E2813">
        <f t="shared" si="344"/>
        <v>1000</v>
      </c>
      <c r="F2813">
        <v>5078</v>
      </c>
      <c r="G2813">
        <f t="shared" si="345"/>
        <v>5078</v>
      </c>
      <c r="H2813" t="s">
        <v>8219</v>
      </c>
      <c r="I2813" t="s">
        <v>8224</v>
      </c>
      <c r="J2813" t="s">
        <v>8246</v>
      </c>
      <c r="K2813">
        <v>1447286300</v>
      </c>
      <c r="L2813">
        <v>1444690700</v>
      </c>
      <c r="M2813" t="b">
        <v>0</v>
      </c>
      <c r="N2813">
        <v>50</v>
      </c>
      <c r="O2813" t="b">
        <v>1</v>
      </c>
      <c r="P2813" t="s">
        <v>8295</v>
      </c>
      <c r="Q2813">
        <f t="shared" si="346"/>
        <v>508</v>
      </c>
      <c r="R2813">
        <f t="shared" si="351"/>
        <v>101.56</v>
      </c>
      <c r="S2813" t="str">
        <f t="shared" si="347"/>
        <v>technology</v>
      </c>
      <c r="T2813" t="str">
        <f t="shared" si="348"/>
        <v>hardware</v>
      </c>
      <c r="U2813" s="7">
        <f t="shared" si="349"/>
        <v>42289.957175925927</v>
      </c>
      <c r="V2813" s="7">
        <f t="shared" si="350"/>
        <v>42319.998842592591</v>
      </c>
    </row>
    <row r="2814" spans="1:22" ht="44.25" x14ac:dyDescent="0.75">
      <c r="A2814">
        <v>2117</v>
      </c>
      <c r="B2814" s="2" t="s">
        <v>2118</v>
      </c>
      <c r="C2814" s="2" t="s">
        <v>6227</v>
      </c>
      <c r="D2814">
        <v>1200</v>
      </c>
      <c r="E2814">
        <f t="shared" si="344"/>
        <v>1200</v>
      </c>
      <c r="F2814">
        <v>1773</v>
      </c>
      <c r="G2814">
        <f t="shared" si="345"/>
        <v>1773</v>
      </c>
      <c r="H2814" t="s">
        <v>8219</v>
      </c>
      <c r="I2814" t="s">
        <v>8224</v>
      </c>
      <c r="J2814" t="s">
        <v>8246</v>
      </c>
      <c r="K2814">
        <v>1445921940</v>
      </c>
      <c r="L2814">
        <v>1444699549</v>
      </c>
      <c r="M2814" t="b">
        <v>0</v>
      </c>
      <c r="N2814">
        <v>35</v>
      </c>
      <c r="O2814" t="b">
        <v>1</v>
      </c>
      <c r="P2814" t="s">
        <v>8279</v>
      </c>
      <c r="Q2814">
        <f t="shared" si="346"/>
        <v>148</v>
      </c>
      <c r="R2814">
        <f t="shared" si="351"/>
        <v>50.66</v>
      </c>
      <c r="S2814" t="str">
        <f t="shared" si="347"/>
        <v>music</v>
      </c>
      <c r="T2814" t="str">
        <f t="shared" si="348"/>
        <v>indie rock</v>
      </c>
      <c r="U2814" s="7">
        <f t="shared" si="349"/>
        <v>42290.059594907405</v>
      </c>
      <c r="V2814" s="7">
        <f t="shared" si="350"/>
        <v>42304.207638888889</v>
      </c>
    </row>
    <row r="2815" spans="1:22" ht="44.25" x14ac:dyDescent="0.75">
      <c r="A2815">
        <v>1979</v>
      </c>
      <c r="B2815" s="2" t="s">
        <v>1980</v>
      </c>
      <c r="C2815" s="2" t="s">
        <v>6089</v>
      </c>
      <c r="D2815">
        <v>200000</v>
      </c>
      <c r="E2815">
        <f t="shared" si="344"/>
        <v>200000</v>
      </c>
      <c r="F2815">
        <v>229802.31</v>
      </c>
      <c r="G2815">
        <f t="shared" si="345"/>
        <v>229802.31</v>
      </c>
      <c r="H2815" t="s">
        <v>8219</v>
      </c>
      <c r="I2815" t="s">
        <v>8224</v>
      </c>
      <c r="J2815" t="s">
        <v>8246</v>
      </c>
      <c r="K2815">
        <v>1447909140</v>
      </c>
      <c r="L2815">
        <v>1444734146</v>
      </c>
      <c r="M2815" t="b">
        <v>1</v>
      </c>
      <c r="N2815">
        <v>813</v>
      </c>
      <c r="O2815" t="b">
        <v>1</v>
      </c>
      <c r="P2815" t="s">
        <v>8295</v>
      </c>
      <c r="Q2815">
        <f t="shared" si="346"/>
        <v>115</v>
      </c>
      <c r="R2815">
        <f t="shared" si="351"/>
        <v>282.66000000000003</v>
      </c>
      <c r="S2815" t="str">
        <f t="shared" si="347"/>
        <v>technology</v>
      </c>
      <c r="T2815" t="str">
        <f t="shared" si="348"/>
        <v>hardware</v>
      </c>
      <c r="U2815" s="7">
        <f t="shared" si="349"/>
        <v>42290.460023148145</v>
      </c>
      <c r="V2815" s="7">
        <f t="shared" si="350"/>
        <v>42327.207638888889</v>
      </c>
    </row>
    <row r="2816" spans="1:22" ht="44.25" x14ac:dyDescent="0.75">
      <c r="A2816">
        <v>3402</v>
      </c>
      <c r="B2816" s="2" t="s">
        <v>3401</v>
      </c>
      <c r="C2816" s="2" t="s">
        <v>7512</v>
      </c>
      <c r="D2816">
        <v>15000</v>
      </c>
      <c r="E2816">
        <f t="shared" si="344"/>
        <v>15000</v>
      </c>
      <c r="F2816">
        <v>16465</v>
      </c>
      <c r="G2816">
        <f t="shared" si="345"/>
        <v>16465</v>
      </c>
      <c r="H2816" t="s">
        <v>8219</v>
      </c>
      <c r="I2816" t="s">
        <v>8224</v>
      </c>
      <c r="J2816" t="s">
        <v>8246</v>
      </c>
      <c r="K2816">
        <v>1447295460</v>
      </c>
      <c r="L2816">
        <v>1444747843</v>
      </c>
      <c r="M2816" t="b">
        <v>0</v>
      </c>
      <c r="N2816">
        <v>165</v>
      </c>
      <c r="O2816" t="b">
        <v>1</v>
      </c>
      <c r="P2816" t="s">
        <v>8271</v>
      </c>
      <c r="Q2816">
        <f t="shared" si="346"/>
        <v>110</v>
      </c>
      <c r="R2816">
        <f t="shared" si="351"/>
        <v>99.79</v>
      </c>
      <c r="S2816" t="str">
        <f t="shared" si="347"/>
        <v>theater</v>
      </c>
      <c r="T2816" t="str">
        <f t="shared" si="348"/>
        <v>plays</v>
      </c>
      <c r="U2816" s="7">
        <f t="shared" si="349"/>
        <v>42290.61855324074</v>
      </c>
      <c r="V2816" s="7">
        <f t="shared" si="350"/>
        <v>42320.104861111111</v>
      </c>
    </row>
    <row r="2817" spans="1:22" ht="44.25" x14ac:dyDescent="0.75">
      <c r="A2817">
        <v>329</v>
      </c>
      <c r="B2817" s="2" t="s">
        <v>330</v>
      </c>
      <c r="C2817" s="2" t="s">
        <v>4439</v>
      </c>
      <c r="D2817">
        <v>10000</v>
      </c>
      <c r="E2817">
        <f t="shared" si="344"/>
        <v>10000</v>
      </c>
      <c r="F2817">
        <v>10550</v>
      </c>
      <c r="G2817">
        <f t="shared" si="345"/>
        <v>10550</v>
      </c>
      <c r="H2817" t="s">
        <v>8219</v>
      </c>
      <c r="I2817" t="s">
        <v>8224</v>
      </c>
      <c r="J2817" t="s">
        <v>8246</v>
      </c>
      <c r="K2817">
        <v>1446868800</v>
      </c>
      <c r="L2817">
        <v>1444821127</v>
      </c>
      <c r="M2817" t="b">
        <v>1</v>
      </c>
      <c r="N2817">
        <v>167</v>
      </c>
      <c r="O2817" t="b">
        <v>1</v>
      </c>
      <c r="P2817" t="s">
        <v>8269</v>
      </c>
      <c r="Q2817">
        <f t="shared" si="346"/>
        <v>106</v>
      </c>
      <c r="R2817">
        <f t="shared" si="351"/>
        <v>63.17</v>
      </c>
      <c r="S2817" t="str">
        <f t="shared" si="347"/>
        <v>film &amp; video</v>
      </c>
      <c r="T2817" t="str">
        <f t="shared" si="348"/>
        <v>documentary</v>
      </c>
      <c r="U2817" s="7">
        <f t="shared" si="349"/>
        <v>42291.46674768519</v>
      </c>
      <c r="V2817" s="7">
        <f t="shared" si="350"/>
        <v>42315.166666666672</v>
      </c>
    </row>
    <row r="2818" spans="1:22" ht="59" x14ac:dyDescent="0.75">
      <c r="A2818">
        <v>86</v>
      </c>
      <c r="B2818" s="2" t="s">
        <v>88</v>
      </c>
      <c r="C2818" s="2" t="s">
        <v>4197</v>
      </c>
      <c r="D2818">
        <v>6000</v>
      </c>
      <c r="E2818">
        <f t="shared" ref="E2818:E2881" si="352">INDEX(convert,MATCH($J2818,money,0),2)*D2818</f>
        <v>6839.9999999999991</v>
      </c>
      <c r="F2818">
        <v>6388</v>
      </c>
      <c r="G2818">
        <f t="shared" ref="G2818:G2881" si="353">INDEX(convert,MATCH($J2818,money,0),2)*F2818</f>
        <v>7282.32</v>
      </c>
      <c r="H2818" t="s">
        <v>8219</v>
      </c>
      <c r="I2818" t="s">
        <v>8230</v>
      </c>
      <c r="J2818" t="s">
        <v>8249</v>
      </c>
      <c r="K2818">
        <v>1451226045</v>
      </c>
      <c r="L2818">
        <v>1444828845</v>
      </c>
      <c r="M2818" t="b">
        <v>0</v>
      </c>
      <c r="N2818">
        <v>17</v>
      </c>
      <c r="O2818" t="b">
        <v>1</v>
      </c>
      <c r="P2818" t="s">
        <v>8266</v>
      </c>
      <c r="Q2818">
        <f t="shared" ref="Q2818:Q2881" si="354">ROUND(F2818/D2818*100,0)</f>
        <v>106</v>
      </c>
      <c r="R2818">
        <f t="shared" si="351"/>
        <v>428.37</v>
      </c>
      <c r="S2818" t="str">
        <f t="shared" ref="S2818:S2881" si="355">LEFT($P2818,FIND("/",$P2818)-1)</f>
        <v>film &amp; video</v>
      </c>
      <c r="T2818" t="str">
        <f t="shared" ref="T2818:T2881" si="356">MID($P2818,FIND("/",$P2818)+1,30)</f>
        <v>shorts</v>
      </c>
      <c r="U2818" s="7">
        <f t="shared" ref="U2818:U2881" si="357">DATE(1970,1,1)+(((L2818/60)/60)/24)</f>
        <v>42291.556076388893</v>
      </c>
      <c r="V2818" s="7">
        <f t="shared" ref="V2818:V2881" si="358">DATE(1970,1,1)+(((K2818/60)/60)/24)</f>
        <v>42365.59774305555</v>
      </c>
    </row>
    <row r="2819" spans="1:22" ht="44.25" x14ac:dyDescent="0.75">
      <c r="A2819">
        <v>857</v>
      </c>
      <c r="B2819" s="2" t="s">
        <v>858</v>
      </c>
      <c r="C2819" s="2" t="s">
        <v>4967</v>
      </c>
      <c r="D2819">
        <v>1200</v>
      </c>
      <c r="E2819">
        <f t="shared" si="352"/>
        <v>1367.9999999999998</v>
      </c>
      <c r="F2819">
        <v>1200</v>
      </c>
      <c r="G2819">
        <f t="shared" si="353"/>
        <v>1367.9999999999998</v>
      </c>
      <c r="H2819" t="s">
        <v>8219</v>
      </c>
      <c r="I2819" t="s">
        <v>8227</v>
      </c>
      <c r="J2819" t="s">
        <v>8249</v>
      </c>
      <c r="K2819">
        <v>1448463431</v>
      </c>
      <c r="L2819">
        <v>1444831031</v>
      </c>
      <c r="M2819" t="b">
        <v>0</v>
      </c>
      <c r="N2819">
        <v>24</v>
      </c>
      <c r="O2819" t="b">
        <v>1</v>
      </c>
      <c r="P2819" t="s">
        <v>8277</v>
      </c>
      <c r="Q2819">
        <f t="shared" si="354"/>
        <v>100</v>
      </c>
      <c r="R2819">
        <f t="shared" ref="R2819:R2882" si="359">ROUND(G2819/N2819,2)</f>
        <v>57</v>
      </c>
      <c r="S2819" t="str">
        <f t="shared" si="355"/>
        <v>music</v>
      </c>
      <c r="T2819" t="str">
        <f t="shared" si="356"/>
        <v>metal</v>
      </c>
      <c r="U2819" s="7">
        <f t="shared" si="357"/>
        <v>42291.581377314811</v>
      </c>
      <c r="V2819" s="7">
        <f t="shared" si="358"/>
        <v>42333.623043981483</v>
      </c>
    </row>
    <row r="2820" spans="1:22" ht="44.25" x14ac:dyDescent="0.75">
      <c r="A2820">
        <v>336</v>
      </c>
      <c r="B2820" s="2" t="s">
        <v>337</v>
      </c>
      <c r="C2820" s="2" t="s">
        <v>4446</v>
      </c>
      <c r="D2820">
        <v>25000</v>
      </c>
      <c r="E2820">
        <f t="shared" si="352"/>
        <v>25000</v>
      </c>
      <c r="F2820">
        <v>29209.78</v>
      </c>
      <c r="G2820">
        <f t="shared" si="353"/>
        <v>29209.78</v>
      </c>
      <c r="H2820" t="s">
        <v>8219</v>
      </c>
      <c r="I2820" t="s">
        <v>8224</v>
      </c>
      <c r="J2820" t="s">
        <v>8246</v>
      </c>
      <c r="K2820">
        <v>1447427918</v>
      </c>
      <c r="L2820">
        <v>1444832318</v>
      </c>
      <c r="M2820" t="b">
        <v>1</v>
      </c>
      <c r="N2820">
        <v>493</v>
      </c>
      <c r="O2820" t="b">
        <v>1</v>
      </c>
      <c r="P2820" t="s">
        <v>8269</v>
      </c>
      <c r="Q2820">
        <f t="shared" si="354"/>
        <v>117</v>
      </c>
      <c r="R2820">
        <f t="shared" si="359"/>
        <v>59.25</v>
      </c>
      <c r="S2820" t="str">
        <f t="shared" si="355"/>
        <v>film &amp; video</v>
      </c>
      <c r="T2820" t="str">
        <f t="shared" si="356"/>
        <v>documentary</v>
      </c>
      <c r="U2820" s="7">
        <f t="shared" si="357"/>
        <v>42291.596273148149</v>
      </c>
      <c r="V2820" s="7">
        <f t="shared" si="358"/>
        <v>42321.637939814813</v>
      </c>
    </row>
    <row r="2821" spans="1:22" ht="44.25" x14ac:dyDescent="0.75">
      <c r="A2821">
        <v>2841</v>
      </c>
      <c r="B2821" s="2" t="s">
        <v>2841</v>
      </c>
      <c r="C2821" s="2" t="s">
        <v>6951</v>
      </c>
      <c r="D2821">
        <v>1000</v>
      </c>
      <c r="E2821">
        <f t="shared" si="352"/>
        <v>1310</v>
      </c>
      <c r="F2821">
        <v>10</v>
      </c>
      <c r="G2821">
        <f t="shared" si="353"/>
        <v>13.100000000000001</v>
      </c>
      <c r="H2821" t="s">
        <v>8221</v>
      </c>
      <c r="I2821" t="s">
        <v>8225</v>
      </c>
      <c r="J2821" t="s">
        <v>8247</v>
      </c>
      <c r="K2821">
        <v>1450032297</v>
      </c>
      <c r="L2821">
        <v>1444844697</v>
      </c>
      <c r="M2821" t="b">
        <v>0</v>
      </c>
      <c r="N2821">
        <v>1</v>
      </c>
      <c r="O2821" t="b">
        <v>0</v>
      </c>
      <c r="P2821" t="s">
        <v>8271</v>
      </c>
      <c r="Q2821">
        <f t="shared" si="354"/>
        <v>1</v>
      </c>
      <c r="R2821">
        <f t="shared" si="359"/>
        <v>13.1</v>
      </c>
      <c r="S2821" t="str">
        <f t="shared" si="355"/>
        <v>theater</v>
      </c>
      <c r="T2821" t="str">
        <f t="shared" si="356"/>
        <v>plays</v>
      </c>
      <c r="U2821" s="7">
        <f t="shared" si="357"/>
        <v>42291.739548611105</v>
      </c>
      <c r="V2821" s="7">
        <f t="shared" si="358"/>
        <v>42351.781215277777</v>
      </c>
    </row>
    <row r="2822" spans="1:22" ht="44.25" x14ac:dyDescent="0.75">
      <c r="A2822">
        <v>3628</v>
      </c>
      <c r="B2822" s="2" t="s">
        <v>3626</v>
      </c>
      <c r="C2822" s="2" t="s">
        <v>7738</v>
      </c>
      <c r="D2822">
        <v>100000</v>
      </c>
      <c r="E2822">
        <f t="shared" si="352"/>
        <v>100000</v>
      </c>
      <c r="F2822">
        <v>0</v>
      </c>
      <c r="G2822">
        <f t="shared" si="353"/>
        <v>0</v>
      </c>
      <c r="H2822" t="s">
        <v>8221</v>
      </c>
      <c r="I2822" t="s">
        <v>8224</v>
      </c>
      <c r="J2822" t="s">
        <v>8246</v>
      </c>
      <c r="K2822">
        <v>1450040396</v>
      </c>
      <c r="L2822">
        <v>1444852796</v>
      </c>
      <c r="M2822" t="b">
        <v>0</v>
      </c>
      <c r="N2822">
        <v>0</v>
      </c>
      <c r="O2822" t="b">
        <v>0</v>
      </c>
      <c r="P2822" t="s">
        <v>8305</v>
      </c>
      <c r="Q2822">
        <f t="shared" si="354"/>
        <v>0</v>
      </c>
      <c r="R2822" t="e">
        <f t="shared" si="359"/>
        <v>#DIV/0!</v>
      </c>
      <c r="S2822" t="str">
        <f t="shared" si="355"/>
        <v>theater</v>
      </c>
      <c r="T2822" t="str">
        <f t="shared" si="356"/>
        <v>musical</v>
      </c>
      <c r="U2822" s="7">
        <f t="shared" si="357"/>
        <v>42291.833287037036</v>
      </c>
      <c r="V2822" s="7">
        <f t="shared" si="358"/>
        <v>42351.874953703707</v>
      </c>
    </row>
    <row r="2823" spans="1:22" ht="44.25" x14ac:dyDescent="0.75">
      <c r="A2823">
        <v>1408</v>
      </c>
      <c r="B2823" s="2" t="s">
        <v>1409</v>
      </c>
      <c r="C2823" s="2" t="s">
        <v>5518</v>
      </c>
      <c r="D2823">
        <v>1000</v>
      </c>
      <c r="E2823">
        <f t="shared" si="352"/>
        <v>1310</v>
      </c>
      <c r="F2823">
        <v>72</v>
      </c>
      <c r="G2823">
        <f t="shared" si="353"/>
        <v>94.320000000000007</v>
      </c>
      <c r="H2823" t="s">
        <v>8221</v>
      </c>
      <c r="I2823" t="s">
        <v>8225</v>
      </c>
      <c r="J2823" t="s">
        <v>8247</v>
      </c>
      <c r="K2823">
        <v>1447451756</v>
      </c>
      <c r="L2823">
        <v>1444856156</v>
      </c>
      <c r="M2823" t="b">
        <v>0</v>
      </c>
      <c r="N2823">
        <v>6</v>
      </c>
      <c r="O2823" t="b">
        <v>0</v>
      </c>
      <c r="P2823" t="s">
        <v>8287</v>
      </c>
      <c r="Q2823">
        <f t="shared" si="354"/>
        <v>7</v>
      </c>
      <c r="R2823">
        <f t="shared" si="359"/>
        <v>15.72</v>
      </c>
      <c r="S2823" t="str">
        <f t="shared" si="355"/>
        <v>publishing</v>
      </c>
      <c r="T2823" t="str">
        <f t="shared" si="356"/>
        <v>translations</v>
      </c>
      <c r="U2823" s="7">
        <f t="shared" si="357"/>
        <v>42291.872175925921</v>
      </c>
      <c r="V2823" s="7">
        <f t="shared" si="358"/>
        <v>42321.913842592592</v>
      </c>
    </row>
    <row r="2824" spans="1:22" ht="44.25" x14ac:dyDescent="0.75">
      <c r="A2824">
        <v>1367</v>
      </c>
      <c r="B2824" s="2" t="s">
        <v>1368</v>
      </c>
      <c r="C2824" s="2" t="s">
        <v>5477</v>
      </c>
      <c r="D2824">
        <v>5000</v>
      </c>
      <c r="E2824">
        <f t="shared" si="352"/>
        <v>5000</v>
      </c>
      <c r="F2824">
        <v>5713</v>
      </c>
      <c r="G2824">
        <f t="shared" si="353"/>
        <v>5713</v>
      </c>
      <c r="H2824" t="s">
        <v>8219</v>
      </c>
      <c r="I2824" t="s">
        <v>8224</v>
      </c>
      <c r="J2824" t="s">
        <v>8246</v>
      </c>
      <c r="K2824">
        <v>1447463050</v>
      </c>
      <c r="L2824">
        <v>1444867450</v>
      </c>
      <c r="M2824" t="b">
        <v>0</v>
      </c>
      <c r="N2824">
        <v>90</v>
      </c>
      <c r="O2824" t="b">
        <v>1</v>
      </c>
      <c r="P2824" t="s">
        <v>8276</v>
      </c>
      <c r="Q2824">
        <f t="shared" si="354"/>
        <v>114</v>
      </c>
      <c r="R2824">
        <f t="shared" si="359"/>
        <v>63.48</v>
      </c>
      <c r="S2824" t="str">
        <f t="shared" si="355"/>
        <v>music</v>
      </c>
      <c r="T2824" t="str">
        <f t="shared" si="356"/>
        <v>rock</v>
      </c>
      <c r="U2824" s="7">
        <f t="shared" si="357"/>
        <v>42292.002893518518</v>
      </c>
      <c r="V2824" s="7">
        <f t="shared" si="358"/>
        <v>42322.044560185182</v>
      </c>
    </row>
    <row r="2825" spans="1:22" ht="44.25" x14ac:dyDescent="0.75">
      <c r="A2825">
        <v>3384</v>
      </c>
      <c r="B2825" s="2" t="s">
        <v>3383</v>
      </c>
      <c r="C2825" s="2" t="s">
        <v>7494</v>
      </c>
      <c r="D2825">
        <v>6000</v>
      </c>
      <c r="E2825">
        <f t="shared" si="352"/>
        <v>6000</v>
      </c>
      <c r="F2825">
        <v>6000.66</v>
      </c>
      <c r="G2825">
        <f t="shared" si="353"/>
        <v>6000.66</v>
      </c>
      <c r="H2825" t="s">
        <v>8219</v>
      </c>
      <c r="I2825" t="s">
        <v>8224</v>
      </c>
      <c r="J2825" t="s">
        <v>8246</v>
      </c>
      <c r="K2825">
        <v>1448074800</v>
      </c>
      <c r="L2825">
        <v>1444874768</v>
      </c>
      <c r="M2825" t="b">
        <v>0</v>
      </c>
      <c r="N2825">
        <v>64</v>
      </c>
      <c r="O2825" t="b">
        <v>1</v>
      </c>
      <c r="P2825" t="s">
        <v>8271</v>
      </c>
      <c r="Q2825">
        <f t="shared" si="354"/>
        <v>100</v>
      </c>
      <c r="R2825">
        <f t="shared" si="359"/>
        <v>93.76</v>
      </c>
      <c r="S2825" t="str">
        <f t="shared" si="355"/>
        <v>theater</v>
      </c>
      <c r="T2825" t="str">
        <f t="shared" si="356"/>
        <v>plays</v>
      </c>
      <c r="U2825" s="7">
        <f t="shared" si="357"/>
        <v>42292.087592592594</v>
      </c>
      <c r="V2825" s="7">
        <f t="shared" si="358"/>
        <v>42329.125</v>
      </c>
    </row>
    <row r="2826" spans="1:22" ht="44.25" x14ac:dyDescent="0.75">
      <c r="A2826">
        <v>377</v>
      </c>
      <c r="B2826" s="2" t="s">
        <v>378</v>
      </c>
      <c r="C2826" s="2" t="s">
        <v>4487</v>
      </c>
      <c r="D2826">
        <v>12000</v>
      </c>
      <c r="E2826">
        <f t="shared" si="352"/>
        <v>12000</v>
      </c>
      <c r="F2826">
        <v>13728</v>
      </c>
      <c r="G2826">
        <f t="shared" si="353"/>
        <v>13728</v>
      </c>
      <c r="H2826" t="s">
        <v>8219</v>
      </c>
      <c r="I2826" t="s">
        <v>8224</v>
      </c>
      <c r="J2826" t="s">
        <v>8246</v>
      </c>
      <c r="K2826">
        <v>1447484460</v>
      </c>
      <c r="L2826">
        <v>1444888868</v>
      </c>
      <c r="M2826" t="b">
        <v>0</v>
      </c>
      <c r="N2826">
        <v>133</v>
      </c>
      <c r="O2826" t="b">
        <v>1</v>
      </c>
      <c r="P2826" t="s">
        <v>8269</v>
      </c>
      <c r="Q2826">
        <f t="shared" si="354"/>
        <v>114</v>
      </c>
      <c r="R2826">
        <f t="shared" si="359"/>
        <v>103.22</v>
      </c>
      <c r="S2826" t="str">
        <f t="shared" si="355"/>
        <v>film &amp; video</v>
      </c>
      <c r="T2826" t="str">
        <f t="shared" si="356"/>
        <v>documentary</v>
      </c>
      <c r="U2826" s="7">
        <f t="shared" si="357"/>
        <v>42292.250787037032</v>
      </c>
      <c r="V2826" s="7">
        <f t="shared" si="358"/>
        <v>42322.292361111111</v>
      </c>
    </row>
    <row r="2827" spans="1:22" ht="44.25" x14ac:dyDescent="0.75">
      <c r="A2827">
        <v>1747</v>
      </c>
      <c r="B2827" s="2" t="s">
        <v>1748</v>
      </c>
      <c r="C2827" s="2" t="s">
        <v>5857</v>
      </c>
      <c r="D2827">
        <v>9000</v>
      </c>
      <c r="E2827">
        <f t="shared" si="352"/>
        <v>11790</v>
      </c>
      <c r="F2827">
        <v>9446</v>
      </c>
      <c r="G2827">
        <f t="shared" si="353"/>
        <v>12374.26</v>
      </c>
      <c r="H2827" t="s">
        <v>8219</v>
      </c>
      <c r="I2827" t="s">
        <v>8225</v>
      </c>
      <c r="J2827" t="s">
        <v>8247</v>
      </c>
      <c r="K2827">
        <v>1447426800</v>
      </c>
      <c r="L2827">
        <v>1444904830</v>
      </c>
      <c r="M2827" t="b">
        <v>0</v>
      </c>
      <c r="N2827">
        <v>159</v>
      </c>
      <c r="O2827" t="b">
        <v>1</v>
      </c>
      <c r="P2827" t="s">
        <v>8285</v>
      </c>
      <c r="Q2827">
        <f t="shared" si="354"/>
        <v>105</v>
      </c>
      <c r="R2827">
        <f t="shared" si="359"/>
        <v>77.83</v>
      </c>
      <c r="S2827" t="str">
        <f t="shared" si="355"/>
        <v>photography</v>
      </c>
      <c r="T2827" t="str">
        <f t="shared" si="356"/>
        <v>photobooks</v>
      </c>
      <c r="U2827" s="7">
        <f t="shared" si="357"/>
        <v>42292.435532407413</v>
      </c>
      <c r="V2827" s="7">
        <f t="shared" si="358"/>
        <v>42321.625</v>
      </c>
    </row>
    <row r="2828" spans="1:22" ht="44.25" x14ac:dyDescent="0.75">
      <c r="A2828">
        <v>347</v>
      </c>
      <c r="B2828" s="2" t="s">
        <v>348</v>
      </c>
      <c r="C2828" s="2" t="s">
        <v>4457</v>
      </c>
      <c r="D2828">
        <v>40000</v>
      </c>
      <c r="E2828">
        <f t="shared" si="352"/>
        <v>40000</v>
      </c>
      <c r="F2828">
        <v>44636.2</v>
      </c>
      <c r="G2828">
        <f t="shared" si="353"/>
        <v>44636.2</v>
      </c>
      <c r="H2828" t="s">
        <v>8219</v>
      </c>
      <c r="I2828" t="s">
        <v>8224</v>
      </c>
      <c r="J2828" t="s">
        <v>8246</v>
      </c>
      <c r="K2828">
        <v>1447505609</v>
      </c>
      <c r="L2828">
        <v>1444910009</v>
      </c>
      <c r="M2828" t="b">
        <v>1</v>
      </c>
      <c r="N2828">
        <v>379</v>
      </c>
      <c r="O2828" t="b">
        <v>1</v>
      </c>
      <c r="P2828" t="s">
        <v>8269</v>
      </c>
      <c r="Q2828">
        <f t="shared" si="354"/>
        <v>112</v>
      </c>
      <c r="R2828">
        <f t="shared" si="359"/>
        <v>117.77</v>
      </c>
      <c r="S2828" t="str">
        <f t="shared" si="355"/>
        <v>film &amp; video</v>
      </c>
      <c r="T2828" t="str">
        <f t="shared" si="356"/>
        <v>documentary</v>
      </c>
      <c r="U2828" s="7">
        <f t="shared" si="357"/>
        <v>42292.495474537034</v>
      </c>
      <c r="V2828" s="7">
        <f t="shared" si="358"/>
        <v>42322.537141203706</v>
      </c>
    </row>
    <row r="2829" spans="1:22" ht="44.25" x14ac:dyDescent="0.75">
      <c r="A2829">
        <v>2198</v>
      </c>
      <c r="B2829" s="2" t="s">
        <v>2199</v>
      </c>
      <c r="C2829" s="2" t="s">
        <v>6308</v>
      </c>
      <c r="D2829">
        <v>40000</v>
      </c>
      <c r="E2829">
        <f t="shared" si="352"/>
        <v>40000</v>
      </c>
      <c r="F2829">
        <v>53157</v>
      </c>
      <c r="G2829">
        <f t="shared" si="353"/>
        <v>53157</v>
      </c>
      <c r="H2829" t="s">
        <v>8219</v>
      </c>
      <c r="I2829" t="s">
        <v>8224</v>
      </c>
      <c r="J2829" t="s">
        <v>8246</v>
      </c>
      <c r="K2829">
        <v>1447507200</v>
      </c>
      <c r="L2829">
        <v>1444911600</v>
      </c>
      <c r="M2829" t="b">
        <v>0</v>
      </c>
      <c r="N2829">
        <v>651</v>
      </c>
      <c r="O2829" t="b">
        <v>1</v>
      </c>
      <c r="P2829" t="s">
        <v>8297</v>
      </c>
      <c r="Q2829">
        <f t="shared" si="354"/>
        <v>133</v>
      </c>
      <c r="R2829">
        <f t="shared" si="359"/>
        <v>81.650000000000006</v>
      </c>
      <c r="S2829" t="str">
        <f t="shared" si="355"/>
        <v>games</v>
      </c>
      <c r="T2829" t="str">
        <f t="shared" si="356"/>
        <v>tabletop games</v>
      </c>
      <c r="U2829" s="7">
        <f t="shared" si="357"/>
        <v>42292.513888888891</v>
      </c>
      <c r="V2829" s="7">
        <f t="shared" si="358"/>
        <v>42322.555555555555</v>
      </c>
    </row>
    <row r="2830" spans="1:22" ht="44.25" x14ac:dyDescent="0.75">
      <c r="A2830">
        <v>402</v>
      </c>
      <c r="B2830" s="2" t="s">
        <v>403</v>
      </c>
      <c r="C2830" s="2" t="s">
        <v>4512</v>
      </c>
      <c r="D2830">
        <v>2000</v>
      </c>
      <c r="E2830">
        <f t="shared" si="352"/>
        <v>2000</v>
      </c>
      <c r="F2830">
        <v>2833</v>
      </c>
      <c r="G2830">
        <f t="shared" si="353"/>
        <v>2833</v>
      </c>
      <c r="H2830" t="s">
        <v>8219</v>
      </c>
      <c r="I2830" t="s">
        <v>8224</v>
      </c>
      <c r="J2830" t="s">
        <v>8246</v>
      </c>
      <c r="K2830">
        <v>1446731817</v>
      </c>
      <c r="L2830">
        <v>1444913817</v>
      </c>
      <c r="M2830" t="b">
        <v>0</v>
      </c>
      <c r="N2830">
        <v>43</v>
      </c>
      <c r="O2830" t="b">
        <v>1</v>
      </c>
      <c r="P2830" t="s">
        <v>8269</v>
      </c>
      <c r="Q2830">
        <f t="shared" si="354"/>
        <v>142</v>
      </c>
      <c r="R2830">
        <f t="shared" si="359"/>
        <v>65.88</v>
      </c>
      <c r="S2830" t="str">
        <f t="shared" si="355"/>
        <v>film &amp; video</v>
      </c>
      <c r="T2830" t="str">
        <f t="shared" si="356"/>
        <v>documentary</v>
      </c>
      <c r="U2830" s="7">
        <f t="shared" si="357"/>
        <v>42292.539548611108</v>
      </c>
      <c r="V2830" s="7">
        <f t="shared" si="358"/>
        <v>42313.58121527778</v>
      </c>
    </row>
    <row r="2831" spans="1:22" ht="59" x14ac:dyDescent="0.75">
      <c r="A2831">
        <v>1293</v>
      </c>
      <c r="B2831" s="2" t="s">
        <v>1294</v>
      </c>
      <c r="C2831" s="2" t="s">
        <v>5403</v>
      </c>
      <c r="D2831">
        <v>15000</v>
      </c>
      <c r="E2831">
        <f t="shared" si="352"/>
        <v>15000</v>
      </c>
      <c r="F2831">
        <v>15335</v>
      </c>
      <c r="G2831">
        <f t="shared" si="353"/>
        <v>15335</v>
      </c>
      <c r="H2831" t="s">
        <v>8219</v>
      </c>
      <c r="I2831" t="s">
        <v>8224</v>
      </c>
      <c r="J2831" t="s">
        <v>8246</v>
      </c>
      <c r="K2831">
        <v>1447523371</v>
      </c>
      <c r="L2831">
        <v>1444927771</v>
      </c>
      <c r="M2831" t="b">
        <v>0</v>
      </c>
      <c r="N2831">
        <v>120</v>
      </c>
      <c r="O2831" t="b">
        <v>1</v>
      </c>
      <c r="P2831" t="s">
        <v>8271</v>
      </c>
      <c r="Q2831">
        <f t="shared" si="354"/>
        <v>102</v>
      </c>
      <c r="R2831">
        <f t="shared" si="359"/>
        <v>127.79</v>
      </c>
      <c r="S2831" t="str">
        <f t="shared" si="355"/>
        <v>theater</v>
      </c>
      <c r="T2831" t="str">
        <f t="shared" si="356"/>
        <v>plays</v>
      </c>
      <c r="U2831" s="7">
        <f t="shared" si="357"/>
        <v>42292.701053240744</v>
      </c>
      <c r="V2831" s="7">
        <f t="shared" si="358"/>
        <v>42322.742719907401</v>
      </c>
    </row>
    <row r="2832" spans="1:22" ht="44.25" x14ac:dyDescent="0.75">
      <c r="A2832">
        <v>4032</v>
      </c>
      <c r="B2832" s="2" t="s">
        <v>4028</v>
      </c>
      <c r="C2832" s="2" t="s">
        <v>8137</v>
      </c>
      <c r="D2832">
        <v>6048</v>
      </c>
      <c r="E2832">
        <f t="shared" si="352"/>
        <v>6048</v>
      </c>
      <c r="F2832">
        <v>413</v>
      </c>
      <c r="G2832">
        <f t="shared" si="353"/>
        <v>413</v>
      </c>
      <c r="H2832" t="s">
        <v>8221</v>
      </c>
      <c r="I2832" t="s">
        <v>8224</v>
      </c>
      <c r="J2832" t="s">
        <v>8246</v>
      </c>
      <c r="K2832">
        <v>1450211116</v>
      </c>
      <c r="L2832">
        <v>1445023516</v>
      </c>
      <c r="M2832" t="b">
        <v>0</v>
      </c>
      <c r="N2832">
        <v>7</v>
      </c>
      <c r="O2832" t="b">
        <v>0</v>
      </c>
      <c r="P2832" t="s">
        <v>8271</v>
      </c>
      <c r="Q2832">
        <f t="shared" si="354"/>
        <v>7</v>
      </c>
      <c r="R2832">
        <f t="shared" si="359"/>
        <v>59</v>
      </c>
      <c r="S2832" t="str">
        <f t="shared" si="355"/>
        <v>theater</v>
      </c>
      <c r="T2832" t="str">
        <f t="shared" si="356"/>
        <v>plays</v>
      </c>
      <c r="U2832" s="7">
        <f t="shared" si="357"/>
        <v>42293.809212962966</v>
      </c>
      <c r="V2832" s="7">
        <f t="shared" si="358"/>
        <v>42353.85087962963</v>
      </c>
    </row>
    <row r="2833" spans="1:22" ht="44.25" x14ac:dyDescent="0.75">
      <c r="A2833">
        <v>3202</v>
      </c>
      <c r="B2833" s="2" t="s">
        <v>3202</v>
      </c>
      <c r="C2833" s="2" t="s">
        <v>7312</v>
      </c>
      <c r="D2833">
        <v>5000</v>
      </c>
      <c r="E2833">
        <f t="shared" si="352"/>
        <v>5000</v>
      </c>
      <c r="F2833">
        <v>2726</v>
      </c>
      <c r="G2833">
        <f t="shared" si="353"/>
        <v>2726</v>
      </c>
      <c r="H2833" t="s">
        <v>8221</v>
      </c>
      <c r="I2833" t="s">
        <v>8224</v>
      </c>
      <c r="J2833" t="s">
        <v>8246</v>
      </c>
      <c r="K2833">
        <v>1450072740</v>
      </c>
      <c r="L2833">
        <v>1445027346</v>
      </c>
      <c r="M2833" t="b">
        <v>0</v>
      </c>
      <c r="N2833">
        <v>25</v>
      </c>
      <c r="O2833" t="b">
        <v>0</v>
      </c>
      <c r="P2833" t="s">
        <v>8305</v>
      </c>
      <c r="Q2833">
        <f t="shared" si="354"/>
        <v>55</v>
      </c>
      <c r="R2833">
        <f t="shared" si="359"/>
        <v>109.04</v>
      </c>
      <c r="S2833" t="str">
        <f t="shared" si="355"/>
        <v>theater</v>
      </c>
      <c r="T2833" t="str">
        <f t="shared" si="356"/>
        <v>musical</v>
      </c>
      <c r="U2833" s="7">
        <f t="shared" si="357"/>
        <v>42293.853541666671</v>
      </c>
      <c r="V2833" s="7">
        <f t="shared" si="358"/>
        <v>42352.249305555553</v>
      </c>
    </row>
    <row r="2834" spans="1:22" ht="44.25" x14ac:dyDescent="0.75">
      <c r="A2834">
        <v>3082</v>
      </c>
      <c r="B2834" s="2" t="s">
        <v>3082</v>
      </c>
      <c r="C2834" s="2" t="s">
        <v>7192</v>
      </c>
      <c r="D2834">
        <v>9000</v>
      </c>
      <c r="E2834">
        <f t="shared" si="352"/>
        <v>9000</v>
      </c>
      <c r="F2834">
        <v>0</v>
      </c>
      <c r="G2834">
        <f t="shared" si="353"/>
        <v>0</v>
      </c>
      <c r="H2834" t="s">
        <v>8221</v>
      </c>
      <c r="I2834" t="s">
        <v>8224</v>
      </c>
      <c r="J2834" t="s">
        <v>8246</v>
      </c>
      <c r="K2834">
        <v>1447628946</v>
      </c>
      <c r="L2834">
        <v>1445033346</v>
      </c>
      <c r="M2834" t="b">
        <v>0</v>
      </c>
      <c r="N2834">
        <v>0</v>
      </c>
      <c r="O2834" t="b">
        <v>0</v>
      </c>
      <c r="P2834" t="s">
        <v>8303</v>
      </c>
      <c r="Q2834">
        <f t="shared" si="354"/>
        <v>0</v>
      </c>
      <c r="R2834" t="e">
        <f t="shared" si="359"/>
        <v>#DIV/0!</v>
      </c>
      <c r="S2834" t="str">
        <f t="shared" si="355"/>
        <v>theater</v>
      </c>
      <c r="T2834" t="str">
        <f t="shared" si="356"/>
        <v>spaces</v>
      </c>
      <c r="U2834" s="7">
        <f t="shared" si="357"/>
        <v>42293.922986111109</v>
      </c>
      <c r="V2834" s="7">
        <f t="shared" si="358"/>
        <v>42323.96465277778</v>
      </c>
    </row>
    <row r="2835" spans="1:22" ht="44.25" x14ac:dyDescent="0.75">
      <c r="A2835">
        <v>3441</v>
      </c>
      <c r="B2835" s="2" t="s">
        <v>3440</v>
      </c>
      <c r="C2835" s="2" t="s">
        <v>7551</v>
      </c>
      <c r="D2835">
        <v>2500</v>
      </c>
      <c r="E2835">
        <f t="shared" si="352"/>
        <v>2500</v>
      </c>
      <c r="F2835">
        <v>2565</v>
      </c>
      <c r="G2835">
        <f t="shared" si="353"/>
        <v>2565</v>
      </c>
      <c r="H2835" t="s">
        <v>8219</v>
      </c>
      <c r="I2835" t="s">
        <v>8224</v>
      </c>
      <c r="J2835" t="s">
        <v>8246</v>
      </c>
      <c r="K2835">
        <v>1447445820</v>
      </c>
      <c r="L2835">
        <v>1445077121</v>
      </c>
      <c r="M2835" t="b">
        <v>0</v>
      </c>
      <c r="N2835">
        <v>43</v>
      </c>
      <c r="O2835" t="b">
        <v>1</v>
      </c>
      <c r="P2835" t="s">
        <v>8271</v>
      </c>
      <c r="Q2835">
        <f t="shared" si="354"/>
        <v>103</v>
      </c>
      <c r="R2835">
        <f t="shared" si="359"/>
        <v>59.65</v>
      </c>
      <c r="S2835" t="str">
        <f t="shared" si="355"/>
        <v>theater</v>
      </c>
      <c r="T2835" t="str">
        <f t="shared" si="356"/>
        <v>plays</v>
      </c>
      <c r="U2835" s="7">
        <f t="shared" si="357"/>
        <v>42294.429641203707</v>
      </c>
      <c r="V2835" s="7">
        <f t="shared" si="358"/>
        <v>42321.845138888893</v>
      </c>
    </row>
    <row r="2836" spans="1:22" ht="44.25" x14ac:dyDescent="0.75">
      <c r="A2836">
        <v>2581</v>
      </c>
      <c r="B2836" s="2" t="s">
        <v>2581</v>
      </c>
      <c r="C2836" s="2" t="s">
        <v>6691</v>
      </c>
      <c r="D2836">
        <v>5000</v>
      </c>
      <c r="E2836">
        <f t="shared" si="352"/>
        <v>5000</v>
      </c>
      <c r="F2836">
        <v>530</v>
      </c>
      <c r="G2836">
        <f t="shared" si="353"/>
        <v>530</v>
      </c>
      <c r="H2836" t="s">
        <v>8221</v>
      </c>
      <c r="I2836" t="s">
        <v>8224</v>
      </c>
      <c r="J2836" t="s">
        <v>8246</v>
      </c>
      <c r="K2836">
        <v>1447689898</v>
      </c>
      <c r="L2836">
        <v>1445094298</v>
      </c>
      <c r="M2836" t="b">
        <v>0</v>
      </c>
      <c r="N2836">
        <v>11</v>
      </c>
      <c r="O2836" t="b">
        <v>0</v>
      </c>
      <c r="P2836" t="s">
        <v>8284</v>
      </c>
      <c r="Q2836">
        <f t="shared" si="354"/>
        <v>11</v>
      </c>
      <c r="R2836">
        <f t="shared" si="359"/>
        <v>48.18</v>
      </c>
      <c r="S2836" t="str">
        <f t="shared" si="355"/>
        <v>food</v>
      </c>
      <c r="T2836" t="str">
        <f t="shared" si="356"/>
        <v>food trucks</v>
      </c>
      <c r="U2836" s="7">
        <f t="shared" si="357"/>
        <v>42294.628449074073</v>
      </c>
      <c r="V2836" s="7">
        <f t="shared" si="358"/>
        <v>42324.670115740737</v>
      </c>
    </row>
    <row r="2837" spans="1:22" ht="44.25" x14ac:dyDescent="0.75">
      <c r="A2837">
        <v>3665</v>
      </c>
      <c r="B2837" s="2" t="s">
        <v>3662</v>
      </c>
      <c r="C2837" s="2" t="s">
        <v>7775</v>
      </c>
      <c r="D2837">
        <v>620</v>
      </c>
      <c r="E2837">
        <f t="shared" si="352"/>
        <v>706.8</v>
      </c>
      <c r="F2837">
        <v>714</v>
      </c>
      <c r="G2837">
        <f t="shared" si="353"/>
        <v>813.95999999999992</v>
      </c>
      <c r="H2837" t="s">
        <v>8219</v>
      </c>
      <c r="I2837" t="s">
        <v>8230</v>
      </c>
      <c r="J2837" t="s">
        <v>8249</v>
      </c>
      <c r="K2837">
        <v>1446062040</v>
      </c>
      <c r="L2837">
        <v>1445109822</v>
      </c>
      <c r="M2837" t="b">
        <v>0</v>
      </c>
      <c r="N2837">
        <v>14</v>
      </c>
      <c r="O2837" t="b">
        <v>1</v>
      </c>
      <c r="P2837" t="s">
        <v>8271</v>
      </c>
      <c r="Q2837">
        <f t="shared" si="354"/>
        <v>115</v>
      </c>
      <c r="R2837">
        <f t="shared" si="359"/>
        <v>58.14</v>
      </c>
      <c r="S2837" t="str">
        <f t="shared" si="355"/>
        <v>theater</v>
      </c>
      <c r="T2837" t="str">
        <f t="shared" si="356"/>
        <v>plays</v>
      </c>
      <c r="U2837" s="7">
        <f t="shared" si="357"/>
        <v>42294.808124999996</v>
      </c>
      <c r="V2837" s="7">
        <f t="shared" si="358"/>
        <v>42305.829166666663</v>
      </c>
    </row>
    <row r="2838" spans="1:22" ht="44.25" x14ac:dyDescent="0.75">
      <c r="A2838">
        <v>1071</v>
      </c>
      <c r="B2838" s="2" t="s">
        <v>1072</v>
      </c>
      <c r="C2838" s="2" t="s">
        <v>5181</v>
      </c>
      <c r="D2838">
        <v>100</v>
      </c>
      <c r="E2838">
        <f t="shared" si="352"/>
        <v>10</v>
      </c>
      <c r="F2838">
        <v>0</v>
      </c>
      <c r="G2838">
        <f t="shared" si="353"/>
        <v>0</v>
      </c>
      <c r="H2838" t="s">
        <v>8221</v>
      </c>
      <c r="I2838" t="s">
        <v>8234</v>
      </c>
      <c r="J2838" t="s">
        <v>8254</v>
      </c>
      <c r="K2838">
        <v>1447787093</v>
      </c>
      <c r="L2838">
        <v>1445191493</v>
      </c>
      <c r="M2838" t="b">
        <v>0</v>
      </c>
      <c r="N2838">
        <v>0</v>
      </c>
      <c r="O2838" t="b">
        <v>0</v>
      </c>
      <c r="P2838" t="s">
        <v>8282</v>
      </c>
      <c r="Q2838">
        <f t="shared" si="354"/>
        <v>0</v>
      </c>
      <c r="R2838" t="e">
        <f t="shared" si="359"/>
        <v>#DIV/0!</v>
      </c>
      <c r="S2838" t="str">
        <f t="shared" si="355"/>
        <v>games</v>
      </c>
      <c r="T2838" t="str">
        <f t="shared" si="356"/>
        <v>video games</v>
      </c>
      <c r="U2838" s="7">
        <f t="shared" si="357"/>
        <v>42295.753391203703</v>
      </c>
      <c r="V2838" s="7">
        <f t="shared" si="358"/>
        <v>42325.795057870375</v>
      </c>
    </row>
    <row r="2839" spans="1:22" ht="44.25" x14ac:dyDescent="0.75">
      <c r="A2839">
        <v>3864</v>
      </c>
      <c r="B2839" s="2" t="s">
        <v>3861</v>
      </c>
      <c r="C2839" s="2" t="s">
        <v>7973</v>
      </c>
      <c r="D2839">
        <v>5000</v>
      </c>
      <c r="E2839">
        <f t="shared" si="352"/>
        <v>5000</v>
      </c>
      <c r="F2839">
        <v>60</v>
      </c>
      <c r="G2839">
        <f t="shared" si="353"/>
        <v>60</v>
      </c>
      <c r="H2839" t="s">
        <v>8221</v>
      </c>
      <c r="I2839" t="s">
        <v>8224</v>
      </c>
      <c r="J2839" t="s">
        <v>8246</v>
      </c>
      <c r="K2839">
        <v>1447799054</v>
      </c>
      <c r="L2839">
        <v>1445203454</v>
      </c>
      <c r="M2839" t="b">
        <v>0</v>
      </c>
      <c r="N2839">
        <v>3</v>
      </c>
      <c r="O2839" t="b">
        <v>0</v>
      </c>
      <c r="P2839" t="s">
        <v>8271</v>
      </c>
      <c r="Q2839">
        <f t="shared" si="354"/>
        <v>1</v>
      </c>
      <c r="R2839">
        <f t="shared" si="359"/>
        <v>20</v>
      </c>
      <c r="S2839" t="str">
        <f t="shared" si="355"/>
        <v>theater</v>
      </c>
      <c r="T2839" t="str">
        <f t="shared" si="356"/>
        <v>plays</v>
      </c>
      <c r="U2839" s="7">
        <f t="shared" si="357"/>
        <v>42295.891828703709</v>
      </c>
      <c r="V2839" s="7">
        <f t="shared" si="358"/>
        <v>42325.933495370366</v>
      </c>
    </row>
    <row r="2840" spans="1:22" ht="59" x14ac:dyDescent="0.75">
      <c r="A2840">
        <v>3963</v>
      </c>
      <c r="B2840" s="2" t="s">
        <v>3960</v>
      </c>
      <c r="C2840" s="2" t="s">
        <v>8070</v>
      </c>
      <c r="D2840">
        <v>10000</v>
      </c>
      <c r="E2840">
        <f t="shared" si="352"/>
        <v>7300</v>
      </c>
      <c r="F2840">
        <v>0</v>
      </c>
      <c r="G2840">
        <f t="shared" si="353"/>
        <v>0</v>
      </c>
      <c r="H2840" t="s">
        <v>8221</v>
      </c>
      <c r="I2840" t="s">
        <v>8229</v>
      </c>
      <c r="J2840" t="s">
        <v>8251</v>
      </c>
      <c r="K2840">
        <v>1447821717</v>
      </c>
      <c r="L2840">
        <v>1445226117</v>
      </c>
      <c r="M2840" t="b">
        <v>0</v>
      </c>
      <c r="N2840">
        <v>0</v>
      </c>
      <c r="O2840" t="b">
        <v>0</v>
      </c>
      <c r="P2840" t="s">
        <v>8271</v>
      </c>
      <c r="Q2840">
        <f t="shared" si="354"/>
        <v>0</v>
      </c>
      <c r="R2840" t="e">
        <f t="shared" si="359"/>
        <v>#DIV/0!</v>
      </c>
      <c r="S2840" t="str">
        <f t="shared" si="355"/>
        <v>theater</v>
      </c>
      <c r="T2840" t="str">
        <f t="shared" si="356"/>
        <v>plays</v>
      </c>
      <c r="U2840" s="7">
        <f t="shared" si="357"/>
        <v>42296.154131944444</v>
      </c>
      <c r="V2840" s="7">
        <f t="shared" si="358"/>
        <v>42326.195798611108</v>
      </c>
    </row>
    <row r="2841" spans="1:22" ht="44.25" x14ac:dyDescent="0.75">
      <c r="A2841">
        <v>438</v>
      </c>
      <c r="B2841" s="2" t="s">
        <v>439</v>
      </c>
      <c r="C2841" s="2" t="s">
        <v>4548</v>
      </c>
      <c r="D2841">
        <v>20000</v>
      </c>
      <c r="E2841">
        <f t="shared" si="352"/>
        <v>20000</v>
      </c>
      <c r="F2841">
        <v>1876</v>
      </c>
      <c r="G2841">
        <f t="shared" si="353"/>
        <v>1876</v>
      </c>
      <c r="H2841" t="s">
        <v>8221</v>
      </c>
      <c r="I2841" t="s">
        <v>8224</v>
      </c>
      <c r="J2841" t="s">
        <v>8246</v>
      </c>
      <c r="K2841">
        <v>1447830958</v>
      </c>
      <c r="L2841">
        <v>1445235358</v>
      </c>
      <c r="M2841" t="b">
        <v>0</v>
      </c>
      <c r="N2841">
        <v>11</v>
      </c>
      <c r="O2841" t="b">
        <v>0</v>
      </c>
      <c r="P2841" t="s">
        <v>8270</v>
      </c>
      <c r="Q2841">
        <f t="shared" si="354"/>
        <v>9</v>
      </c>
      <c r="R2841">
        <f t="shared" si="359"/>
        <v>170.55</v>
      </c>
      <c r="S2841" t="str">
        <f t="shared" si="355"/>
        <v>film &amp; video</v>
      </c>
      <c r="T2841" t="str">
        <f t="shared" si="356"/>
        <v>animation</v>
      </c>
      <c r="U2841" s="7">
        <f t="shared" si="357"/>
        <v>42296.261087962965</v>
      </c>
      <c r="V2841" s="7">
        <f t="shared" si="358"/>
        <v>42326.302754629629</v>
      </c>
    </row>
    <row r="2842" spans="1:22" ht="59" x14ac:dyDescent="0.75">
      <c r="A2842">
        <v>1511</v>
      </c>
      <c r="B2842" s="2" t="s">
        <v>1512</v>
      </c>
      <c r="C2842" s="2" t="s">
        <v>5621</v>
      </c>
      <c r="D2842">
        <v>14000</v>
      </c>
      <c r="E2842">
        <f t="shared" si="352"/>
        <v>14000</v>
      </c>
      <c r="F2842">
        <v>15651</v>
      </c>
      <c r="G2842">
        <f t="shared" si="353"/>
        <v>15651</v>
      </c>
      <c r="H2842" t="s">
        <v>8219</v>
      </c>
      <c r="I2842" t="s">
        <v>8224</v>
      </c>
      <c r="J2842" t="s">
        <v>8246</v>
      </c>
      <c r="K2842">
        <v>1447858804</v>
      </c>
      <c r="L2842">
        <v>1445263204</v>
      </c>
      <c r="M2842" t="b">
        <v>1</v>
      </c>
      <c r="N2842">
        <v>206</v>
      </c>
      <c r="O2842" t="b">
        <v>1</v>
      </c>
      <c r="P2842" t="s">
        <v>8285</v>
      </c>
      <c r="Q2842">
        <f t="shared" si="354"/>
        <v>112</v>
      </c>
      <c r="R2842">
        <f t="shared" si="359"/>
        <v>75.98</v>
      </c>
      <c r="S2842" t="str">
        <f t="shared" si="355"/>
        <v>photography</v>
      </c>
      <c r="T2842" t="str">
        <f t="shared" si="356"/>
        <v>photobooks</v>
      </c>
      <c r="U2842" s="7">
        <f t="shared" si="357"/>
        <v>42296.583379629628</v>
      </c>
      <c r="V2842" s="7">
        <f t="shared" si="358"/>
        <v>42326.625046296293</v>
      </c>
    </row>
    <row r="2843" spans="1:22" ht="44.25" x14ac:dyDescent="0.75">
      <c r="A2843">
        <v>2253</v>
      </c>
      <c r="B2843" s="2" t="s">
        <v>2254</v>
      </c>
      <c r="C2843" s="2" t="s">
        <v>6363</v>
      </c>
      <c r="D2843">
        <v>8000</v>
      </c>
      <c r="E2843">
        <f t="shared" si="352"/>
        <v>8000</v>
      </c>
      <c r="F2843">
        <v>9015</v>
      </c>
      <c r="G2843">
        <f t="shared" si="353"/>
        <v>9015</v>
      </c>
      <c r="H2843" t="s">
        <v>8219</v>
      </c>
      <c r="I2843" t="s">
        <v>8224</v>
      </c>
      <c r="J2843" t="s">
        <v>8246</v>
      </c>
      <c r="K2843">
        <v>1447862947</v>
      </c>
      <c r="L2843">
        <v>1445267347</v>
      </c>
      <c r="M2843" t="b">
        <v>0</v>
      </c>
      <c r="N2843">
        <v>84</v>
      </c>
      <c r="O2843" t="b">
        <v>1</v>
      </c>
      <c r="P2843" t="s">
        <v>8297</v>
      </c>
      <c r="Q2843">
        <f t="shared" si="354"/>
        <v>113</v>
      </c>
      <c r="R2843">
        <f t="shared" si="359"/>
        <v>107.32</v>
      </c>
      <c r="S2843" t="str">
        <f t="shared" si="355"/>
        <v>games</v>
      </c>
      <c r="T2843" t="str">
        <f t="shared" si="356"/>
        <v>tabletop games</v>
      </c>
      <c r="U2843" s="7">
        <f t="shared" si="357"/>
        <v>42296.631331018521</v>
      </c>
      <c r="V2843" s="7">
        <f t="shared" si="358"/>
        <v>42326.672997685186</v>
      </c>
    </row>
    <row r="2844" spans="1:22" ht="44.25" x14ac:dyDescent="0.75">
      <c r="A2844">
        <v>239</v>
      </c>
      <c r="B2844" s="2" t="s">
        <v>241</v>
      </c>
      <c r="C2844" s="2" t="s">
        <v>4349</v>
      </c>
      <c r="D2844">
        <v>1000</v>
      </c>
      <c r="E2844">
        <f t="shared" si="352"/>
        <v>660</v>
      </c>
      <c r="F2844">
        <v>250</v>
      </c>
      <c r="G2844">
        <f t="shared" si="353"/>
        <v>165</v>
      </c>
      <c r="H2844" t="s">
        <v>8221</v>
      </c>
      <c r="I2844" t="s">
        <v>8226</v>
      </c>
      <c r="J2844" t="s">
        <v>8248</v>
      </c>
      <c r="K2844">
        <v>1446984000</v>
      </c>
      <c r="L2844">
        <v>1445308730</v>
      </c>
      <c r="M2844" t="b">
        <v>0</v>
      </c>
      <c r="N2844">
        <v>5</v>
      </c>
      <c r="O2844" t="b">
        <v>0</v>
      </c>
      <c r="P2844" t="s">
        <v>8268</v>
      </c>
      <c r="Q2844">
        <f t="shared" si="354"/>
        <v>25</v>
      </c>
      <c r="R2844">
        <f t="shared" si="359"/>
        <v>33</v>
      </c>
      <c r="S2844" t="str">
        <f t="shared" si="355"/>
        <v>film &amp; video</v>
      </c>
      <c r="T2844" t="str">
        <f t="shared" si="356"/>
        <v>drama</v>
      </c>
      <c r="U2844" s="7">
        <f t="shared" si="357"/>
        <v>42297.110300925924</v>
      </c>
      <c r="V2844" s="7">
        <f t="shared" si="358"/>
        <v>42316.5</v>
      </c>
    </row>
    <row r="2845" spans="1:22" x14ac:dyDescent="0.75">
      <c r="A2845">
        <v>1406</v>
      </c>
      <c r="B2845" s="2" t="s">
        <v>1407</v>
      </c>
      <c r="C2845" s="2" t="s">
        <v>5516</v>
      </c>
      <c r="D2845">
        <v>12000</v>
      </c>
      <c r="E2845">
        <f t="shared" si="352"/>
        <v>13679.999999999998</v>
      </c>
      <c r="F2845">
        <v>15</v>
      </c>
      <c r="G2845">
        <f t="shared" si="353"/>
        <v>17.099999999999998</v>
      </c>
      <c r="H2845" t="s">
        <v>8221</v>
      </c>
      <c r="I2845" t="s">
        <v>8237</v>
      </c>
      <c r="J2845" t="s">
        <v>8249</v>
      </c>
      <c r="K2845">
        <v>1449914400</v>
      </c>
      <c r="L2845">
        <v>1445336607</v>
      </c>
      <c r="M2845" t="b">
        <v>0</v>
      </c>
      <c r="N2845">
        <v>3</v>
      </c>
      <c r="O2845" t="b">
        <v>0</v>
      </c>
      <c r="P2845" t="s">
        <v>8287</v>
      </c>
      <c r="Q2845">
        <f t="shared" si="354"/>
        <v>0</v>
      </c>
      <c r="R2845">
        <f t="shared" si="359"/>
        <v>5.7</v>
      </c>
      <c r="S2845" t="str">
        <f t="shared" si="355"/>
        <v>publishing</v>
      </c>
      <c r="T2845" t="str">
        <f t="shared" si="356"/>
        <v>translations</v>
      </c>
      <c r="U2845" s="7">
        <f t="shared" si="357"/>
        <v>42297.432951388888</v>
      </c>
      <c r="V2845" s="7">
        <f t="shared" si="358"/>
        <v>42350.416666666672</v>
      </c>
    </row>
    <row r="2846" spans="1:22" ht="44.25" x14ac:dyDescent="0.75">
      <c r="A2846">
        <v>3737</v>
      </c>
      <c r="B2846" s="2" t="s">
        <v>3734</v>
      </c>
      <c r="C2846" s="2" t="s">
        <v>7847</v>
      </c>
      <c r="D2846">
        <v>700</v>
      </c>
      <c r="E2846">
        <f t="shared" si="352"/>
        <v>700</v>
      </c>
      <c r="F2846">
        <v>150</v>
      </c>
      <c r="G2846">
        <f t="shared" si="353"/>
        <v>150</v>
      </c>
      <c r="H2846" t="s">
        <v>8221</v>
      </c>
      <c r="I2846" t="s">
        <v>8224</v>
      </c>
      <c r="J2846" t="s">
        <v>8246</v>
      </c>
      <c r="K2846">
        <v>1447311540</v>
      </c>
      <c r="L2846">
        <v>1445358903</v>
      </c>
      <c r="M2846" t="b">
        <v>0</v>
      </c>
      <c r="N2846">
        <v>4</v>
      </c>
      <c r="O2846" t="b">
        <v>0</v>
      </c>
      <c r="P2846" t="s">
        <v>8271</v>
      </c>
      <c r="Q2846">
        <f t="shared" si="354"/>
        <v>21</v>
      </c>
      <c r="R2846">
        <f t="shared" si="359"/>
        <v>37.5</v>
      </c>
      <c r="S2846" t="str">
        <f t="shared" si="355"/>
        <v>theater</v>
      </c>
      <c r="T2846" t="str">
        <f t="shared" si="356"/>
        <v>plays</v>
      </c>
      <c r="U2846" s="7">
        <f t="shared" si="357"/>
        <v>42297.691006944442</v>
      </c>
      <c r="V2846" s="7">
        <f t="shared" si="358"/>
        <v>42320.290972222225</v>
      </c>
    </row>
    <row r="2847" spans="1:22" ht="44.25" x14ac:dyDescent="0.75">
      <c r="A2847">
        <v>1204</v>
      </c>
      <c r="B2847" s="2" t="s">
        <v>1205</v>
      </c>
      <c r="C2847" s="2" t="s">
        <v>5314</v>
      </c>
      <c r="D2847">
        <v>13000</v>
      </c>
      <c r="E2847">
        <f t="shared" si="352"/>
        <v>13000</v>
      </c>
      <c r="F2847">
        <v>13383</v>
      </c>
      <c r="G2847">
        <f t="shared" si="353"/>
        <v>13383</v>
      </c>
      <c r="H2847" t="s">
        <v>8219</v>
      </c>
      <c r="I2847" t="s">
        <v>8224</v>
      </c>
      <c r="J2847" t="s">
        <v>8246</v>
      </c>
      <c r="K2847">
        <v>1449205200</v>
      </c>
      <c r="L2847">
        <v>1445363833</v>
      </c>
      <c r="M2847" t="b">
        <v>0</v>
      </c>
      <c r="N2847">
        <v>57</v>
      </c>
      <c r="O2847" t="b">
        <v>1</v>
      </c>
      <c r="P2847" t="s">
        <v>8285</v>
      </c>
      <c r="Q2847">
        <f t="shared" si="354"/>
        <v>103</v>
      </c>
      <c r="R2847">
        <f t="shared" si="359"/>
        <v>234.79</v>
      </c>
      <c r="S2847" t="str">
        <f t="shared" si="355"/>
        <v>photography</v>
      </c>
      <c r="T2847" t="str">
        <f t="shared" si="356"/>
        <v>photobooks</v>
      </c>
      <c r="U2847" s="7">
        <f t="shared" si="357"/>
        <v>42297.748067129629</v>
      </c>
      <c r="V2847" s="7">
        <f t="shared" si="358"/>
        <v>42342.208333333328</v>
      </c>
    </row>
    <row r="2848" spans="1:22" ht="44.25" x14ac:dyDescent="0.75">
      <c r="A2848">
        <v>3504</v>
      </c>
      <c r="B2848" s="2" t="s">
        <v>3503</v>
      </c>
      <c r="C2848" s="2" t="s">
        <v>7614</v>
      </c>
      <c r="D2848">
        <v>1000</v>
      </c>
      <c r="E2848">
        <f t="shared" si="352"/>
        <v>1000</v>
      </c>
      <c r="F2848">
        <v>1000</v>
      </c>
      <c r="G2848">
        <f t="shared" si="353"/>
        <v>1000</v>
      </c>
      <c r="H2848" t="s">
        <v>8219</v>
      </c>
      <c r="I2848" t="s">
        <v>8224</v>
      </c>
      <c r="J2848" t="s">
        <v>8246</v>
      </c>
      <c r="K2848">
        <v>1447959491</v>
      </c>
      <c r="L2848">
        <v>1445363891</v>
      </c>
      <c r="M2848" t="b">
        <v>0</v>
      </c>
      <c r="N2848">
        <v>8</v>
      </c>
      <c r="O2848" t="b">
        <v>1</v>
      </c>
      <c r="P2848" t="s">
        <v>8271</v>
      </c>
      <c r="Q2848">
        <f t="shared" si="354"/>
        <v>100</v>
      </c>
      <c r="R2848">
        <f t="shared" si="359"/>
        <v>125</v>
      </c>
      <c r="S2848" t="str">
        <f t="shared" si="355"/>
        <v>theater</v>
      </c>
      <c r="T2848" t="str">
        <f t="shared" si="356"/>
        <v>plays</v>
      </c>
      <c r="U2848" s="7">
        <f t="shared" si="357"/>
        <v>42297.748738425929</v>
      </c>
      <c r="V2848" s="7">
        <f t="shared" si="358"/>
        <v>42327.790405092594</v>
      </c>
    </row>
    <row r="2849" spans="1:22" ht="59" x14ac:dyDescent="0.75">
      <c r="A2849">
        <v>353</v>
      </c>
      <c r="B2849" s="2" t="s">
        <v>354</v>
      </c>
      <c r="C2849" s="2" t="s">
        <v>4463</v>
      </c>
      <c r="D2849">
        <v>58425</v>
      </c>
      <c r="E2849">
        <f t="shared" si="352"/>
        <v>58425</v>
      </c>
      <c r="F2849">
        <v>63460.18</v>
      </c>
      <c r="G2849">
        <f t="shared" si="353"/>
        <v>63460.18</v>
      </c>
      <c r="H2849" t="s">
        <v>8219</v>
      </c>
      <c r="I2849" t="s">
        <v>8224</v>
      </c>
      <c r="J2849" t="s">
        <v>8246</v>
      </c>
      <c r="K2849">
        <v>1447963219</v>
      </c>
      <c r="L2849">
        <v>1445367619</v>
      </c>
      <c r="M2849" t="b">
        <v>1</v>
      </c>
      <c r="N2849">
        <v>613</v>
      </c>
      <c r="O2849" t="b">
        <v>1</v>
      </c>
      <c r="P2849" t="s">
        <v>8269</v>
      </c>
      <c r="Q2849">
        <f t="shared" si="354"/>
        <v>109</v>
      </c>
      <c r="R2849">
        <f t="shared" si="359"/>
        <v>103.52</v>
      </c>
      <c r="S2849" t="str">
        <f t="shared" si="355"/>
        <v>film &amp; video</v>
      </c>
      <c r="T2849" t="str">
        <f t="shared" si="356"/>
        <v>documentary</v>
      </c>
      <c r="U2849" s="7">
        <f t="shared" si="357"/>
        <v>42297.791886574079</v>
      </c>
      <c r="V2849" s="7">
        <f t="shared" si="358"/>
        <v>42327.833553240736</v>
      </c>
    </row>
    <row r="2850" spans="1:22" ht="59" x14ac:dyDescent="0.75">
      <c r="A2850">
        <v>3642</v>
      </c>
      <c r="B2850" s="2" t="s">
        <v>3640</v>
      </c>
      <c r="C2850" s="2" t="s">
        <v>7752</v>
      </c>
      <c r="D2850">
        <v>700</v>
      </c>
      <c r="E2850">
        <f t="shared" si="352"/>
        <v>797.99999999999989</v>
      </c>
      <c r="F2850">
        <v>15</v>
      </c>
      <c r="G2850">
        <f t="shared" si="353"/>
        <v>17.099999999999998</v>
      </c>
      <c r="H2850" t="s">
        <v>8221</v>
      </c>
      <c r="I2850" t="s">
        <v>8236</v>
      </c>
      <c r="J2850" t="s">
        <v>8249</v>
      </c>
      <c r="K2850">
        <v>1448902800</v>
      </c>
      <c r="L2850">
        <v>1445369727</v>
      </c>
      <c r="M2850" t="b">
        <v>0</v>
      </c>
      <c r="N2850">
        <v>2</v>
      </c>
      <c r="O2850" t="b">
        <v>0</v>
      </c>
      <c r="P2850" t="s">
        <v>8305</v>
      </c>
      <c r="Q2850">
        <f t="shared" si="354"/>
        <v>2</v>
      </c>
      <c r="R2850">
        <f t="shared" si="359"/>
        <v>8.5500000000000007</v>
      </c>
      <c r="S2850" t="str">
        <f t="shared" si="355"/>
        <v>theater</v>
      </c>
      <c r="T2850" t="str">
        <f t="shared" si="356"/>
        <v>musical</v>
      </c>
      <c r="U2850" s="7">
        <f t="shared" si="357"/>
        <v>42297.816284722227</v>
      </c>
      <c r="V2850" s="7">
        <f t="shared" si="358"/>
        <v>42338.708333333328</v>
      </c>
    </row>
    <row r="2851" spans="1:22" ht="44.25" x14ac:dyDescent="0.75">
      <c r="A2851">
        <v>2949</v>
      </c>
      <c r="B2851" s="2" t="s">
        <v>2949</v>
      </c>
      <c r="C2851" s="2" t="s">
        <v>7059</v>
      </c>
      <c r="D2851">
        <v>1000</v>
      </c>
      <c r="E2851">
        <f t="shared" si="352"/>
        <v>1000</v>
      </c>
      <c r="F2851">
        <v>25</v>
      </c>
      <c r="G2851">
        <f t="shared" si="353"/>
        <v>25</v>
      </c>
      <c r="H2851" t="s">
        <v>8221</v>
      </c>
      <c r="I2851" t="s">
        <v>8224</v>
      </c>
      <c r="J2851" t="s">
        <v>8246</v>
      </c>
      <c r="K2851">
        <v>1447965917</v>
      </c>
      <c r="L2851">
        <v>1445370317</v>
      </c>
      <c r="M2851" t="b">
        <v>0</v>
      </c>
      <c r="N2851">
        <v>2</v>
      </c>
      <c r="O2851" t="b">
        <v>0</v>
      </c>
      <c r="P2851" t="s">
        <v>8303</v>
      </c>
      <c r="Q2851">
        <f t="shared" si="354"/>
        <v>3</v>
      </c>
      <c r="R2851">
        <f t="shared" si="359"/>
        <v>12.5</v>
      </c>
      <c r="S2851" t="str">
        <f t="shared" si="355"/>
        <v>theater</v>
      </c>
      <c r="T2851" t="str">
        <f t="shared" si="356"/>
        <v>spaces</v>
      </c>
      <c r="U2851" s="7">
        <f t="shared" si="357"/>
        <v>42297.823113425926</v>
      </c>
      <c r="V2851" s="7">
        <f t="shared" si="358"/>
        <v>42327.864780092597</v>
      </c>
    </row>
    <row r="2852" spans="1:22" ht="59" x14ac:dyDescent="0.75">
      <c r="A2852">
        <v>1195</v>
      </c>
      <c r="B2852" s="2" t="s">
        <v>1196</v>
      </c>
      <c r="C2852" s="2" t="s">
        <v>5305</v>
      </c>
      <c r="D2852">
        <v>10000</v>
      </c>
      <c r="E2852">
        <f t="shared" si="352"/>
        <v>11399.999999999998</v>
      </c>
      <c r="F2852">
        <v>13500</v>
      </c>
      <c r="G2852">
        <f t="shared" si="353"/>
        <v>15389.999999999998</v>
      </c>
      <c r="H2852" t="s">
        <v>8219</v>
      </c>
      <c r="I2852" t="s">
        <v>8237</v>
      </c>
      <c r="J2852" t="s">
        <v>8249</v>
      </c>
      <c r="K2852">
        <v>1450602000</v>
      </c>
      <c r="L2852">
        <v>1445415653</v>
      </c>
      <c r="M2852" t="b">
        <v>0</v>
      </c>
      <c r="N2852">
        <v>170</v>
      </c>
      <c r="O2852" t="b">
        <v>1</v>
      </c>
      <c r="P2852" t="s">
        <v>8285</v>
      </c>
      <c r="Q2852">
        <f t="shared" si="354"/>
        <v>135</v>
      </c>
      <c r="R2852">
        <f t="shared" si="359"/>
        <v>90.53</v>
      </c>
      <c r="S2852" t="str">
        <f t="shared" si="355"/>
        <v>photography</v>
      </c>
      <c r="T2852" t="str">
        <f t="shared" si="356"/>
        <v>photobooks</v>
      </c>
      <c r="U2852" s="7">
        <f t="shared" si="357"/>
        <v>42298.34783564815</v>
      </c>
      <c r="V2852" s="7">
        <f t="shared" si="358"/>
        <v>42358.375</v>
      </c>
    </row>
    <row r="2853" spans="1:22" ht="29.5" x14ac:dyDescent="0.75">
      <c r="A2853">
        <v>3064</v>
      </c>
      <c r="B2853" s="2" t="s">
        <v>3064</v>
      </c>
      <c r="C2853" s="2" t="s">
        <v>7174</v>
      </c>
      <c r="D2853">
        <v>75000</v>
      </c>
      <c r="E2853">
        <f t="shared" si="352"/>
        <v>75000</v>
      </c>
      <c r="F2853">
        <v>8471</v>
      </c>
      <c r="G2853">
        <f t="shared" si="353"/>
        <v>8471</v>
      </c>
      <c r="H2853" t="s">
        <v>8221</v>
      </c>
      <c r="I2853" t="s">
        <v>8224</v>
      </c>
      <c r="J2853" t="s">
        <v>8246</v>
      </c>
      <c r="K2853">
        <v>1448175540</v>
      </c>
      <c r="L2853">
        <v>1445483246</v>
      </c>
      <c r="M2853" t="b">
        <v>0</v>
      </c>
      <c r="N2853">
        <v>72</v>
      </c>
      <c r="O2853" t="b">
        <v>0</v>
      </c>
      <c r="P2853" t="s">
        <v>8303</v>
      </c>
      <c r="Q2853">
        <f t="shared" si="354"/>
        <v>11</v>
      </c>
      <c r="R2853">
        <f t="shared" si="359"/>
        <v>117.65</v>
      </c>
      <c r="S2853" t="str">
        <f t="shared" si="355"/>
        <v>theater</v>
      </c>
      <c r="T2853" t="str">
        <f t="shared" si="356"/>
        <v>spaces</v>
      </c>
      <c r="U2853" s="7">
        <f t="shared" si="357"/>
        <v>42299.130162037036</v>
      </c>
      <c r="V2853" s="7">
        <f t="shared" si="358"/>
        <v>42330.290972222225</v>
      </c>
    </row>
    <row r="2854" spans="1:22" ht="44.25" x14ac:dyDescent="0.75">
      <c r="A2854">
        <v>2217</v>
      </c>
      <c r="B2854" s="2" t="s">
        <v>2218</v>
      </c>
      <c r="C2854" s="2" t="s">
        <v>6327</v>
      </c>
      <c r="D2854">
        <v>420</v>
      </c>
      <c r="E2854">
        <f t="shared" si="352"/>
        <v>420</v>
      </c>
      <c r="F2854">
        <v>425</v>
      </c>
      <c r="G2854">
        <f t="shared" si="353"/>
        <v>425</v>
      </c>
      <c r="H2854" t="s">
        <v>8219</v>
      </c>
      <c r="I2854" t="s">
        <v>8224</v>
      </c>
      <c r="J2854" t="s">
        <v>8246</v>
      </c>
      <c r="K2854">
        <v>1446451200</v>
      </c>
      <c r="L2854">
        <v>1445539113</v>
      </c>
      <c r="M2854" t="b">
        <v>0</v>
      </c>
      <c r="N2854">
        <v>9</v>
      </c>
      <c r="O2854" t="b">
        <v>1</v>
      </c>
      <c r="P2854" t="s">
        <v>8280</v>
      </c>
      <c r="Q2854">
        <f t="shared" si="354"/>
        <v>101</v>
      </c>
      <c r="R2854">
        <f t="shared" si="359"/>
        <v>47.22</v>
      </c>
      <c r="S2854" t="str">
        <f t="shared" si="355"/>
        <v>music</v>
      </c>
      <c r="T2854" t="str">
        <f t="shared" si="356"/>
        <v>electronic music</v>
      </c>
      <c r="U2854" s="7">
        <f t="shared" si="357"/>
        <v>42299.776770833334</v>
      </c>
      <c r="V2854" s="7">
        <f t="shared" si="358"/>
        <v>42310.333333333328</v>
      </c>
    </row>
    <row r="2855" spans="1:22" ht="44.25" x14ac:dyDescent="0.75">
      <c r="A2855">
        <v>1416</v>
      </c>
      <c r="B2855" s="2" t="s">
        <v>1417</v>
      </c>
      <c r="C2855" s="2" t="s">
        <v>5526</v>
      </c>
      <c r="D2855">
        <v>50000</v>
      </c>
      <c r="E2855">
        <f t="shared" si="352"/>
        <v>50000</v>
      </c>
      <c r="F2855">
        <v>0</v>
      </c>
      <c r="G2855">
        <f t="shared" si="353"/>
        <v>0</v>
      </c>
      <c r="H2855" t="s">
        <v>8221</v>
      </c>
      <c r="I2855" t="s">
        <v>8224</v>
      </c>
      <c r="J2855" t="s">
        <v>8246</v>
      </c>
      <c r="K2855">
        <v>1448147619</v>
      </c>
      <c r="L2855">
        <v>1445552019</v>
      </c>
      <c r="M2855" t="b">
        <v>0</v>
      </c>
      <c r="N2855">
        <v>0</v>
      </c>
      <c r="O2855" t="b">
        <v>0</v>
      </c>
      <c r="P2855" t="s">
        <v>8287</v>
      </c>
      <c r="Q2855">
        <f t="shared" si="354"/>
        <v>0</v>
      </c>
      <c r="R2855" t="e">
        <f t="shared" si="359"/>
        <v>#DIV/0!</v>
      </c>
      <c r="S2855" t="str">
        <f t="shared" si="355"/>
        <v>publishing</v>
      </c>
      <c r="T2855" t="str">
        <f t="shared" si="356"/>
        <v>translations</v>
      </c>
      <c r="U2855" s="7">
        <f t="shared" si="357"/>
        <v>42299.926145833335</v>
      </c>
      <c r="V2855" s="7">
        <f t="shared" si="358"/>
        <v>42329.967812499999</v>
      </c>
    </row>
    <row r="2856" spans="1:22" ht="44.25" x14ac:dyDescent="0.75">
      <c r="A2856">
        <v>2779</v>
      </c>
      <c r="B2856" s="2" t="s">
        <v>2779</v>
      </c>
      <c r="C2856" s="2" t="s">
        <v>6889</v>
      </c>
      <c r="D2856">
        <v>2500</v>
      </c>
      <c r="E2856">
        <f t="shared" si="352"/>
        <v>2500</v>
      </c>
      <c r="F2856">
        <v>53</v>
      </c>
      <c r="G2856">
        <f t="shared" si="353"/>
        <v>53</v>
      </c>
      <c r="H2856" t="s">
        <v>8221</v>
      </c>
      <c r="I2856" t="s">
        <v>8224</v>
      </c>
      <c r="J2856" t="s">
        <v>8246</v>
      </c>
      <c r="K2856">
        <v>1448204621</v>
      </c>
      <c r="L2856">
        <v>1445609021</v>
      </c>
      <c r="M2856" t="b">
        <v>0</v>
      </c>
      <c r="N2856">
        <v>1</v>
      </c>
      <c r="O2856" t="b">
        <v>0</v>
      </c>
      <c r="P2856" t="s">
        <v>8304</v>
      </c>
      <c r="Q2856">
        <f t="shared" si="354"/>
        <v>2</v>
      </c>
      <c r="R2856">
        <f t="shared" si="359"/>
        <v>53</v>
      </c>
      <c r="S2856" t="str">
        <f t="shared" si="355"/>
        <v>publishing</v>
      </c>
      <c r="T2856" t="str">
        <f t="shared" si="356"/>
        <v>children's books</v>
      </c>
      <c r="U2856" s="7">
        <f t="shared" si="357"/>
        <v>42300.585891203707</v>
      </c>
      <c r="V2856" s="7">
        <f t="shared" si="358"/>
        <v>42330.627557870372</v>
      </c>
    </row>
    <row r="2857" spans="1:22" ht="44.25" x14ac:dyDescent="0.75">
      <c r="A2857">
        <v>607</v>
      </c>
      <c r="B2857" s="2" t="s">
        <v>608</v>
      </c>
      <c r="C2857" s="2" t="s">
        <v>4717</v>
      </c>
      <c r="D2857">
        <v>250</v>
      </c>
      <c r="E2857">
        <f t="shared" si="352"/>
        <v>250</v>
      </c>
      <c r="F2857">
        <v>0</v>
      </c>
      <c r="G2857">
        <f t="shared" si="353"/>
        <v>0</v>
      </c>
      <c r="H2857" t="s">
        <v>8220</v>
      </c>
      <c r="I2857" t="s">
        <v>8224</v>
      </c>
      <c r="J2857" t="s">
        <v>8246</v>
      </c>
      <c r="K2857">
        <v>1448225336</v>
      </c>
      <c r="L2857">
        <v>1445629736</v>
      </c>
      <c r="M2857" t="b">
        <v>0</v>
      </c>
      <c r="N2857">
        <v>0</v>
      </c>
      <c r="O2857" t="b">
        <v>0</v>
      </c>
      <c r="P2857" t="s">
        <v>8272</v>
      </c>
      <c r="Q2857">
        <f t="shared" si="354"/>
        <v>0</v>
      </c>
      <c r="R2857" t="e">
        <f t="shared" si="359"/>
        <v>#DIV/0!</v>
      </c>
      <c r="S2857" t="str">
        <f t="shared" si="355"/>
        <v>technology</v>
      </c>
      <c r="T2857" t="str">
        <f t="shared" si="356"/>
        <v>web</v>
      </c>
      <c r="U2857" s="7">
        <f t="shared" si="357"/>
        <v>42300.825648148151</v>
      </c>
      <c r="V2857" s="7">
        <f t="shared" si="358"/>
        <v>42330.867314814815</v>
      </c>
    </row>
    <row r="2858" spans="1:22" ht="59" x14ac:dyDescent="0.75">
      <c r="A2858">
        <v>3350</v>
      </c>
      <c r="B2858" s="2" t="s">
        <v>3349</v>
      </c>
      <c r="C2858" s="2" t="s">
        <v>7460</v>
      </c>
      <c r="D2858">
        <v>3500</v>
      </c>
      <c r="E2858">
        <f t="shared" si="352"/>
        <v>3989.9999999999995</v>
      </c>
      <c r="F2858">
        <v>3655</v>
      </c>
      <c r="G2858">
        <f t="shared" si="353"/>
        <v>4166.7</v>
      </c>
      <c r="H2858" t="s">
        <v>8219</v>
      </c>
      <c r="I2858" t="s">
        <v>8243</v>
      </c>
      <c r="J2858" t="s">
        <v>8249</v>
      </c>
      <c r="K2858">
        <v>1448838000</v>
      </c>
      <c r="L2858">
        <v>1445791811</v>
      </c>
      <c r="M2858" t="b">
        <v>0</v>
      </c>
      <c r="N2858">
        <v>51</v>
      </c>
      <c r="O2858" t="b">
        <v>1</v>
      </c>
      <c r="P2858" t="s">
        <v>8271</v>
      </c>
      <c r="Q2858">
        <f t="shared" si="354"/>
        <v>104</v>
      </c>
      <c r="R2858">
        <f t="shared" si="359"/>
        <v>81.7</v>
      </c>
      <c r="S2858" t="str">
        <f t="shared" si="355"/>
        <v>theater</v>
      </c>
      <c r="T2858" t="str">
        <f t="shared" si="356"/>
        <v>plays</v>
      </c>
      <c r="U2858" s="7">
        <f t="shared" si="357"/>
        <v>42302.701516203699</v>
      </c>
      <c r="V2858" s="7">
        <f t="shared" si="358"/>
        <v>42337.958333333328</v>
      </c>
    </row>
    <row r="2859" spans="1:22" ht="44.25" x14ac:dyDescent="0.75">
      <c r="A2859">
        <v>2053</v>
      </c>
      <c r="B2859" s="2" t="s">
        <v>2054</v>
      </c>
      <c r="C2859" s="2" t="s">
        <v>6163</v>
      </c>
      <c r="D2859">
        <v>5000</v>
      </c>
      <c r="E2859">
        <f t="shared" si="352"/>
        <v>5000</v>
      </c>
      <c r="F2859">
        <v>5051</v>
      </c>
      <c r="G2859">
        <f t="shared" si="353"/>
        <v>5051</v>
      </c>
      <c r="H2859" t="s">
        <v>8219</v>
      </c>
      <c r="I2859" t="s">
        <v>8224</v>
      </c>
      <c r="J2859" t="s">
        <v>8246</v>
      </c>
      <c r="K2859">
        <v>1448466551</v>
      </c>
      <c r="L2859">
        <v>1445870951</v>
      </c>
      <c r="M2859" t="b">
        <v>0</v>
      </c>
      <c r="N2859">
        <v>121</v>
      </c>
      <c r="O2859" t="b">
        <v>1</v>
      </c>
      <c r="P2859" t="s">
        <v>8295</v>
      </c>
      <c r="Q2859">
        <f t="shared" si="354"/>
        <v>101</v>
      </c>
      <c r="R2859">
        <f t="shared" si="359"/>
        <v>41.74</v>
      </c>
      <c r="S2859" t="str">
        <f t="shared" si="355"/>
        <v>technology</v>
      </c>
      <c r="T2859" t="str">
        <f t="shared" si="356"/>
        <v>hardware</v>
      </c>
      <c r="U2859" s="7">
        <f t="shared" si="357"/>
        <v>42303.617488425924</v>
      </c>
      <c r="V2859" s="7">
        <f t="shared" si="358"/>
        <v>42333.659155092595</v>
      </c>
    </row>
    <row r="2860" spans="1:22" ht="44.25" x14ac:dyDescent="0.75">
      <c r="A2860">
        <v>632</v>
      </c>
      <c r="B2860" s="2" t="s">
        <v>633</v>
      </c>
      <c r="C2860" s="2" t="s">
        <v>4742</v>
      </c>
      <c r="D2860">
        <v>20000</v>
      </c>
      <c r="E2860">
        <f t="shared" si="352"/>
        <v>22799.999999999996</v>
      </c>
      <c r="F2860">
        <v>0</v>
      </c>
      <c r="G2860">
        <f t="shared" si="353"/>
        <v>0</v>
      </c>
      <c r="H2860" t="s">
        <v>8220</v>
      </c>
      <c r="I2860" t="s">
        <v>8233</v>
      </c>
      <c r="J2860" t="s">
        <v>8249</v>
      </c>
      <c r="K2860">
        <v>1448470165</v>
      </c>
      <c r="L2860">
        <v>1445874565</v>
      </c>
      <c r="M2860" t="b">
        <v>0</v>
      </c>
      <c r="N2860">
        <v>0</v>
      </c>
      <c r="O2860" t="b">
        <v>0</v>
      </c>
      <c r="P2860" t="s">
        <v>8272</v>
      </c>
      <c r="Q2860">
        <f t="shared" si="354"/>
        <v>0</v>
      </c>
      <c r="R2860" t="e">
        <f t="shared" si="359"/>
        <v>#DIV/0!</v>
      </c>
      <c r="S2860" t="str">
        <f t="shared" si="355"/>
        <v>technology</v>
      </c>
      <c r="T2860" t="str">
        <f t="shared" si="356"/>
        <v>web</v>
      </c>
      <c r="U2860" s="7">
        <f t="shared" si="357"/>
        <v>42303.659317129626</v>
      </c>
      <c r="V2860" s="7">
        <f t="shared" si="358"/>
        <v>42333.700983796298</v>
      </c>
    </row>
    <row r="2861" spans="1:22" ht="44.25" x14ac:dyDescent="0.75">
      <c r="A2861">
        <v>3260</v>
      </c>
      <c r="B2861" s="2" t="s">
        <v>3260</v>
      </c>
      <c r="C2861" s="2" t="s">
        <v>7370</v>
      </c>
      <c r="D2861">
        <v>5000</v>
      </c>
      <c r="E2861">
        <f t="shared" si="352"/>
        <v>5000</v>
      </c>
      <c r="F2861">
        <v>5462</v>
      </c>
      <c r="G2861">
        <f t="shared" si="353"/>
        <v>5462</v>
      </c>
      <c r="H2861" t="s">
        <v>8219</v>
      </c>
      <c r="I2861" t="s">
        <v>8224</v>
      </c>
      <c r="J2861" t="s">
        <v>8246</v>
      </c>
      <c r="K2861">
        <v>1448903318</v>
      </c>
      <c r="L2861">
        <v>1445875718</v>
      </c>
      <c r="M2861" t="b">
        <v>1</v>
      </c>
      <c r="N2861">
        <v>73</v>
      </c>
      <c r="O2861" t="b">
        <v>1</v>
      </c>
      <c r="P2861" t="s">
        <v>8271</v>
      </c>
      <c r="Q2861">
        <f t="shared" si="354"/>
        <v>109</v>
      </c>
      <c r="R2861">
        <f t="shared" si="359"/>
        <v>74.819999999999993</v>
      </c>
      <c r="S2861" t="str">
        <f t="shared" si="355"/>
        <v>theater</v>
      </c>
      <c r="T2861" t="str">
        <f t="shared" si="356"/>
        <v>plays</v>
      </c>
      <c r="U2861" s="7">
        <f t="shared" si="357"/>
        <v>42303.672662037032</v>
      </c>
      <c r="V2861" s="7">
        <f t="shared" si="358"/>
        <v>42338.714328703703</v>
      </c>
    </row>
    <row r="2862" spans="1:22" ht="29.5" x14ac:dyDescent="0.75">
      <c r="A2862">
        <v>1015</v>
      </c>
      <c r="B2862" s="2" t="s">
        <v>1016</v>
      </c>
      <c r="C2862" s="2" t="s">
        <v>5125</v>
      </c>
      <c r="D2862">
        <v>9000</v>
      </c>
      <c r="E2862">
        <f t="shared" si="352"/>
        <v>9720</v>
      </c>
      <c r="F2862">
        <v>240</v>
      </c>
      <c r="G2862">
        <f t="shared" si="353"/>
        <v>259.20000000000005</v>
      </c>
      <c r="H2862" t="s">
        <v>8220</v>
      </c>
      <c r="I2862" t="s">
        <v>8240</v>
      </c>
      <c r="J2862" t="s">
        <v>8257</v>
      </c>
      <c r="K2862">
        <v>1448489095</v>
      </c>
      <c r="L2862">
        <v>1445893495</v>
      </c>
      <c r="M2862" t="b">
        <v>0</v>
      </c>
      <c r="N2862">
        <v>6</v>
      </c>
      <c r="O2862" t="b">
        <v>0</v>
      </c>
      <c r="P2862" t="s">
        <v>8273</v>
      </c>
      <c r="Q2862">
        <f t="shared" si="354"/>
        <v>3</v>
      </c>
      <c r="R2862">
        <f t="shared" si="359"/>
        <v>43.2</v>
      </c>
      <c r="S2862" t="str">
        <f t="shared" si="355"/>
        <v>technology</v>
      </c>
      <c r="T2862" t="str">
        <f t="shared" si="356"/>
        <v>wearables</v>
      </c>
      <c r="U2862" s="7">
        <f t="shared" si="357"/>
        <v>42303.878414351857</v>
      </c>
      <c r="V2862" s="7">
        <f t="shared" si="358"/>
        <v>42333.920081018514</v>
      </c>
    </row>
    <row r="2863" spans="1:22" ht="44.25" x14ac:dyDescent="0.75">
      <c r="A2863">
        <v>1431</v>
      </c>
      <c r="B2863" s="2" t="s">
        <v>1432</v>
      </c>
      <c r="C2863" s="2" t="s">
        <v>5541</v>
      </c>
      <c r="D2863">
        <v>17000</v>
      </c>
      <c r="E2863">
        <f t="shared" si="352"/>
        <v>17000</v>
      </c>
      <c r="F2863">
        <v>5431</v>
      </c>
      <c r="G2863">
        <f t="shared" si="353"/>
        <v>5431</v>
      </c>
      <c r="H2863" t="s">
        <v>8221</v>
      </c>
      <c r="I2863" t="s">
        <v>8224</v>
      </c>
      <c r="J2863" t="s">
        <v>8246</v>
      </c>
      <c r="K2863">
        <v>1448517816</v>
      </c>
      <c r="L2863">
        <v>1445922216</v>
      </c>
      <c r="M2863" t="b">
        <v>0</v>
      </c>
      <c r="N2863">
        <v>47</v>
      </c>
      <c r="O2863" t="b">
        <v>0</v>
      </c>
      <c r="P2863" t="s">
        <v>8287</v>
      </c>
      <c r="Q2863">
        <f t="shared" si="354"/>
        <v>32</v>
      </c>
      <c r="R2863">
        <f t="shared" si="359"/>
        <v>115.55</v>
      </c>
      <c r="S2863" t="str">
        <f t="shared" si="355"/>
        <v>publishing</v>
      </c>
      <c r="T2863" t="str">
        <f t="shared" si="356"/>
        <v>translations</v>
      </c>
      <c r="U2863" s="7">
        <f t="shared" si="357"/>
        <v>42304.210833333331</v>
      </c>
      <c r="V2863" s="7">
        <f t="shared" si="358"/>
        <v>42334.252500000002</v>
      </c>
    </row>
    <row r="2864" spans="1:22" ht="44.25" x14ac:dyDescent="0.75">
      <c r="A2864">
        <v>2627</v>
      </c>
      <c r="B2864" s="2" t="s">
        <v>2627</v>
      </c>
      <c r="C2864" s="2" t="s">
        <v>6737</v>
      </c>
      <c r="D2864">
        <v>150</v>
      </c>
      <c r="E2864">
        <f t="shared" si="352"/>
        <v>150</v>
      </c>
      <c r="F2864">
        <v>970</v>
      </c>
      <c r="G2864">
        <f t="shared" si="353"/>
        <v>970</v>
      </c>
      <c r="H2864" t="s">
        <v>8219</v>
      </c>
      <c r="I2864" t="s">
        <v>8224</v>
      </c>
      <c r="J2864" t="s">
        <v>8246</v>
      </c>
      <c r="K2864">
        <v>1448571261</v>
      </c>
      <c r="L2864">
        <v>1445975661</v>
      </c>
      <c r="M2864" t="b">
        <v>0</v>
      </c>
      <c r="N2864">
        <v>45</v>
      </c>
      <c r="O2864" t="b">
        <v>1</v>
      </c>
      <c r="P2864" t="s">
        <v>8301</v>
      </c>
      <c r="Q2864">
        <f t="shared" si="354"/>
        <v>647</v>
      </c>
      <c r="R2864">
        <f t="shared" si="359"/>
        <v>21.56</v>
      </c>
      <c r="S2864" t="str">
        <f t="shared" si="355"/>
        <v>technology</v>
      </c>
      <c r="T2864" t="str">
        <f t="shared" si="356"/>
        <v>space exploration</v>
      </c>
      <c r="U2864" s="7">
        <f t="shared" si="357"/>
        <v>42304.829409722224</v>
      </c>
      <c r="V2864" s="7">
        <f t="shared" si="358"/>
        <v>42334.871076388896</v>
      </c>
    </row>
    <row r="2865" spans="1:22" ht="44.25" x14ac:dyDescent="0.75">
      <c r="A2865">
        <v>4086</v>
      </c>
      <c r="B2865" s="2" t="s">
        <v>4082</v>
      </c>
      <c r="C2865" s="2" t="s">
        <v>8189</v>
      </c>
      <c r="D2865">
        <v>1000</v>
      </c>
      <c r="E2865">
        <f t="shared" si="352"/>
        <v>1000</v>
      </c>
      <c r="F2865">
        <v>47</v>
      </c>
      <c r="G2865">
        <f t="shared" si="353"/>
        <v>47</v>
      </c>
      <c r="H2865" t="s">
        <v>8221</v>
      </c>
      <c r="I2865" t="s">
        <v>8224</v>
      </c>
      <c r="J2865" t="s">
        <v>8246</v>
      </c>
      <c r="K2865">
        <v>1448078400</v>
      </c>
      <c r="L2865">
        <v>1445985299</v>
      </c>
      <c r="M2865" t="b">
        <v>0</v>
      </c>
      <c r="N2865">
        <v>5</v>
      </c>
      <c r="O2865" t="b">
        <v>0</v>
      </c>
      <c r="P2865" t="s">
        <v>8271</v>
      </c>
      <c r="Q2865">
        <f t="shared" si="354"/>
        <v>5</v>
      </c>
      <c r="R2865">
        <f t="shared" si="359"/>
        <v>9.4</v>
      </c>
      <c r="S2865" t="str">
        <f t="shared" si="355"/>
        <v>theater</v>
      </c>
      <c r="T2865" t="str">
        <f t="shared" si="356"/>
        <v>plays</v>
      </c>
      <c r="U2865" s="7">
        <f t="shared" si="357"/>
        <v>42304.940960648149</v>
      </c>
      <c r="V2865" s="7">
        <f t="shared" si="358"/>
        <v>42329.166666666672</v>
      </c>
    </row>
    <row r="2866" spans="1:22" ht="29.5" x14ac:dyDescent="0.75">
      <c r="A2866">
        <v>178</v>
      </c>
      <c r="B2866" s="2" t="s">
        <v>180</v>
      </c>
      <c r="C2866" s="2" t="s">
        <v>4288</v>
      </c>
      <c r="D2866">
        <v>500000</v>
      </c>
      <c r="E2866">
        <f t="shared" si="352"/>
        <v>570000</v>
      </c>
      <c r="F2866">
        <v>0</v>
      </c>
      <c r="G2866">
        <f t="shared" si="353"/>
        <v>0</v>
      </c>
      <c r="H2866" t="s">
        <v>8221</v>
      </c>
      <c r="I2866" t="s">
        <v>8227</v>
      </c>
      <c r="J2866" t="s">
        <v>8249</v>
      </c>
      <c r="K2866">
        <v>1448582145</v>
      </c>
      <c r="L2866">
        <v>1445986545</v>
      </c>
      <c r="M2866" t="b">
        <v>0</v>
      </c>
      <c r="N2866">
        <v>0</v>
      </c>
      <c r="O2866" t="b">
        <v>0</v>
      </c>
      <c r="P2866" t="s">
        <v>8268</v>
      </c>
      <c r="Q2866">
        <f t="shared" si="354"/>
        <v>0</v>
      </c>
      <c r="R2866" t="e">
        <f t="shared" si="359"/>
        <v>#DIV/0!</v>
      </c>
      <c r="S2866" t="str">
        <f t="shared" si="355"/>
        <v>film &amp; video</v>
      </c>
      <c r="T2866" t="str">
        <f t="shared" si="356"/>
        <v>drama</v>
      </c>
      <c r="U2866" s="7">
        <f t="shared" si="357"/>
        <v>42304.955381944441</v>
      </c>
      <c r="V2866" s="7">
        <f t="shared" si="358"/>
        <v>42334.997048611112</v>
      </c>
    </row>
    <row r="2867" spans="1:22" ht="44.25" x14ac:dyDescent="0.75">
      <c r="A2867">
        <v>4039</v>
      </c>
      <c r="B2867" s="2" t="s">
        <v>4035</v>
      </c>
      <c r="C2867" s="2" t="s">
        <v>8143</v>
      </c>
      <c r="D2867">
        <v>500</v>
      </c>
      <c r="E2867">
        <f t="shared" si="352"/>
        <v>500</v>
      </c>
      <c r="F2867">
        <v>300</v>
      </c>
      <c r="G2867">
        <f t="shared" si="353"/>
        <v>300</v>
      </c>
      <c r="H2867" t="s">
        <v>8221</v>
      </c>
      <c r="I2867" t="s">
        <v>8224</v>
      </c>
      <c r="J2867" t="s">
        <v>8246</v>
      </c>
      <c r="K2867">
        <v>1448949540</v>
      </c>
      <c r="L2867">
        <v>1446048367</v>
      </c>
      <c r="M2867" t="b">
        <v>0</v>
      </c>
      <c r="N2867">
        <v>5</v>
      </c>
      <c r="O2867" t="b">
        <v>0</v>
      </c>
      <c r="P2867" t="s">
        <v>8271</v>
      </c>
      <c r="Q2867">
        <f t="shared" si="354"/>
        <v>60</v>
      </c>
      <c r="R2867">
        <f t="shared" si="359"/>
        <v>60</v>
      </c>
      <c r="S2867" t="str">
        <f t="shared" si="355"/>
        <v>theater</v>
      </c>
      <c r="T2867" t="str">
        <f t="shared" si="356"/>
        <v>plays</v>
      </c>
      <c r="U2867" s="7">
        <f t="shared" si="357"/>
        <v>42305.670914351853</v>
      </c>
      <c r="V2867" s="7">
        <f t="shared" si="358"/>
        <v>42339.249305555553</v>
      </c>
    </row>
    <row r="2868" spans="1:22" ht="44.25" x14ac:dyDescent="0.75">
      <c r="A2868">
        <v>3955</v>
      </c>
      <c r="B2868" s="2" t="s">
        <v>3952</v>
      </c>
      <c r="C2868" s="2" t="s">
        <v>8062</v>
      </c>
      <c r="D2868">
        <v>1750</v>
      </c>
      <c r="E2868">
        <f t="shared" si="352"/>
        <v>1750</v>
      </c>
      <c r="F2868">
        <v>425</v>
      </c>
      <c r="G2868">
        <f t="shared" si="353"/>
        <v>425</v>
      </c>
      <c r="H2868" t="s">
        <v>8221</v>
      </c>
      <c r="I2868" t="s">
        <v>8224</v>
      </c>
      <c r="J2868" t="s">
        <v>8246</v>
      </c>
      <c r="K2868">
        <v>1448745741</v>
      </c>
      <c r="L2868">
        <v>1446150141</v>
      </c>
      <c r="M2868" t="b">
        <v>0</v>
      </c>
      <c r="N2868">
        <v>8</v>
      </c>
      <c r="O2868" t="b">
        <v>0</v>
      </c>
      <c r="P2868" t="s">
        <v>8271</v>
      </c>
      <c r="Q2868">
        <f t="shared" si="354"/>
        <v>24</v>
      </c>
      <c r="R2868">
        <f t="shared" si="359"/>
        <v>53.13</v>
      </c>
      <c r="S2868" t="str">
        <f t="shared" si="355"/>
        <v>theater</v>
      </c>
      <c r="T2868" t="str">
        <f t="shared" si="356"/>
        <v>plays</v>
      </c>
      <c r="U2868" s="7">
        <f t="shared" si="357"/>
        <v>42306.848854166667</v>
      </c>
      <c r="V2868" s="7">
        <f t="shared" si="358"/>
        <v>42336.890520833331</v>
      </c>
    </row>
    <row r="2869" spans="1:22" ht="44.25" x14ac:dyDescent="0.75">
      <c r="A2869">
        <v>609</v>
      </c>
      <c r="B2869" s="2" t="s">
        <v>610</v>
      </c>
      <c r="C2869" s="2" t="s">
        <v>4719</v>
      </c>
      <c r="D2869">
        <v>780</v>
      </c>
      <c r="E2869">
        <f t="shared" si="352"/>
        <v>1021.8000000000001</v>
      </c>
      <c r="F2869">
        <v>5</v>
      </c>
      <c r="G2869">
        <f t="shared" si="353"/>
        <v>6.5500000000000007</v>
      </c>
      <c r="H2869" t="s">
        <v>8220</v>
      </c>
      <c r="I2869" t="s">
        <v>8225</v>
      </c>
      <c r="J2869" t="s">
        <v>8247</v>
      </c>
      <c r="K2869">
        <v>1448761744</v>
      </c>
      <c r="L2869">
        <v>1446166144</v>
      </c>
      <c r="M2869" t="b">
        <v>0</v>
      </c>
      <c r="N2869">
        <v>1</v>
      </c>
      <c r="O2869" t="b">
        <v>0</v>
      </c>
      <c r="P2869" t="s">
        <v>8272</v>
      </c>
      <c r="Q2869">
        <f t="shared" si="354"/>
        <v>1</v>
      </c>
      <c r="R2869">
        <f t="shared" si="359"/>
        <v>6.55</v>
      </c>
      <c r="S2869" t="str">
        <f t="shared" si="355"/>
        <v>technology</v>
      </c>
      <c r="T2869" t="str">
        <f t="shared" si="356"/>
        <v>web</v>
      </c>
      <c r="U2869" s="7">
        <f t="shared" si="357"/>
        <v>42307.034074074079</v>
      </c>
      <c r="V2869" s="7">
        <f t="shared" si="358"/>
        <v>42337.075740740736</v>
      </c>
    </row>
    <row r="2870" spans="1:22" ht="44.25" x14ac:dyDescent="0.75">
      <c r="A2870">
        <v>4082</v>
      </c>
      <c r="B2870" s="2" t="s">
        <v>4078</v>
      </c>
      <c r="C2870" s="2" t="s">
        <v>8185</v>
      </c>
      <c r="D2870">
        <v>150</v>
      </c>
      <c r="E2870">
        <f t="shared" si="352"/>
        <v>150</v>
      </c>
      <c r="F2870">
        <v>3</v>
      </c>
      <c r="G2870">
        <f t="shared" si="353"/>
        <v>3</v>
      </c>
      <c r="H2870" t="s">
        <v>8221</v>
      </c>
      <c r="I2870" t="s">
        <v>8224</v>
      </c>
      <c r="J2870" t="s">
        <v>8246</v>
      </c>
      <c r="K2870">
        <v>1447542000</v>
      </c>
      <c r="L2870">
        <v>1446179553</v>
      </c>
      <c r="M2870" t="b">
        <v>0</v>
      </c>
      <c r="N2870">
        <v>2</v>
      </c>
      <c r="O2870" t="b">
        <v>0</v>
      </c>
      <c r="P2870" t="s">
        <v>8271</v>
      </c>
      <c r="Q2870">
        <f t="shared" si="354"/>
        <v>2</v>
      </c>
      <c r="R2870">
        <f t="shared" si="359"/>
        <v>1.5</v>
      </c>
      <c r="S2870" t="str">
        <f t="shared" si="355"/>
        <v>theater</v>
      </c>
      <c r="T2870" t="str">
        <f t="shared" si="356"/>
        <v>plays</v>
      </c>
      <c r="U2870" s="7">
        <f t="shared" si="357"/>
        <v>42307.189270833333</v>
      </c>
      <c r="V2870" s="7">
        <f t="shared" si="358"/>
        <v>42322.958333333328</v>
      </c>
    </row>
    <row r="2871" spans="1:22" ht="44.25" x14ac:dyDescent="0.75">
      <c r="A2871">
        <v>4109</v>
      </c>
      <c r="B2871" s="2" t="s">
        <v>4105</v>
      </c>
      <c r="C2871" s="2" t="s">
        <v>8212</v>
      </c>
      <c r="D2871">
        <v>500</v>
      </c>
      <c r="E2871">
        <f t="shared" si="352"/>
        <v>655</v>
      </c>
      <c r="F2871">
        <v>0</v>
      </c>
      <c r="G2871">
        <f t="shared" si="353"/>
        <v>0</v>
      </c>
      <c r="H2871" t="s">
        <v>8221</v>
      </c>
      <c r="I2871" t="s">
        <v>8225</v>
      </c>
      <c r="J2871" t="s">
        <v>8247</v>
      </c>
      <c r="K2871">
        <v>1448805404</v>
      </c>
      <c r="L2871">
        <v>1446209804</v>
      </c>
      <c r="M2871" t="b">
        <v>0</v>
      </c>
      <c r="N2871">
        <v>0</v>
      </c>
      <c r="O2871" t="b">
        <v>0</v>
      </c>
      <c r="P2871" t="s">
        <v>8271</v>
      </c>
      <c r="Q2871">
        <f t="shared" si="354"/>
        <v>0</v>
      </c>
      <c r="R2871" t="e">
        <f t="shared" si="359"/>
        <v>#DIV/0!</v>
      </c>
      <c r="S2871" t="str">
        <f t="shared" si="355"/>
        <v>theater</v>
      </c>
      <c r="T2871" t="str">
        <f t="shared" si="356"/>
        <v>plays</v>
      </c>
      <c r="U2871" s="7">
        <f t="shared" si="357"/>
        <v>42307.539398148147</v>
      </c>
      <c r="V2871" s="7">
        <f t="shared" si="358"/>
        <v>42337.581064814818</v>
      </c>
    </row>
    <row r="2872" spans="1:22" ht="59" x14ac:dyDescent="0.75">
      <c r="A2872">
        <v>2837</v>
      </c>
      <c r="B2872" s="2" t="s">
        <v>2837</v>
      </c>
      <c r="C2872" s="2" t="s">
        <v>6947</v>
      </c>
      <c r="D2872">
        <v>850</v>
      </c>
      <c r="E2872">
        <f t="shared" si="352"/>
        <v>620.5</v>
      </c>
      <c r="F2872">
        <v>850</v>
      </c>
      <c r="G2872">
        <f t="shared" si="353"/>
        <v>620.5</v>
      </c>
      <c r="H2872" t="s">
        <v>8219</v>
      </c>
      <c r="I2872" t="s">
        <v>8229</v>
      </c>
      <c r="J2872" t="s">
        <v>8251</v>
      </c>
      <c r="K2872">
        <v>1449701284</v>
      </c>
      <c r="L2872">
        <v>1446241684</v>
      </c>
      <c r="M2872" t="b">
        <v>0</v>
      </c>
      <c r="N2872">
        <v>21</v>
      </c>
      <c r="O2872" t="b">
        <v>1</v>
      </c>
      <c r="P2872" t="s">
        <v>8271</v>
      </c>
      <c r="Q2872">
        <f t="shared" si="354"/>
        <v>100</v>
      </c>
      <c r="R2872">
        <f t="shared" si="359"/>
        <v>29.55</v>
      </c>
      <c r="S2872" t="str">
        <f t="shared" si="355"/>
        <v>theater</v>
      </c>
      <c r="T2872" t="str">
        <f t="shared" si="356"/>
        <v>plays</v>
      </c>
      <c r="U2872" s="7">
        <f t="shared" si="357"/>
        <v>42307.908379629633</v>
      </c>
      <c r="V2872" s="7">
        <f t="shared" si="358"/>
        <v>42347.950046296297</v>
      </c>
    </row>
    <row r="2873" spans="1:22" ht="44.25" x14ac:dyDescent="0.75">
      <c r="A2873">
        <v>3913</v>
      </c>
      <c r="B2873" s="2" t="s">
        <v>3910</v>
      </c>
      <c r="C2873" s="2" t="s">
        <v>8021</v>
      </c>
      <c r="D2873">
        <v>10000</v>
      </c>
      <c r="E2873">
        <f t="shared" si="352"/>
        <v>10000</v>
      </c>
      <c r="F2873">
        <v>1000</v>
      </c>
      <c r="G2873">
        <f t="shared" si="353"/>
        <v>1000</v>
      </c>
      <c r="H2873" t="s">
        <v>8221</v>
      </c>
      <c r="I2873" t="s">
        <v>8224</v>
      </c>
      <c r="J2873" t="s">
        <v>8246</v>
      </c>
      <c r="K2873">
        <v>1448863449</v>
      </c>
      <c r="L2873">
        <v>1446267849</v>
      </c>
      <c r="M2873" t="b">
        <v>0</v>
      </c>
      <c r="N2873">
        <v>7</v>
      </c>
      <c r="O2873" t="b">
        <v>0</v>
      </c>
      <c r="P2873" t="s">
        <v>8271</v>
      </c>
      <c r="Q2873">
        <f t="shared" si="354"/>
        <v>10</v>
      </c>
      <c r="R2873">
        <f t="shared" si="359"/>
        <v>142.86000000000001</v>
      </c>
      <c r="S2873" t="str">
        <f t="shared" si="355"/>
        <v>theater</v>
      </c>
      <c r="T2873" t="str">
        <f t="shared" si="356"/>
        <v>plays</v>
      </c>
      <c r="U2873" s="7">
        <f t="shared" si="357"/>
        <v>42308.211215277777</v>
      </c>
      <c r="V2873" s="7">
        <f t="shared" si="358"/>
        <v>42338.252881944441</v>
      </c>
    </row>
    <row r="2874" spans="1:22" ht="44.25" x14ac:dyDescent="0.75">
      <c r="A2874">
        <v>3693</v>
      </c>
      <c r="B2874" s="2" t="s">
        <v>3690</v>
      </c>
      <c r="C2874" s="2" t="s">
        <v>7803</v>
      </c>
      <c r="D2874">
        <v>333</v>
      </c>
      <c r="E2874">
        <f t="shared" si="352"/>
        <v>436.23</v>
      </c>
      <c r="F2874">
        <v>430</v>
      </c>
      <c r="G2874">
        <f t="shared" si="353"/>
        <v>563.30000000000007</v>
      </c>
      <c r="H2874" t="s">
        <v>8219</v>
      </c>
      <c r="I2874" t="s">
        <v>8225</v>
      </c>
      <c r="J2874" t="s">
        <v>8247</v>
      </c>
      <c r="K2874">
        <v>1448922600</v>
      </c>
      <c r="L2874">
        <v>1446352529</v>
      </c>
      <c r="M2874" t="b">
        <v>0</v>
      </c>
      <c r="N2874">
        <v>14</v>
      </c>
      <c r="O2874" t="b">
        <v>1</v>
      </c>
      <c r="P2874" t="s">
        <v>8271</v>
      </c>
      <c r="Q2874">
        <f t="shared" si="354"/>
        <v>129</v>
      </c>
      <c r="R2874">
        <f t="shared" si="359"/>
        <v>40.24</v>
      </c>
      <c r="S2874" t="str">
        <f t="shared" si="355"/>
        <v>theater</v>
      </c>
      <c r="T2874" t="str">
        <f t="shared" si="356"/>
        <v>plays</v>
      </c>
      <c r="U2874" s="7">
        <f t="shared" si="357"/>
        <v>42309.191307870366</v>
      </c>
      <c r="V2874" s="7">
        <f t="shared" si="358"/>
        <v>42338.9375</v>
      </c>
    </row>
    <row r="2875" spans="1:22" ht="44.25" x14ac:dyDescent="0.75">
      <c r="A2875">
        <v>3296</v>
      </c>
      <c r="B2875" s="2" t="s">
        <v>3296</v>
      </c>
      <c r="C2875" s="2" t="s">
        <v>7406</v>
      </c>
      <c r="D2875">
        <v>1500</v>
      </c>
      <c r="E2875">
        <f t="shared" si="352"/>
        <v>1965</v>
      </c>
      <c r="F2875">
        <v>2161</v>
      </c>
      <c r="G2875">
        <f t="shared" si="353"/>
        <v>2830.9100000000003</v>
      </c>
      <c r="H2875" t="s">
        <v>8219</v>
      </c>
      <c r="I2875" t="s">
        <v>8225</v>
      </c>
      <c r="J2875" t="s">
        <v>8247</v>
      </c>
      <c r="K2875">
        <v>1448229600</v>
      </c>
      <c r="L2875">
        <v>1446401372</v>
      </c>
      <c r="M2875" t="b">
        <v>0</v>
      </c>
      <c r="N2875">
        <v>47</v>
      </c>
      <c r="O2875" t="b">
        <v>1</v>
      </c>
      <c r="P2875" t="s">
        <v>8271</v>
      </c>
      <c r="Q2875">
        <f t="shared" si="354"/>
        <v>144</v>
      </c>
      <c r="R2875">
        <f t="shared" si="359"/>
        <v>60.23</v>
      </c>
      <c r="S2875" t="str">
        <f t="shared" si="355"/>
        <v>theater</v>
      </c>
      <c r="T2875" t="str">
        <f t="shared" si="356"/>
        <v>plays</v>
      </c>
      <c r="U2875" s="7">
        <f t="shared" si="357"/>
        <v>42309.756620370375</v>
      </c>
      <c r="V2875" s="7">
        <f t="shared" si="358"/>
        <v>42330.916666666672</v>
      </c>
    </row>
    <row r="2876" spans="1:22" ht="59" x14ac:dyDescent="0.75">
      <c r="A2876">
        <v>4057</v>
      </c>
      <c r="B2876" s="2" t="s">
        <v>4053</v>
      </c>
      <c r="C2876" s="2" t="s">
        <v>8161</v>
      </c>
      <c r="D2876">
        <v>3500</v>
      </c>
      <c r="E2876">
        <f t="shared" si="352"/>
        <v>4585</v>
      </c>
      <c r="F2876">
        <v>775</v>
      </c>
      <c r="G2876">
        <f t="shared" si="353"/>
        <v>1015.25</v>
      </c>
      <c r="H2876" t="s">
        <v>8221</v>
      </c>
      <c r="I2876" t="s">
        <v>8225</v>
      </c>
      <c r="J2876" t="s">
        <v>8247</v>
      </c>
      <c r="K2876">
        <v>1448492400</v>
      </c>
      <c r="L2876">
        <v>1446506080</v>
      </c>
      <c r="M2876" t="b">
        <v>0</v>
      </c>
      <c r="N2876">
        <v>6</v>
      </c>
      <c r="O2876" t="b">
        <v>0</v>
      </c>
      <c r="P2876" t="s">
        <v>8271</v>
      </c>
      <c r="Q2876">
        <f t="shared" si="354"/>
        <v>22</v>
      </c>
      <c r="R2876">
        <f t="shared" si="359"/>
        <v>169.21</v>
      </c>
      <c r="S2876" t="str">
        <f t="shared" si="355"/>
        <v>theater</v>
      </c>
      <c r="T2876" t="str">
        <f t="shared" si="356"/>
        <v>plays</v>
      </c>
      <c r="U2876" s="7">
        <f t="shared" si="357"/>
        <v>42310.968518518523</v>
      </c>
      <c r="V2876" s="7">
        <f t="shared" si="358"/>
        <v>42333.958333333328</v>
      </c>
    </row>
    <row r="2877" spans="1:22" ht="44.25" x14ac:dyDescent="0.75">
      <c r="A2877">
        <v>1977</v>
      </c>
      <c r="B2877" s="2" t="s">
        <v>1978</v>
      </c>
      <c r="C2877" s="2" t="s">
        <v>6087</v>
      </c>
      <c r="D2877">
        <v>50000</v>
      </c>
      <c r="E2877">
        <f t="shared" si="352"/>
        <v>50000</v>
      </c>
      <c r="F2877">
        <v>201165</v>
      </c>
      <c r="G2877">
        <f t="shared" si="353"/>
        <v>201165</v>
      </c>
      <c r="H2877" t="s">
        <v>8219</v>
      </c>
      <c r="I2877" t="s">
        <v>8224</v>
      </c>
      <c r="J2877" t="s">
        <v>8246</v>
      </c>
      <c r="K2877">
        <v>1450511940</v>
      </c>
      <c r="L2877">
        <v>1446527540</v>
      </c>
      <c r="M2877" t="b">
        <v>1</v>
      </c>
      <c r="N2877">
        <v>821</v>
      </c>
      <c r="O2877" t="b">
        <v>1</v>
      </c>
      <c r="P2877" t="s">
        <v>8295</v>
      </c>
      <c r="Q2877">
        <f t="shared" si="354"/>
        <v>402</v>
      </c>
      <c r="R2877">
        <f t="shared" si="359"/>
        <v>245.02</v>
      </c>
      <c r="S2877" t="str">
        <f t="shared" si="355"/>
        <v>technology</v>
      </c>
      <c r="T2877" t="str">
        <f t="shared" si="356"/>
        <v>hardware</v>
      </c>
      <c r="U2877" s="7">
        <f t="shared" si="357"/>
        <v>42311.216898148152</v>
      </c>
      <c r="V2877" s="7">
        <f t="shared" si="358"/>
        <v>42357.332638888889</v>
      </c>
    </row>
    <row r="2878" spans="1:22" ht="59" x14ac:dyDescent="0.75">
      <c r="A2878">
        <v>3962</v>
      </c>
      <c r="B2878" s="2" t="s">
        <v>3959</v>
      </c>
      <c r="C2878" s="2" t="s">
        <v>8069</v>
      </c>
      <c r="D2878">
        <v>1400</v>
      </c>
      <c r="E2878">
        <f t="shared" si="352"/>
        <v>1834</v>
      </c>
      <c r="F2878">
        <v>45</v>
      </c>
      <c r="G2878">
        <f t="shared" si="353"/>
        <v>58.95</v>
      </c>
      <c r="H2878" t="s">
        <v>8221</v>
      </c>
      <c r="I2878" t="s">
        <v>8225</v>
      </c>
      <c r="J2878" t="s">
        <v>8247</v>
      </c>
      <c r="K2878">
        <v>1448722494</v>
      </c>
      <c r="L2878">
        <v>1446562494</v>
      </c>
      <c r="M2878" t="b">
        <v>0</v>
      </c>
      <c r="N2878">
        <v>3</v>
      </c>
      <c r="O2878" t="b">
        <v>0</v>
      </c>
      <c r="P2878" t="s">
        <v>8271</v>
      </c>
      <c r="Q2878">
        <f t="shared" si="354"/>
        <v>3</v>
      </c>
      <c r="R2878">
        <f t="shared" si="359"/>
        <v>19.649999999999999</v>
      </c>
      <c r="S2878" t="str">
        <f t="shared" si="355"/>
        <v>theater</v>
      </c>
      <c r="T2878" t="str">
        <f t="shared" si="356"/>
        <v>plays</v>
      </c>
      <c r="U2878" s="7">
        <f t="shared" si="357"/>
        <v>42311.621458333335</v>
      </c>
      <c r="V2878" s="7">
        <f t="shared" si="358"/>
        <v>42336.621458333335</v>
      </c>
    </row>
    <row r="2879" spans="1:22" ht="59" x14ac:dyDescent="0.75">
      <c r="A2879">
        <v>2035</v>
      </c>
      <c r="B2879" s="2" t="s">
        <v>2036</v>
      </c>
      <c r="C2879" s="2" t="s">
        <v>6145</v>
      </c>
      <c r="D2879">
        <v>80000</v>
      </c>
      <c r="E2879">
        <f t="shared" si="352"/>
        <v>80000</v>
      </c>
      <c r="F2879">
        <v>168829.14</v>
      </c>
      <c r="G2879">
        <f t="shared" si="353"/>
        <v>168829.14</v>
      </c>
      <c r="H2879" t="s">
        <v>8219</v>
      </c>
      <c r="I2879" t="s">
        <v>8224</v>
      </c>
      <c r="J2879" t="s">
        <v>8246</v>
      </c>
      <c r="K2879">
        <v>1450486800</v>
      </c>
      <c r="L2879">
        <v>1446562807</v>
      </c>
      <c r="M2879" t="b">
        <v>1</v>
      </c>
      <c r="N2879">
        <v>644</v>
      </c>
      <c r="O2879" t="b">
        <v>1</v>
      </c>
      <c r="P2879" t="s">
        <v>8295</v>
      </c>
      <c r="Q2879">
        <f t="shared" si="354"/>
        <v>211</v>
      </c>
      <c r="R2879">
        <f t="shared" si="359"/>
        <v>262.16000000000003</v>
      </c>
      <c r="S2879" t="str">
        <f t="shared" si="355"/>
        <v>technology</v>
      </c>
      <c r="T2879" t="str">
        <f t="shared" si="356"/>
        <v>hardware</v>
      </c>
      <c r="U2879" s="7">
        <f t="shared" si="357"/>
        <v>42311.625081018516</v>
      </c>
      <c r="V2879" s="7">
        <f t="shared" si="358"/>
        <v>42357.041666666672</v>
      </c>
    </row>
    <row r="2880" spans="1:22" ht="44.25" x14ac:dyDescent="0.75">
      <c r="A2880">
        <v>3265</v>
      </c>
      <c r="B2880" s="2" t="s">
        <v>3265</v>
      </c>
      <c r="C2880" s="2" t="s">
        <v>7375</v>
      </c>
      <c r="D2880">
        <v>2700</v>
      </c>
      <c r="E2880">
        <f t="shared" si="352"/>
        <v>3077.9999999999995</v>
      </c>
      <c r="F2880">
        <v>4428</v>
      </c>
      <c r="G2880">
        <f t="shared" si="353"/>
        <v>5047.9199999999992</v>
      </c>
      <c r="H2880" t="s">
        <v>8219</v>
      </c>
      <c r="I2880" t="s">
        <v>8241</v>
      </c>
      <c r="J2880" t="s">
        <v>8249</v>
      </c>
      <c r="K2880">
        <v>1449162000</v>
      </c>
      <c r="L2880">
        <v>1446570315</v>
      </c>
      <c r="M2880" t="b">
        <v>1</v>
      </c>
      <c r="N2880">
        <v>63</v>
      </c>
      <c r="O2880" t="b">
        <v>1</v>
      </c>
      <c r="P2880" t="s">
        <v>8271</v>
      </c>
      <c r="Q2880">
        <f t="shared" si="354"/>
        <v>164</v>
      </c>
      <c r="R2880">
        <f t="shared" si="359"/>
        <v>80.13</v>
      </c>
      <c r="S2880" t="str">
        <f t="shared" si="355"/>
        <v>theater</v>
      </c>
      <c r="T2880" t="str">
        <f t="shared" si="356"/>
        <v>plays</v>
      </c>
      <c r="U2880" s="7">
        <f t="shared" si="357"/>
        <v>42311.711979166663</v>
      </c>
      <c r="V2880" s="7">
        <f t="shared" si="358"/>
        <v>42341.708333333328</v>
      </c>
    </row>
    <row r="2881" spans="1:22" ht="29.5" x14ac:dyDescent="0.75">
      <c r="A2881">
        <v>3287</v>
      </c>
      <c r="B2881" s="2" t="s">
        <v>3287</v>
      </c>
      <c r="C2881" s="2" t="s">
        <v>7397</v>
      </c>
      <c r="D2881">
        <v>2500</v>
      </c>
      <c r="E2881">
        <f t="shared" si="352"/>
        <v>1825</v>
      </c>
      <c r="F2881">
        <v>2500</v>
      </c>
      <c r="G2881">
        <f t="shared" si="353"/>
        <v>1825</v>
      </c>
      <c r="H2881" t="s">
        <v>8219</v>
      </c>
      <c r="I2881" t="s">
        <v>8229</v>
      </c>
      <c r="J2881" t="s">
        <v>8251</v>
      </c>
      <c r="K2881">
        <v>1448733628</v>
      </c>
      <c r="L2881">
        <v>1446573628</v>
      </c>
      <c r="M2881" t="b">
        <v>0</v>
      </c>
      <c r="N2881">
        <v>34</v>
      </c>
      <c r="O2881" t="b">
        <v>1</v>
      </c>
      <c r="P2881" t="s">
        <v>8271</v>
      </c>
      <c r="Q2881">
        <f t="shared" si="354"/>
        <v>100</v>
      </c>
      <c r="R2881">
        <f t="shared" si="359"/>
        <v>53.68</v>
      </c>
      <c r="S2881" t="str">
        <f t="shared" si="355"/>
        <v>theater</v>
      </c>
      <c r="T2881" t="str">
        <f t="shared" si="356"/>
        <v>plays</v>
      </c>
      <c r="U2881" s="7">
        <f t="shared" si="357"/>
        <v>42311.750324074077</v>
      </c>
      <c r="V2881" s="7">
        <f t="shared" si="358"/>
        <v>42336.750324074077</v>
      </c>
    </row>
    <row r="2882" spans="1:22" ht="44.25" x14ac:dyDescent="0.75">
      <c r="A2882">
        <v>1459</v>
      </c>
      <c r="B2882" s="2" t="s">
        <v>1460</v>
      </c>
      <c r="C2882" s="2" t="s">
        <v>5569</v>
      </c>
      <c r="D2882">
        <v>37000</v>
      </c>
      <c r="E2882">
        <f t="shared" ref="E2882:E2945" si="360">INDEX(convert,MATCH($J2882,money,0),2)*D2882</f>
        <v>5550</v>
      </c>
      <c r="F2882">
        <v>0</v>
      </c>
      <c r="G2882">
        <f t="shared" ref="G2882:G2945" si="361">INDEX(convert,MATCH($J2882,money,0),2)*F2882</f>
        <v>0</v>
      </c>
      <c r="H2882" t="s">
        <v>8220</v>
      </c>
      <c r="I2882" t="s">
        <v>8232</v>
      </c>
      <c r="J2882" t="s">
        <v>8253</v>
      </c>
      <c r="K2882">
        <v>1449077100</v>
      </c>
      <c r="L2882">
        <v>1446612896</v>
      </c>
      <c r="M2882" t="b">
        <v>0</v>
      </c>
      <c r="N2882">
        <v>0</v>
      </c>
      <c r="O2882" t="b">
        <v>0</v>
      </c>
      <c r="P2882" t="s">
        <v>8287</v>
      </c>
      <c r="Q2882">
        <f t="shared" ref="Q2882:Q2945" si="362">ROUND(F2882/D2882*100,0)</f>
        <v>0</v>
      </c>
      <c r="R2882" t="e">
        <f t="shared" si="359"/>
        <v>#DIV/0!</v>
      </c>
      <c r="S2882" t="str">
        <f t="shared" ref="S2882:S2945" si="363">LEFT($P2882,FIND("/",$P2882)-1)</f>
        <v>publishing</v>
      </c>
      <c r="T2882" t="str">
        <f t="shared" ref="T2882:T2945" si="364">MID($P2882,FIND("/",$P2882)+1,30)</f>
        <v>translations</v>
      </c>
      <c r="U2882" s="7">
        <f t="shared" ref="U2882:U2945" si="365">DATE(1970,1,1)+(((L2882/60)/60)/24)</f>
        <v>42312.204814814817</v>
      </c>
      <c r="V2882" s="7">
        <f t="shared" ref="V2882:V2945" si="366">DATE(1970,1,1)+(((K2882/60)/60)/24)</f>
        <v>42340.725694444445</v>
      </c>
    </row>
    <row r="2883" spans="1:22" ht="59" x14ac:dyDescent="0.75">
      <c r="A2883">
        <v>2825</v>
      </c>
      <c r="B2883" s="2" t="s">
        <v>2825</v>
      </c>
      <c r="C2883" s="2" t="s">
        <v>6935</v>
      </c>
      <c r="D2883">
        <v>3000</v>
      </c>
      <c r="E2883">
        <f t="shared" si="360"/>
        <v>3930</v>
      </c>
      <c r="F2883">
        <v>3100</v>
      </c>
      <c r="G2883">
        <f t="shared" si="361"/>
        <v>4061</v>
      </c>
      <c r="H2883" t="s">
        <v>8219</v>
      </c>
      <c r="I2883" t="s">
        <v>8225</v>
      </c>
      <c r="J2883" t="s">
        <v>8247</v>
      </c>
      <c r="K2883">
        <v>1449255686</v>
      </c>
      <c r="L2883">
        <v>1446663686</v>
      </c>
      <c r="M2883" t="b">
        <v>0</v>
      </c>
      <c r="N2883">
        <v>51</v>
      </c>
      <c r="O2883" t="b">
        <v>1</v>
      </c>
      <c r="P2883" t="s">
        <v>8271</v>
      </c>
      <c r="Q2883">
        <f t="shared" si="362"/>
        <v>103</v>
      </c>
      <c r="R2883">
        <f t="shared" ref="R2883:R2946" si="367">ROUND(G2883/N2883,2)</f>
        <v>79.63</v>
      </c>
      <c r="S2883" t="str">
        <f t="shared" si="363"/>
        <v>theater</v>
      </c>
      <c r="T2883" t="str">
        <f t="shared" si="364"/>
        <v>plays</v>
      </c>
      <c r="U2883" s="7">
        <f t="shared" si="365"/>
        <v>42312.792662037042</v>
      </c>
      <c r="V2883" s="7">
        <f t="shared" si="366"/>
        <v>42342.792662037042</v>
      </c>
    </row>
    <row r="2884" spans="1:22" ht="29.5" x14ac:dyDescent="0.75">
      <c r="A2884">
        <v>3371</v>
      </c>
      <c r="B2884" s="2" t="s">
        <v>3370</v>
      </c>
      <c r="C2884" s="2" t="s">
        <v>7481</v>
      </c>
      <c r="D2884">
        <v>200</v>
      </c>
      <c r="E2884">
        <f t="shared" si="360"/>
        <v>200</v>
      </c>
      <c r="F2884">
        <v>277</v>
      </c>
      <c r="G2884">
        <f t="shared" si="361"/>
        <v>277</v>
      </c>
      <c r="H2884" t="s">
        <v>8219</v>
      </c>
      <c r="I2884" t="s">
        <v>8224</v>
      </c>
      <c r="J2884" t="s">
        <v>8246</v>
      </c>
      <c r="K2884">
        <v>1449089965</v>
      </c>
      <c r="L2884">
        <v>1446670765</v>
      </c>
      <c r="M2884" t="b">
        <v>0</v>
      </c>
      <c r="N2884">
        <v>9</v>
      </c>
      <c r="O2884" t="b">
        <v>1</v>
      </c>
      <c r="P2884" t="s">
        <v>8271</v>
      </c>
      <c r="Q2884">
        <f t="shared" si="362"/>
        <v>139</v>
      </c>
      <c r="R2884">
        <f t="shared" si="367"/>
        <v>30.78</v>
      </c>
      <c r="S2884" t="str">
        <f t="shared" si="363"/>
        <v>theater</v>
      </c>
      <c r="T2884" t="str">
        <f t="shared" si="364"/>
        <v>plays</v>
      </c>
      <c r="U2884" s="7">
        <f t="shared" si="365"/>
        <v>42312.874594907407</v>
      </c>
      <c r="V2884" s="7">
        <f t="shared" si="366"/>
        <v>42340.874594907407</v>
      </c>
    </row>
    <row r="2885" spans="1:22" ht="44.25" x14ac:dyDescent="0.75">
      <c r="A2885">
        <v>2664</v>
      </c>
      <c r="B2885" s="2" t="s">
        <v>2664</v>
      </c>
      <c r="C2885" s="2" t="s">
        <v>6774</v>
      </c>
      <c r="D2885">
        <v>17500</v>
      </c>
      <c r="E2885">
        <f t="shared" si="360"/>
        <v>17500</v>
      </c>
      <c r="F2885">
        <v>18100</v>
      </c>
      <c r="G2885">
        <f t="shared" si="361"/>
        <v>18100</v>
      </c>
      <c r="H2885" t="s">
        <v>8219</v>
      </c>
      <c r="I2885" t="s">
        <v>8224</v>
      </c>
      <c r="J2885" t="s">
        <v>8246</v>
      </c>
      <c r="K2885">
        <v>1449644340</v>
      </c>
      <c r="L2885">
        <v>1446683797</v>
      </c>
      <c r="M2885" t="b">
        <v>0</v>
      </c>
      <c r="N2885">
        <v>104</v>
      </c>
      <c r="O2885" t="b">
        <v>1</v>
      </c>
      <c r="P2885" t="s">
        <v>8302</v>
      </c>
      <c r="Q2885">
        <f t="shared" si="362"/>
        <v>103</v>
      </c>
      <c r="R2885">
        <f t="shared" si="367"/>
        <v>174.04</v>
      </c>
      <c r="S2885" t="str">
        <f t="shared" si="363"/>
        <v>technology</v>
      </c>
      <c r="T2885" t="str">
        <f t="shared" si="364"/>
        <v>makerspaces</v>
      </c>
      <c r="U2885" s="7">
        <f t="shared" si="365"/>
        <v>42313.02542824074</v>
      </c>
      <c r="V2885" s="7">
        <f t="shared" si="366"/>
        <v>42347.290972222225</v>
      </c>
    </row>
    <row r="2886" spans="1:22" ht="44.25" x14ac:dyDescent="0.75">
      <c r="A2886">
        <v>2835</v>
      </c>
      <c r="B2886" s="2" t="s">
        <v>2835</v>
      </c>
      <c r="C2886" s="2" t="s">
        <v>6945</v>
      </c>
      <c r="D2886">
        <v>1000</v>
      </c>
      <c r="E2886">
        <f t="shared" si="360"/>
        <v>1310</v>
      </c>
      <c r="F2886">
        <v>1870.99</v>
      </c>
      <c r="G2886">
        <f t="shared" si="361"/>
        <v>2450.9969000000001</v>
      </c>
      <c r="H2886" t="s">
        <v>8219</v>
      </c>
      <c r="I2886" t="s">
        <v>8225</v>
      </c>
      <c r="J2886" t="s">
        <v>8247</v>
      </c>
      <c r="K2886">
        <v>1449273600</v>
      </c>
      <c r="L2886">
        <v>1446742417</v>
      </c>
      <c r="M2886" t="b">
        <v>0</v>
      </c>
      <c r="N2886">
        <v>93</v>
      </c>
      <c r="O2886" t="b">
        <v>1</v>
      </c>
      <c r="P2886" t="s">
        <v>8271</v>
      </c>
      <c r="Q2886">
        <f t="shared" si="362"/>
        <v>187</v>
      </c>
      <c r="R2886">
        <f t="shared" si="367"/>
        <v>26.35</v>
      </c>
      <c r="S2886" t="str">
        <f t="shared" si="363"/>
        <v>theater</v>
      </c>
      <c r="T2886" t="str">
        <f t="shared" si="364"/>
        <v>plays</v>
      </c>
      <c r="U2886" s="7">
        <f t="shared" si="365"/>
        <v>42313.703900462962</v>
      </c>
      <c r="V2886" s="7">
        <f t="shared" si="366"/>
        <v>42343</v>
      </c>
    </row>
    <row r="2887" spans="1:22" ht="59" x14ac:dyDescent="0.75">
      <c r="A2887">
        <v>1335</v>
      </c>
      <c r="B2887" s="2" t="s">
        <v>1336</v>
      </c>
      <c r="C2887" s="2" t="s">
        <v>5445</v>
      </c>
      <c r="D2887">
        <v>25000</v>
      </c>
      <c r="E2887">
        <f t="shared" si="360"/>
        <v>25000</v>
      </c>
      <c r="F2887">
        <v>4940</v>
      </c>
      <c r="G2887">
        <f t="shared" si="361"/>
        <v>4940</v>
      </c>
      <c r="H2887" t="s">
        <v>8220</v>
      </c>
      <c r="I2887" t="s">
        <v>8224</v>
      </c>
      <c r="J2887" t="s">
        <v>8246</v>
      </c>
      <c r="K2887">
        <v>1449354502</v>
      </c>
      <c r="L2887">
        <v>1446762502</v>
      </c>
      <c r="M2887" t="b">
        <v>0</v>
      </c>
      <c r="N2887">
        <v>16</v>
      </c>
      <c r="O2887" t="b">
        <v>0</v>
      </c>
      <c r="P2887" t="s">
        <v>8273</v>
      </c>
      <c r="Q2887">
        <f t="shared" si="362"/>
        <v>20</v>
      </c>
      <c r="R2887">
        <f t="shared" si="367"/>
        <v>308.75</v>
      </c>
      <c r="S2887" t="str">
        <f t="shared" si="363"/>
        <v>technology</v>
      </c>
      <c r="T2887" t="str">
        <f t="shared" si="364"/>
        <v>wearables</v>
      </c>
      <c r="U2887" s="7">
        <f t="shared" si="365"/>
        <v>42313.936365740738</v>
      </c>
      <c r="V2887" s="7">
        <f t="shared" si="366"/>
        <v>42343.936365740738</v>
      </c>
    </row>
    <row r="2888" spans="1:22" ht="44.25" x14ac:dyDescent="0.75">
      <c r="A2888">
        <v>2272</v>
      </c>
      <c r="B2888" s="2" t="s">
        <v>2273</v>
      </c>
      <c r="C2888" s="2" t="s">
        <v>6382</v>
      </c>
      <c r="D2888">
        <v>1000</v>
      </c>
      <c r="E2888">
        <f t="shared" si="360"/>
        <v>1000</v>
      </c>
      <c r="F2888">
        <v>13566</v>
      </c>
      <c r="G2888">
        <f t="shared" si="361"/>
        <v>13566</v>
      </c>
      <c r="H2888" t="s">
        <v>8219</v>
      </c>
      <c r="I2888" t="s">
        <v>8224</v>
      </c>
      <c r="J2888" t="s">
        <v>8246</v>
      </c>
      <c r="K2888">
        <v>1449506836</v>
      </c>
      <c r="L2888">
        <v>1446914836</v>
      </c>
      <c r="M2888" t="b">
        <v>0</v>
      </c>
      <c r="N2888">
        <v>944</v>
      </c>
      <c r="O2888" t="b">
        <v>1</v>
      </c>
      <c r="P2888" t="s">
        <v>8297</v>
      </c>
      <c r="Q2888">
        <f t="shared" si="362"/>
        <v>1357</v>
      </c>
      <c r="R2888">
        <f t="shared" si="367"/>
        <v>14.37</v>
      </c>
      <c r="S2888" t="str">
        <f t="shared" si="363"/>
        <v>games</v>
      </c>
      <c r="T2888" t="str">
        <f t="shared" si="364"/>
        <v>tabletop games</v>
      </c>
      <c r="U2888" s="7">
        <f t="shared" si="365"/>
        <v>42315.699490740735</v>
      </c>
      <c r="V2888" s="7">
        <f t="shared" si="366"/>
        <v>42345.699490740735</v>
      </c>
    </row>
    <row r="2889" spans="1:22" ht="44.25" x14ac:dyDescent="0.75">
      <c r="A2889">
        <v>1349</v>
      </c>
      <c r="B2889" s="2" t="s">
        <v>1350</v>
      </c>
      <c r="C2889" s="2" t="s">
        <v>5459</v>
      </c>
      <c r="D2889">
        <v>5000</v>
      </c>
      <c r="E2889">
        <f t="shared" si="360"/>
        <v>3650</v>
      </c>
      <c r="F2889">
        <v>10210</v>
      </c>
      <c r="G2889">
        <f t="shared" si="361"/>
        <v>7453.3</v>
      </c>
      <c r="H2889" t="s">
        <v>8219</v>
      </c>
      <c r="I2889" t="s">
        <v>8229</v>
      </c>
      <c r="J2889" t="s">
        <v>8251</v>
      </c>
      <c r="K2889">
        <v>1450249140</v>
      </c>
      <c r="L2889">
        <v>1447055935</v>
      </c>
      <c r="M2889" t="b">
        <v>0</v>
      </c>
      <c r="N2889">
        <v>172</v>
      </c>
      <c r="O2889" t="b">
        <v>1</v>
      </c>
      <c r="P2889" t="s">
        <v>8274</v>
      </c>
      <c r="Q2889">
        <f t="shared" si="362"/>
        <v>204</v>
      </c>
      <c r="R2889">
        <f t="shared" si="367"/>
        <v>43.33</v>
      </c>
      <c r="S2889" t="str">
        <f t="shared" si="363"/>
        <v>publishing</v>
      </c>
      <c r="T2889" t="str">
        <f t="shared" si="364"/>
        <v>nonfiction</v>
      </c>
      <c r="U2889" s="7">
        <f t="shared" si="365"/>
        <v>42317.33258101852</v>
      </c>
      <c r="V2889" s="7">
        <f t="shared" si="366"/>
        <v>42354.290972222225</v>
      </c>
    </row>
    <row r="2890" spans="1:22" ht="44.25" x14ac:dyDescent="0.75">
      <c r="A2890">
        <v>618</v>
      </c>
      <c r="B2890" s="2" t="s">
        <v>619</v>
      </c>
      <c r="C2890" s="2" t="s">
        <v>4728</v>
      </c>
      <c r="D2890">
        <v>400</v>
      </c>
      <c r="E2890">
        <f t="shared" si="360"/>
        <v>400</v>
      </c>
      <c r="F2890">
        <v>0</v>
      </c>
      <c r="G2890">
        <f t="shared" si="361"/>
        <v>0</v>
      </c>
      <c r="H2890" t="s">
        <v>8220</v>
      </c>
      <c r="I2890" t="s">
        <v>8224</v>
      </c>
      <c r="J2890" t="s">
        <v>8246</v>
      </c>
      <c r="K2890">
        <v>1449689203</v>
      </c>
      <c r="L2890">
        <v>1447097203</v>
      </c>
      <c r="M2890" t="b">
        <v>0</v>
      </c>
      <c r="N2890">
        <v>0</v>
      </c>
      <c r="O2890" t="b">
        <v>0</v>
      </c>
      <c r="P2890" t="s">
        <v>8272</v>
      </c>
      <c r="Q2890">
        <f t="shared" si="362"/>
        <v>0</v>
      </c>
      <c r="R2890" t="e">
        <f t="shared" si="367"/>
        <v>#DIV/0!</v>
      </c>
      <c r="S2890" t="str">
        <f t="shared" si="363"/>
        <v>technology</v>
      </c>
      <c r="T2890" t="str">
        <f t="shared" si="364"/>
        <v>web</v>
      </c>
      <c r="U2890" s="7">
        <f t="shared" si="365"/>
        <v>42317.810219907406</v>
      </c>
      <c r="V2890" s="7">
        <f t="shared" si="366"/>
        <v>42347.810219907406</v>
      </c>
    </row>
    <row r="2891" spans="1:22" ht="44.25" x14ac:dyDescent="0.75">
      <c r="A2891">
        <v>3901</v>
      </c>
      <c r="B2891" s="2" t="s">
        <v>3898</v>
      </c>
      <c r="C2891" s="2" t="s">
        <v>8009</v>
      </c>
      <c r="D2891">
        <v>3000</v>
      </c>
      <c r="E2891">
        <f t="shared" si="360"/>
        <v>3000</v>
      </c>
      <c r="F2891">
        <v>25</v>
      </c>
      <c r="G2891">
        <f t="shared" si="361"/>
        <v>25</v>
      </c>
      <c r="H2891" t="s">
        <v>8221</v>
      </c>
      <c r="I2891" t="s">
        <v>8224</v>
      </c>
      <c r="J2891" t="s">
        <v>8246</v>
      </c>
      <c r="K2891">
        <v>1450554599</v>
      </c>
      <c r="L2891">
        <v>1447098599</v>
      </c>
      <c r="M2891" t="b">
        <v>0</v>
      </c>
      <c r="N2891">
        <v>1</v>
      </c>
      <c r="O2891" t="b">
        <v>0</v>
      </c>
      <c r="P2891" t="s">
        <v>8271</v>
      </c>
      <c r="Q2891">
        <f t="shared" si="362"/>
        <v>1</v>
      </c>
      <c r="R2891">
        <f t="shared" si="367"/>
        <v>25</v>
      </c>
      <c r="S2891" t="str">
        <f t="shared" si="363"/>
        <v>theater</v>
      </c>
      <c r="T2891" t="str">
        <f t="shared" si="364"/>
        <v>plays</v>
      </c>
      <c r="U2891" s="7">
        <f t="shared" si="365"/>
        <v>42317.826377314821</v>
      </c>
      <c r="V2891" s="7">
        <f t="shared" si="366"/>
        <v>42357.826377314821</v>
      </c>
    </row>
    <row r="2892" spans="1:22" ht="29.5" x14ac:dyDescent="0.75">
      <c r="A2892">
        <v>1150</v>
      </c>
      <c r="B2892" s="2" t="s">
        <v>1151</v>
      </c>
      <c r="C2892" s="2" t="s">
        <v>5260</v>
      </c>
      <c r="D2892">
        <v>2500</v>
      </c>
      <c r="E2892">
        <f t="shared" si="360"/>
        <v>2500</v>
      </c>
      <c r="F2892">
        <v>252</v>
      </c>
      <c r="G2892">
        <f t="shared" si="361"/>
        <v>252</v>
      </c>
      <c r="H2892" t="s">
        <v>8221</v>
      </c>
      <c r="I2892" t="s">
        <v>8224</v>
      </c>
      <c r="J2892" t="s">
        <v>8246</v>
      </c>
      <c r="K2892">
        <v>1452293675</v>
      </c>
      <c r="L2892">
        <v>1447109675</v>
      </c>
      <c r="M2892" t="b">
        <v>0</v>
      </c>
      <c r="N2892">
        <v>6</v>
      </c>
      <c r="O2892" t="b">
        <v>0</v>
      </c>
      <c r="P2892" t="s">
        <v>8284</v>
      </c>
      <c r="Q2892">
        <f t="shared" si="362"/>
        <v>10</v>
      </c>
      <c r="R2892">
        <f t="shared" si="367"/>
        <v>42</v>
      </c>
      <c r="S2892" t="str">
        <f t="shared" si="363"/>
        <v>food</v>
      </c>
      <c r="T2892" t="str">
        <f t="shared" si="364"/>
        <v>food trucks</v>
      </c>
      <c r="U2892" s="7">
        <f t="shared" si="365"/>
        <v>42317.954571759255</v>
      </c>
      <c r="V2892" s="7">
        <f t="shared" si="366"/>
        <v>42377.954571759255</v>
      </c>
    </row>
    <row r="2893" spans="1:22" ht="44.25" x14ac:dyDescent="0.75">
      <c r="A2893">
        <v>25</v>
      </c>
      <c r="B2893" s="2" t="s">
        <v>27</v>
      </c>
      <c r="C2893" s="2" t="s">
        <v>4136</v>
      </c>
      <c r="D2893">
        <v>600</v>
      </c>
      <c r="E2893">
        <f t="shared" si="360"/>
        <v>600</v>
      </c>
      <c r="F2893">
        <v>800</v>
      </c>
      <c r="G2893">
        <f t="shared" si="361"/>
        <v>800</v>
      </c>
      <c r="H2893" t="s">
        <v>8219</v>
      </c>
      <c r="I2893" t="s">
        <v>8224</v>
      </c>
      <c r="J2893" t="s">
        <v>8246</v>
      </c>
      <c r="K2893">
        <v>1452299761</v>
      </c>
      <c r="L2893">
        <v>1447115761</v>
      </c>
      <c r="M2893" t="b">
        <v>0</v>
      </c>
      <c r="N2893">
        <v>14</v>
      </c>
      <c r="O2893" t="b">
        <v>1</v>
      </c>
      <c r="P2893" t="s">
        <v>8265</v>
      </c>
      <c r="Q2893">
        <f t="shared" si="362"/>
        <v>133</v>
      </c>
      <c r="R2893">
        <f t="shared" si="367"/>
        <v>57.14</v>
      </c>
      <c r="S2893" t="str">
        <f t="shared" si="363"/>
        <v>film &amp; video</v>
      </c>
      <c r="T2893" t="str">
        <f t="shared" si="364"/>
        <v>television</v>
      </c>
      <c r="U2893" s="7">
        <f t="shared" si="365"/>
        <v>42318.025011574078</v>
      </c>
      <c r="V2893" s="7">
        <f t="shared" si="366"/>
        <v>42378.025011574078</v>
      </c>
    </row>
    <row r="2894" spans="1:22" ht="44.25" x14ac:dyDescent="0.75">
      <c r="A2894">
        <v>505</v>
      </c>
      <c r="B2894" s="2" t="s">
        <v>506</v>
      </c>
      <c r="C2894" s="2" t="s">
        <v>4615</v>
      </c>
      <c r="D2894">
        <v>12000</v>
      </c>
      <c r="E2894">
        <f t="shared" si="360"/>
        <v>12000</v>
      </c>
      <c r="F2894">
        <v>52</v>
      </c>
      <c r="G2894">
        <f t="shared" si="361"/>
        <v>52</v>
      </c>
      <c r="H2894" t="s">
        <v>8221</v>
      </c>
      <c r="I2894" t="s">
        <v>8224</v>
      </c>
      <c r="J2894" t="s">
        <v>8246</v>
      </c>
      <c r="K2894">
        <v>1451010086</v>
      </c>
      <c r="L2894">
        <v>1447122086</v>
      </c>
      <c r="M2894" t="b">
        <v>0</v>
      </c>
      <c r="N2894">
        <v>14</v>
      </c>
      <c r="O2894" t="b">
        <v>0</v>
      </c>
      <c r="P2894" t="s">
        <v>8270</v>
      </c>
      <c r="Q2894">
        <f t="shared" si="362"/>
        <v>0</v>
      </c>
      <c r="R2894">
        <f t="shared" si="367"/>
        <v>3.71</v>
      </c>
      <c r="S2894" t="str">
        <f t="shared" si="363"/>
        <v>film &amp; video</v>
      </c>
      <c r="T2894" t="str">
        <f t="shared" si="364"/>
        <v>animation</v>
      </c>
      <c r="U2894" s="7">
        <f t="shared" si="365"/>
        <v>42318.098217592589</v>
      </c>
      <c r="V2894" s="7">
        <f t="shared" si="366"/>
        <v>42363.098217592589</v>
      </c>
    </row>
    <row r="2895" spans="1:22" ht="44.25" x14ac:dyDescent="0.75">
      <c r="A2895">
        <v>3615</v>
      </c>
      <c r="B2895" s="2" t="s">
        <v>3613</v>
      </c>
      <c r="C2895" s="2" t="s">
        <v>7725</v>
      </c>
      <c r="D2895">
        <v>2500</v>
      </c>
      <c r="E2895">
        <f t="shared" si="360"/>
        <v>3275</v>
      </c>
      <c r="F2895">
        <v>2670</v>
      </c>
      <c r="G2895">
        <f t="shared" si="361"/>
        <v>3497.7000000000003</v>
      </c>
      <c r="H2895" t="s">
        <v>8219</v>
      </c>
      <c r="I2895" t="s">
        <v>8225</v>
      </c>
      <c r="J2895" t="s">
        <v>8247</v>
      </c>
      <c r="K2895">
        <v>1449756896</v>
      </c>
      <c r="L2895">
        <v>1447164896</v>
      </c>
      <c r="M2895" t="b">
        <v>0</v>
      </c>
      <c r="N2895">
        <v>72</v>
      </c>
      <c r="O2895" t="b">
        <v>1</v>
      </c>
      <c r="P2895" t="s">
        <v>8271</v>
      </c>
      <c r="Q2895">
        <f t="shared" si="362"/>
        <v>107</v>
      </c>
      <c r="R2895">
        <f t="shared" si="367"/>
        <v>48.58</v>
      </c>
      <c r="S2895" t="str">
        <f t="shared" si="363"/>
        <v>theater</v>
      </c>
      <c r="T2895" t="str">
        <f t="shared" si="364"/>
        <v>plays</v>
      </c>
      <c r="U2895" s="7">
        <f t="shared" si="365"/>
        <v>42318.593703703707</v>
      </c>
      <c r="V2895" s="7">
        <f t="shared" si="366"/>
        <v>42348.593703703707</v>
      </c>
    </row>
    <row r="2896" spans="1:22" ht="44.25" x14ac:dyDescent="0.75">
      <c r="A2896">
        <v>552</v>
      </c>
      <c r="B2896" s="2" t="s">
        <v>553</v>
      </c>
      <c r="C2896" s="2" t="s">
        <v>4662</v>
      </c>
      <c r="D2896">
        <v>45000</v>
      </c>
      <c r="E2896">
        <f t="shared" si="360"/>
        <v>32850</v>
      </c>
      <c r="F2896">
        <v>0</v>
      </c>
      <c r="G2896">
        <f t="shared" si="361"/>
        <v>0</v>
      </c>
      <c r="H2896" t="s">
        <v>8221</v>
      </c>
      <c r="I2896" t="s">
        <v>8229</v>
      </c>
      <c r="J2896" t="s">
        <v>8251</v>
      </c>
      <c r="K2896">
        <v>1452350896</v>
      </c>
      <c r="L2896">
        <v>1447166896</v>
      </c>
      <c r="M2896" t="b">
        <v>0</v>
      </c>
      <c r="N2896">
        <v>0</v>
      </c>
      <c r="O2896" t="b">
        <v>0</v>
      </c>
      <c r="P2896" t="s">
        <v>8272</v>
      </c>
      <c r="Q2896">
        <f t="shared" si="362"/>
        <v>0</v>
      </c>
      <c r="R2896" t="e">
        <f t="shared" si="367"/>
        <v>#DIV/0!</v>
      </c>
      <c r="S2896" t="str">
        <f t="shared" si="363"/>
        <v>technology</v>
      </c>
      <c r="T2896" t="str">
        <f t="shared" si="364"/>
        <v>web</v>
      </c>
      <c r="U2896" s="7">
        <f t="shared" si="365"/>
        <v>42318.616851851853</v>
      </c>
      <c r="V2896" s="7">
        <f t="shared" si="366"/>
        <v>42378.616851851853</v>
      </c>
    </row>
    <row r="2897" spans="1:22" ht="44.25" x14ac:dyDescent="0.75">
      <c r="A2897">
        <v>520</v>
      </c>
      <c r="B2897" s="2" t="s">
        <v>521</v>
      </c>
      <c r="C2897" s="2" t="s">
        <v>4630</v>
      </c>
      <c r="D2897">
        <v>5000</v>
      </c>
      <c r="E2897">
        <f t="shared" si="360"/>
        <v>6550</v>
      </c>
      <c r="F2897">
        <v>5105</v>
      </c>
      <c r="G2897">
        <f t="shared" si="361"/>
        <v>6687.55</v>
      </c>
      <c r="H2897" t="s">
        <v>8219</v>
      </c>
      <c r="I2897" t="s">
        <v>8225</v>
      </c>
      <c r="J2897" t="s">
        <v>8247</v>
      </c>
      <c r="K2897">
        <v>1449766261</v>
      </c>
      <c r="L2897">
        <v>1447174261</v>
      </c>
      <c r="M2897" t="b">
        <v>0</v>
      </c>
      <c r="N2897">
        <v>34</v>
      </c>
      <c r="O2897" t="b">
        <v>1</v>
      </c>
      <c r="P2897" t="s">
        <v>8271</v>
      </c>
      <c r="Q2897">
        <f t="shared" si="362"/>
        <v>102</v>
      </c>
      <c r="R2897">
        <f t="shared" si="367"/>
        <v>196.69</v>
      </c>
      <c r="S2897" t="str">
        <f t="shared" si="363"/>
        <v>theater</v>
      </c>
      <c r="T2897" t="str">
        <f t="shared" si="364"/>
        <v>plays</v>
      </c>
      <c r="U2897" s="7">
        <f t="shared" si="365"/>
        <v>42318.702094907407</v>
      </c>
      <c r="V2897" s="7">
        <f t="shared" si="366"/>
        <v>42348.702094907407</v>
      </c>
    </row>
    <row r="2898" spans="1:22" ht="44.25" x14ac:dyDescent="0.75">
      <c r="A2898">
        <v>2376</v>
      </c>
      <c r="B2898" s="2" t="s">
        <v>2377</v>
      </c>
      <c r="C2898" s="2" t="s">
        <v>6486</v>
      </c>
      <c r="D2898">
        <v>3000</v>
      </c>
      <c r="E2898">
        <f t="shared" si="360"/>
        <v>3000</v>
      </c>
      <c r="F2898">
        <v>326.33</v>
      </c>
      <c r="G2898">
        <f t="shared" si="361"/>
        <v>326.33</v>
      </c>
      <c r="H2898" t="s">
        <v>8220</v>
      </c>
      <c r="I2898" t="s">
        <v>8224</v>
      </c>
      <c r="J2898" t="s">
        <v>8246</v>
      </c>
      <c r="K2898">
        <v>1449785566</v>
      </c>
      <c r="L2898">
        <v>1447193566</v>
      </c>
      <c r="M2898" t="b">
        <v>0</v>
      </c>
      <c r="N2898">
        <v>4</v>
      </c>
      <c r="O2898" t="b">
        <v>0</v>
      </c>
      <c r="P2898" t="s">
        <v>8272</v>
      </c>
      <c r="Q2898">
        <f t="shared" si="362"/>
        <v>11</v>
      </c>
      <c r="R2898">
        <f t="shared" si="367"/>
        <v>81.58</v>
      </c>
      <c r="S2898" t="str">
        <f t="shared" si="363"/>
        <v>technology</v>
      </c>
      <c r="T2898" t="str">
        <f t="shared" si="364"/>
        <v>web</v>
      </c>
      <c r="U2898" s="7">
        <f t="shared" si="365"/>
        <v>42318.925532407404</v>
      </c>
      <c r="V2898" s="7">
        <f t="shared" si="366"/>
        <v>42348.925532407404</v>
      </c>
    </row>
    <row r="2899" spans="1:22" ht="59" x14ac:dyDescent="0.75">
      <c r="A2899">
        <v>1212</v>
      </c>
      <c r="B2899" s="2" t="s">
        <v>1213</v>
      </c>
      <c r="C2899" s="2" t="s">
        <v>5322</v>
      </c>
      <c r="D2899">
        <v>2500</v>
      </c>
      <c r="E2899">
        <f t="shared" si="360"/>
        <v>2500</v>
      </c>
      <c r="F2899">
        <v>3226</v>
      </c>
      <c r="G2899">
        <f t="shared" si="361"/>
        <v>3226</v>
      </c>
      <c r="H2899" t="s">
        <v>8219</v>
      </c>
      <c r="I2899" t="s">
        <v>8224</v>
      </c>
      <c r="J2899" t="s">
        <v>8246</v>
      </c>
      <c r="K2899">
        <v>1448586000</v>
      </c>
      <c r="L2899">
        <v>1447195695</v>
      </c>
      <c r="M2899" t="b">
        <v>0</v>
      </c>
      <c r="N2899">
        <v>83</v>
      </c>
      <c r="O2899" t="b">
        <v>1</v>
      </c>
      <c r="P2899" t="s">
        <v>8285</v>
      </c>
      <c r="Q2899">
        <f t="shared" si="362"/>
        <v>129</v>
      </c>
      <c r="R2899">
        <f t="shared" si="367"/>
        <v>38.869999999999997</v>
      </c>
      <c r="S2899" t="str">
        <f t="shared" si="363"/>
        <v>photography</v>
      </c>
      <c r="T2899" t="str">
        <f t="shared" si="364"/>
        <v>photobooks</v>
      </c>
      <c r="U2899" s="7">
        <f t="shared" si="365"/>
        <v>42318.950173611112</v>
      </c>
      <c r="V2899" s="7">
        <f t="shared" si="366"/>
        <v>42335.041666666672</v>
      </c>
    </row>
    <row r="2900" spans="1:22" ht="44.25" x14ac:dyDescent="0.75">
      <c r="A2900">
        <v>2669</v>
      </c>
      <c r="B2900" s="2" t="s">
        <v>2669</v>
      </c>
      <c r="C2900" s="2" t="s">
        <v>6779</v>
      </c>
      <c r="D2900">
        <v>800</v>
      </c>
      <c r="E2900">
        <f t="shared" si="360"/>
        <v>800</v>
      </c>
      <c r="F2900">
        <v>1001</v>
      </c>
      <c r="G2900">
        <f t="shared" si="361"/>
        <v>1001</v>
      </c>
      <c r="H2900" t="s">
        <v>8219</v>
      </c>
      <c r="I2900" t="s">
        <v>8224</v>
      </c>
      <c r="J2900" t="s">
        <v>8246</v>
      </c>
      <c r="K2900">
        <v>1452387096</v>
      </c>
      <c r="L2900">
        <v>1447203096</v>
      </c>
      <c r="M2900" t="b">
        <v>0</v>
      </c>
      <c r="N2900">
        <v>11</v>
      </c>
      <c r="O2900" t="b">
        <v>1</v>
      </c>
      <c r="P2900" t="s">
        <v>8302</v>
      </c>
      <c r="Q2900">
        <f t="shared" si="362"/>
        <v>125</v>
      </c>
      <c r="R2900">
        <f t="shared" si="367"/>
        <v>91</v>
      </c>
      <c r="S2900" t="str">
        <f t="shared" si="363"/>
        <v>technology</v>
      </c>
      <c r="T2900" t="str">
        <f t="shared" si="364"/>
        <v>makerspaces</v>
      </c>
      <c r="U2900" s="7">
        <f t="shared" si="365"/>
        <v>42319.035833333335</v>
      </c>
      <c r="V2900" s="7">
        <f t="shared" si="366"/>
        <v>42379.035833333335</v>
      </c>
    </row>
    <row r="2901" spans="1:22" ht="44.25" x14ac:dyDescent="0.75">
      <c r="A2901">
        <v>1721</v>
      </c>
      <c r="B2901" s="2" t="s">
        <v>1722</v>
      </c>
      <c r="C2901" s="2" t="s">
        <v>5831</v>
      </c>
      <c r="D2901">
        <v>5000</v>
      </c>
      <c r="E2901">
        <f t="shared" si="360"/>
        <v>5000</v>
      </c>
      <c r="F2901">
        <v>0</v>
      </c>
      <c r="G2901">
        <f t="shared" si="361"/>
        <v>0</v>
      </c>
      <c r="H2901" t="s">
        <v>8221</v>
      </c>
      <c r="I2901" t="s">
        <v>8224</v>
      </c>
      <c r="J2901" t="s">
        <v>8246</v>
      </c>
      <c r="K2901">
        <v>1449831863</v>
      </c>
      <c r="L2901">
        <v>1447239863</v>
      </c>
      <c r="M2901" t="b">
        <v>0</v>
      </c>
      <c r="N2901">
        <v>0</v>
      </c>
      <c r="O2901" t="b">
        <v>0</v>
      </c>
      <c r="P2901" t="s">
        <v>8293</v>
      </c>
      <c r="Q2901">
        <f t="shared" si="362"/>
        <v>0</v>
      </c>
      <c r="R2901" t="e">
        <f t="shared" si="367"/>
        <v>#DIV/0!</v>
      </c>
      <c r="S2901" t="str">
        <f t="shared" si="363"/>
        <v>music</v>
      </c>
      <c r="T2901" t="str">
        <f t="shared" si="364"/>
        <v>faith</v>
      </c>
      <c r="U2901" s="7">
        <f t="shared" si="365"/>
        <v>42319.461377314816</v>
      </c>
      <c r="V2901" s="7">
        <f t="shared" si="366"/>
        <v>42349.461377314816</v>
      </c>
    </row>
    <row r="2902" spans="1:22" ht="44.25" x14ac:dyDescent="0.75">
      <c r="A2902">
        <v>1046</v>
      </c>
      <c r="B2902" s="2" t="s">
        <v>1047</v>
      </c>
      <c r="C2902" s="2" t="s">
        <v>5156</v>
      </c>
      <c r="D2902">
        <v>3000</v>
      </c>
      <c r="E2902">
        <f t="shared" si="360"/>
        <v>3419.9999999999995</v>
      </c>
      <c r="F2902">
        <v>0</v>
      </c>
      <c r="G2902">
        <f t="shared" si="361"/>
        <v>0</v>
      </c>
      <c r="H2902" t="s">
        <v>8220</v>
      </c>
      <c r="I2902" t="s">
        <v>8236</v>
      </c>
      <c r="J2902" t="s">
        <v>8249</v>
      </c>
      <c r="K2902">
        <v>1451161560</v>
      </c>
      <c r="L2902">
        <v>1447273560</v>
      </c>
      <c r="M2902" t="b">
        <v>0</v>
      </c>
      <c r="N2902">
        <v>0</v>
      </c>
      <c r="O2902" t="b">
        <v>0</v>
      </c>
      <c r="P2902" t="s">
        <v>8281</v>
      </c>
      <c r="Q2902">
        <f t="shared" si="362"/>
        <v>0</v>
      </c>
      <c r="R2902" t="e">
        <f t="shared" si="367"/>
        <v>#DIV/0!</v>
      </c>
      <c r="S2902" t="str">
        <f t="shared" si="363"/>
        <v>journalism</v>
      </c>
      <c r="T2902" t="str">
        <f t="shared" si="364"/>
        <v>audio</v>
      </c>
      <c r="U2902" s="7">
        <f t="shared" si="365"/>
        <v>42319.851388888885</v>
      </c>
      <c r="V2902" s="7">
        <f t="shared" si="366"/>
        <v>42364.851388888885</v>
      </c>
    </row>
    <row r="2903" spans="1:22" ht="44.25" x14ac:dyDescent="0.75">
      <c r="A2903">
        <v>236</v>
      </c>
      <c r="B2903" s="2" t="s">
        <v>238</v>
      </c>
      <c r="C2903" s="2" t="s">
        <v>4346</v>
      </c>
      <c r="D2903">
        <v>150000</v>
      </c>
      <c r="E2903">
        <f t="shared" si="360"/>
        <v>150000</v>
      </c>
      <c r="F2903">
        <v>0</v>
      </c>
      <c r="G2903">
        <f t="shared" si="361"/>
        <v>0</v>
      </c>
      <c r="H2903" t="s">
        <v>8221</v>
      </c>
      <c r="I2903" t="s">
        <v>8224</v>
      </c>
      <c r="J2903" t="s">
        <v>8246</v>
      </c>
      <c r="K2903">
        <v>1451952000</v>
      </c>
      <c r="L2903">
        <v>1447380099</v>
      </c>
      <c r="M2903" t="b">
        <v>0</v>
      </c>
      <c r="N2903">
        <v>0</v>
      </c>
      <c r="O2903" t="b">
        <v>0</v>
      </c>
      <c r="P2903" t="s">
        <v>8268</v>
      </c>
      <c r="Q2903">
        <f t="shared" si="362"/>
        <v>0</v>
      </c>
      <c r="R2903" t="e">
        <f t="shared" si="367"/>
        <v>#DIV/0!</v>
      </c>
      <c r="S2903" t="str">
        <f t="shared" si="363"/>
        <v>film &amp; video</v>
      </c>
      <c r="T2903" t="str">
        <f t="shared" si="364"/>
        <v>drama</v>
      </c>
      <c r="U2903" s="7">
        <f t="shared" si="365"/>
        <v>42321.08447916666</v>
      </c>
      <c r="V2903" s="7">
        <f t="shared" si="366"/>
        <v>42374</v>
      </c>
    </row>
    <row r="2904" spans="1:22" ht="44.25" x14ac:dyDescent="0.75">
      <c r="A2904">
        <v>3365</v>
      </c>
      <c r="B2904" s="2" t="s">
        <v>3364</v>
      </c>
      <c r="C2904" s="2" t="s">
        <v>7475</v>
      </c>
      <c r="D2904">
        <v>2500</v>
      </c>
      <c r="E2904">
        <f t="shared" si="360"/>
        <v>2500</v>
      </c>
      <c r="F2904">
        <v>2600</v>
      </c>
      <c r="G2904">
        <f t="shared" si="361"/>
        <v>2600</v>
      </c>
      <c r="H2904" t="s">
        <v>8219</v>
      </c>
      <c r="I2904" t="s">
        <v>8224</v>
      </c>
      <c r="J2904" t="s">
        <v>8246</v>
      </c>
      <c r="K2904">
        <v>1449973592</v>
      </c>
      <c r="L2904">
        <v>1447381592</v>
      </c>
      <c r="M2904" t="b">
        <v>0</v>
      </c>
      <c r="N2904">
        <v>3</v>
      </c>
      <c r="O2904" t="b">
        <v>1</v>
      </c>
      <c r="P2904" t="s">
        <v>8271</v>
      </c>
      <c r="Q2904">
        <f t="shared" si="362"/>
        <v>104</v>
      </c>
      <c r="R2904">
        <f t="shared" si="367"/>
        <v>866.67</v>
      </c>
      <c r="S2904" t="str">
        <f t="shared" si="363"/>
        <v>theater</v>
      </c>
      <c r="T2904" t="str">
        <f t="shared" si="364"/>
        <v>plays</v>
      </c>
      <c r="U2904" s="7">
        <f t="shared" si="365"/>
        <v>42321.101759259262</v>
      </c>
      <c r="V2904" s="7">
        <f t="shared" si="366"/>
        <v>42351.101759259262</v>
      </c>
    </row>
    <row r="2905" spans="1:22" ht="59" x14ac:dyDescent="0.75">
      <c r="A2905">
        <v>559</v>
      </c>
      <c r="B2905" s="2" t="s">
        <v>560</v>
      </c>
      <c r="C2905" s="2" t="s">
        <v>4669</v>
      </c>
      <c r="D2905">
        <v>240000</v>
      </c>
      <c r="E2905">
        <f t="shared" si="360"/>
        <v>240000</v>
      </c>
      <c r="F2905">
        <v>50</v>
      </c>
      <c r="G2905">
        <f t="shared" si="361"/>
        <v>50</v>
      </c>
      <c r="H2905" t="s">
        <v>8221</v>
      </c>
      <c r="I2905" t="s">
        <v>8224</v>
      </c>
      <c r="J2905" t="s">
        <v>8246</v>
      </c>
      <c r="K2905">
        <v>1449989260</v>
      </c>
      <c r="L2905">
        <v>1447397260</v>
      </c>
      <c r="M2905" t="b">
        <v>0</v>
      </c>
      <c r="N2905">
        <v>1</v>
      </c>
      <c r="O2905" t="b">
        <v>0</v>
      </c>
      <c r="P2905" t="s">
        <v>8272</v>
      </c>
      <c r="Q2905">
        <f t="shared" si="362"/>
        <v>0</v>
      </c>
      <c r="R2905">
        <f t="shared" si="367"/>
        <v>50</v>
      </c>
      <c r="S2905" t="str">
        <f t="shared" si="363"/>
        <v>technology</v>
      </c>
      <c r="T2905" t="str">
        <f t="shared" si="364"/>
        <v>web</v>
      </c>
      <c r="U2905" s="7">
        <f t="shared" si="365"/>
        <v>42321.283101851848</v>
      </c>
      <c r="V2905" s="7">
        <f t="shared" si="366"/>
        <v>42351.283101851848</v>
      </c>
    </row>
    <row r="2906" spans="1:22" ht="44.25" x14ac:dyDescent="0.75">
      <c r="A2906">
        <v>725</v>
      </c>
      <c r="B2906" s="2" t="s">
        <v>726</v>
      </c>
      <c r="C2906" s="2" t="s">
        <v>4835</v>
      </c>
      <c r="D2906">
        <v>20000</v>
      </c>
      <c r="E2906">
        <f t="shared" si="360"/>
        <v>20000</v>
      </c>
      <c r="F2906">
        <v>20070</v>
      </c>
      <c r="G2906">
        <f t="shared" si="361"/>
        <v>20070</v>
      </c>
      <c r="H2906" t="s">
        <v>8219</v>
      </c>
      <c r="I2906" t="s">
        <v>8224</v>
      </c>
      <c r="J2906" t="s">
        <v>8246</v>
      </c>
      <c r="K2906">
        <v>1450018912</v>
      </c>
      <c r="L2906">
        <v>1447426912</v>
      </c>
      <c r="M2906" t="b">
        <v>0</v>
      </c>
      <c r="N2906">
        <v>140</v>
      </c>
      <c r="O2906" t="b">
        <v>1</v>
      </c>
      <c r="P2906" t="s">
        <v>8274</v>
      </c>
      <c r="Q2906">
        <f t="shared" si="362"/>
        <v>100</v>
      </c>
      <c r="R2906">
        <f t="shared" si="367"/>
        <v>143.36000000000001</v>
      </c>
      <c r="S2906" t="str">
        <f t="shared" si="363"/>
        <v>publishing</v>
      </c>
      <c r="T2906" t="str">
        <f t="shared" si="364"/>
        <v>nonfiction</v>
      </c>
      <c r="U2906" s="7">
        <f t="shared" si="365"/>
        <v>42321.626296296294</v>
      </c>
      <c r="V2906" s="7">
        <f t="shared" si="366"/>
        <v>42351.626296296294</v>
      </c>
    </row>
    <row r="2907" spans="1:22" ht="59" x14ac:dyDescent="0.75">
      <c r="A2907">
        <v>1801</v>
      </c>
      <c r="B2907" s="2" t="s">
        <v>1802</v>
      </c>
      <c r="C2907" s="2" t="s">
        <v>5911</v>
      </c>
      <c r="D2907">
        <v>17000</v>
      </c>
      <c r="E2907">
        <f t="shared" si="360"/>
        <v>22270</v>
      </c>
      <c r="F2907">
        <v>2355</v>
      </c>
      <c r="G2907">
        <f t="shared" si="361"/>
        <v>3085.05</v>
      </c>
      <c r="H2907" t="s">
        <v>8221</v>
      </c>
      <c r="I2907" t="s">
        <v>8225</v>
      </c>
      <c r="J2907" t="s">
        <v>8247</v>
      </c>
      <c r="K2907">
        <v>1450181400</v>
      </c>
      <c r="L2907">
        <v>1447429868</v>
      </c>
      <c r="M2907" t="b">
        <v>1</v>
      </c>
      <c r="N2907">
        <v>37</v>
      </c>
      <c r="O2907" t="b">
        <v>0</v>
      </c>
      <c r="P2907" t="s">
        <v>8285</v>
      </c>
      <c r="Q2907">
        <f t="shared" si="362"/>
        <v>14</v>
      </c>
      <c r="R2907">
        <f t="shared" si="367"/>
        <v>83.38</v>
      </c>
      <c r="S2907" t="str">
        <f t="shared" si="363"/>
        <v>photography</v>
      </c>
      <c r="T2907" t="str">
        <f t="shared" si="364"/>
        <v>photobooks</v>
      </c>
      <c r="U2907" s="7">
        <f t="shared" si="365"/>
        <v>42321.660509259258</v>
      </c>
      <c r="V2907" s="7">
        <f t="shared" si="366"/>
        <v>42353.506944444445</v>
      </c>
    </row>
    <row r="2908" spans="1:22" ht="44.25" x14ac:dyDescent="0.75">
      <c r="A2908">
        <v>2363</v>
      </c>
      <c r="B2908" s="2" t="s">
        <v>2364</v>
      </c>
      <c r="C2908" s="2" t="s">
        <v>6473</v>
      </c>
      <c r="D2908">
        <v>175000</v>
      </c>
      <c r="E2908">
        <f t="shared" si="360"/>
        <v>175000</v>
      </c>
      <c r="F2908">
        <v>0</v>
      </c>
      <c r="G2908">
        <f t="shared" si="361"/>
        <v>0</v>
      </c>
      <c r="H2908" t="s">
        <v>8220</v>
      </c>
      <c r="I2908" t="s">
        <v>8224</v>
      </c>
      <c r="J2908" t="s">
        <v>8246</v>
      </c>
      <c r="K2908">
        <v>1451348200</v>
      </c>
      <c r="L2908">
        <v>1447460200</v>
      </c>
      <c r="M2908" t="b">
        <v>0</v>
      </c>
      <c r="N2908">
        <v>0</v>
      </c>
      <c r="O2908" t="b">
        <v>0</v>
      </c>
      <c r="P2908" t="s">
        <v>8272</v>
      </c>
      <c r="Q2908">
        <f t="shared" si="362"/>
        <v>0</v>
      </c>
      <c r="R2908" t="e">
        <f t="shared" si="367"/>
        <v>#DIV/0!</v>
      </c>
      <c r="S2908" t="str">
        <f t="shared" si="363"/>
        <v>technology</v>
      </c>
      <c r="T2908" t="str">
        <f t="shared" si="364"/>
        <v>web</v>
      </c>
      <c r="U2908" s="7">
        <f t="shared" si="365"/>
        <v>42322.011574074073</v>
      </c>
      <c r="V2908" s="7">
        <f t="shared" si="366"/>
        <v>42367.011574074073</v>
      </c>
    </row>
    <row r="2909" spans="1:22" ht="44.25" x14ac:dyDescent="0.75">
      <c r="A2909">
        <v>4029</v>
      </c>
      <c r="B2909" s="2" t="s">
        <v>4025</v>
      </c>
      <c r="C2909" s="2" t="s">
        <v>8134</v>
      </c>
      <c r="D2909">
        <v>20000</v>
      </c>
      <c r="E2909">
        <f t="shared" si="360"/>
        <v>20000</v>
      </c>
      <c r="F2909">
        <v>0</v>
      </c>
      <c r="G2909">
        <f t="shared" si="361"/>
        <v>0</v>
      </c>
      <c r="H2909" t="s">
        <v>8221</v>
      </c>
      <c r="I2909" t="s">
        <v>8224</v>
      </c>
      <c r="J2909" t="s">
        <v>8246</v>
      </c>
      <c r="K2909">
        <v>1450053370</v>
      </c>
      <c r="L2909">
        <v>1447461370</v>
      </c>
      <c r="M2909" t="b">
        <v>0</v>
      </c>
      <c r="N2909">
        <v>0</v>
      </c>
      <c r="O2909" t="b">
        <v>0</v>
      </c>
      <c r="P2909" t="s">
        <v>8271</v>
      </c>
      <c r="Q2909">
        <f t="shared" si="362"/>
        <v>0</v>
      </c>
      <c r="R2909" t="e">
        <f t="shared" si="367"/>
        <v>#DIV/0!</v>
      </c>
      <c r="S2909" t="str">
        <f t="shared" si="363"/>
        <v>theater</v>
      </c>
      <c r="T2909" t="str">
        <f t="shared" si="364"/>
        <v>plays</v>
      </c>
      <c r="U2909" s="7">
        <f t="shared" si="365"/>
        <v>42322.025115740747</v>
      </c>
      <c r="V2909" s="7">
        <f t="shared" si="366"/>
        <v>42352.025115740747</v>
      </c>
    </row>
    <row r="2910" spans="1:22" ht="44.25" x14ac:dyDescent="0.75">
      <c r="A2910">
        <v>2713</v>
      </c>
      <c r="B2910" s="2" t="s">
        <v>2713</v>
      </c>
      <c r="C2910" s="2" t="s">
        <v>6823</v>
      </c>
      <c r="D2910">
        <v>150000</v>
      </c>
      <c r="E2910">
        <f t="shared" si="360"/>
        <v>150000</v>
      </c>
      <c r="F2910">
        <v>153362</v>
      </c>
      <c r="G2910">
        <f t="shared" si="361"/>
        <v>153362</v>
      </c>
      <c r="H2910" t="s">
        <v>8219</v>
      </c>
      <c r="I2910" t="s">
        <v>8224</v>
      </c>
      <c r="J2910" t="s">
        <v>8246</v>
      </c>
      <c r="K2910">
        <v>1450971684</v>
      </c>
      <c r="L2910">
        <v>1447515684</v>
      </c>
      <c r="M2910" t="b">
        <v>1</v>
      </c>
      <c r="N2910">
        <v>1420</v>
      </c>
      <c r="O2910" t="b">
        <v>1</v>
      </c>
      <c r="P2910" t="s">
        <v>8303</v>
      </c>
      <c r="Q2910">
        <f t="shared" si="362"/>
        <v>102</v>
      </c>
      <c r="R2910">
        <f t="shared" si="367"/>
        <v>108</v>
      </c>
      <c r="S2910" t="str">
        <f t="shared" si="363"/>
        <v>theater</v>
      </c>
      <c r="T2910" t="str">
        <f t="shared" si="364"/>
        <v>spaces</v>
      </c>
      <c r="U2910" s="7">
        <f t="shared" si="365"/>
        <v>42322.653749999998</v>
      </c>
      <c r="V2910" s="7">
        <f t="shared" si="366"/>
        <v>42362.653749999998</v>
      </c>
    </row>
    <row r="2911" spans="1:22" ht="29.5" x14ac:dyDescent="0.75">
      <c r="A2911">
        <v>2282</v>
      </c>
      <c r="B2911" s="2" t="s">
        <v>2283</v>
      </c>
      <c r="C2911" s="2" t="s">
        <v>6392</v>
      </c>
      <c r="D2911">
        <v>750</v>
      </c>
      <c r="E2911">
        <f t="shared" si="360"/>
        <v>750</v>
      </c>
      <c r="F2911">
        <v>1390</v>
      </c>
      <c r="G2911">
        <f t="shared" si="361"/>
        <v>1390</v>
      </c>
      <c r="H2911" t="s">
        <v>8219</v>
      </c>
      <c r="I2911" t="s">
        <v>8224</v>
      </c>
      <c r="J2911" t="s">
        <v>8246</v>
      </c>
      <c r="K2911">
        <v>1452744686</v>
      </c>
      <c r="L2911">
        <v>1447560686</v>
      </c>
      <c r="M2911" t="b">
        <v>0</v>
      </c>
      <c r="N2911">
        <v>12</v>
      </c>
      <c r="O2911" t="b">
        <v>1</v>
      </c>
      <c r="P2911" t="s">
        <v>8276</v>
      </c>
      <c r="Q2911">
        <f t="shared" si="362"/>
        <v>185</v>
      </c>
      <c r="R2911">
        <f t="shared" si="367"/>
        <v>115.83</v>
      </c>
      <c r="S2911" t="str">
        <f t="shared" si="363"/>
        <v>music</v>
      </c>
      <c r="T2911" t="str">
        <f t="shared" si="364"/>
        <v>rock</v>
      </c>
      <c r="U2911" s="7">
        <f t="shared" si="365"/>
        <v>42323.17460648148</v>
      </c>
      <c r="V2911" s="7">
        <f t="shared" si="366"/>
        <v>42383.17460648148</v>
      </c>
    </row>
    <row r="2912" spans="1:22" ht="44.25" x14ac:dyDescent="0.75">
      <c r="A2912">
        <v>3422</v>
      </c>
      <c r="B2912" s="2" t="s">
        <v>3421</v>
      </c>
      <c r="C2912" s="2" t="s">
        <v>7532</v>
      </c>
      <c r="D2912">
        <v>3000</v>
      </c>
      <c r="E2912">
        <f t="shared" si="360"/>
        <v>3930</v>
      </c>
      <c r="F2912">
        <v>3273</v>
      </c>
      <c r="G2912">
        <f t="shared" si="361"/>
        <v>4287.63</v>
      </c>
      <c r="H2912" t="s">
        <v>8219</v>
      </c>
      <c r="I2912" t="s">
        <v>8225</v>
      </c>
      <c r="J2912" t="s">
        <v>8247</v>
      </c>
      <c r="K2912">
        <v>1450051200</v>
      </c>
      <c r="L2912">
        <v>1447594176</v>
      </c>
      <c r="M2912" t="b">
        <v>0</v>
      </c>
      <c r="N2912">
        <v>46</v>
      </c>
      <c r="O2912" t="b">
        <v>1</v>
      </c>
      <c r="P2912" t="s">
        <v>8271</v>
      </c>
      <c r="Q2912">
        <f t="shared" si="362"/>
        <v>109</v>
      </c>
      <c r="R2912">
        <f t="shared" si="367"/>
        <v>93.21</v>
      </c>
      <c r="S2912" t="str">
        <f t="shared" si="363"/>
        <v>theater</v>
      </c>
      <c r="T2912" t="str">
        <f t="shared" si="364"/>
        <v>plays</v>
      </c>
      <c r="U2912" s="7">
        <f t="shared" si="365"/>
        <v>42323.562222222223</v>
      </c>
      <c r="V2912" s="7">
        <f t="shared" si="366"/>
        <v>42352</v>
      </c>
    </row>
    <row r="2913" spans="1:22" ht="29.5" x14ac:dyDescent="0.75">
      <c r="A2913">
        <v>3228</v>
      </c>
      <c r="B2913" s="2" t="s">
        <v>3228</v>
      </c>
      <c r="C2913" s="2" t="s">
        <v>7338</v>
      </c>
      <c r="D2913">
        <v>7000</v>
      </c>
      <c r="E2913">
        <f t="shared" si="360"/>
        <v>7000</v>
      </c>
      <c r="F2913">
        <v>7164</v>
      </c>
      <c r="G2913">
        <f t="shared" si="361"/>
        <v>7164</v>
      </c>
      <c r="H2913" t="s">
        <v>8219</v>
      </c>
      <c r="I2913" t="s">
        <v>8224</v>
      </c>
      <c r="J2913" t="s">
        <v>8246</v>
      </c>
      <c r="K2913">
        <v>1450328340</v>
      </c>
      <c r="L2913">
        <v>1447606884</v>
      </c>
      <c r="M2913" t="b">
        <v>1</v>
      </c>
      <c r="N2913">
        <v>37</v>
      </c>
      <c r="O2913" t="b">
        <v>1</v>
      </c>
      <c r="P2913" t="s">
        <v>8271</v>
      </c>
      <c r="Q2913">
        <f t="shared" si="362"/>
        <v>102</v>
      </c>
      <c r="R2913">
        <f t="shared" si="367"/>
        <v>193.62</v>
      </c>
      <c r="S2913" t="str">
        <f t="shared" si="363"/>
        <v>theater</v>
      </c>
      <c r="T2913" t="str">
        <f t="shared" si="364"/>
        <v>plays</v>
      </c>
      <c r="U2913" s="7">
        <f t="shared" si="365"/>
        <v>42323.70930555556</v>
      </c>
      <c r="V2913" s="7">
        <f t="shared" si="366"/>
        <v>42355.207638888889</v>
      </c>
    </row>
    <row r="2914" spans="1:22" ht="44.25" x14ac:dyDescent="0.75">
      <c r="A2914">
        <v>1887</v>
      </c>
      <c r="B2914" s="2" t="s">
        <v>1888</v>
      </c>
      <c r="C2914" s="2" t="s">
        <v>5997</v>
      </c>
      <c r="D2914">
        <v>3000</v>
      </c>
      <c r="E2914">
        <f t="shared" si="360"/>
        <v>3419.9999999999995</v>
      </c>
      <c r="F2914">
        <v>3335</v>
      </c>
      <c r="G2914">
        <f t="shared" si="361"/>
        <v>3801.8999999999996</v>
      </c>
      <c r="H2914" t="s">
        <v>8219</v>
      </c>
      <c r="I2914" t="s">
        <v>8227</v>
      </c>
      <c r="J2914" t="s">
        <v>8249</v>
      </c>
      <c r="K2914">
        <v>1449178200</v>
      </c>
      <c r="L2914">
        <v>1447614732</v>
      </c>
      <c r="M2914" t="b">
        <v>0</v>
      </c>
      <c r="N2914">
        <v>8</v>
      </c>
      <c r="O2914" t="b">
        <v>1</v>
      </c>
      <c r="P2914" t="s">
        <v>8279</v>
      </c>
      <c r="Q2914">
        <f t="shared" si="362"/>
        <v>111</v>
      </c>
      <c r="R2914">
        <f t="shared" si="367"/>
        <v>475.24</v>
      </c>
      <c r="S2914" t="str">
        <f t="shared" si="363"/>
        <v>music</v>
      </c>
      <c r="T2914" t="str">
        <f t="shared" si="364"/>
        <v>indie rock</v>
      </c>
      <c r="U2914" s="7">
        <f t="shared" si="365"/>
        <v>42323.800138888888</v>
      </c>
      <c r="V2914" s="7">
        <f t="shared" si="366"/>
        <v>42341.895833333328</v>
      </c>
    </row>
    <row r="2915" spans="1:22" ht="44.25" x14ac:dyDescent="0.75">
      <c r="A2915">
        <v>46</v>
      </c>
      <c r="B2915" s="2" t="s">
        <v>48</v>
      </c>
      <c r="C2915" s="2" t="s">
        <v>4157</v>
      </c>
      <c r="D2915">
        <v>8400</v>
      </c>
      <c r="E2915">
        <f t="shared" si="360"/>
        <v>5544</v>
      </c>
      <c r="F2915">
        <v>8750</v>
      </c>
      <c r="G2915">
        <f t="shared" si="361"/>
        <v>5775</v>
      </c>
      <c r="H2915" t="s">
        <v>8219</v>
      </c>
      <c r="I2915" t="s">
        <v>8226</v>
      </c>
      <c r="J2915" t="s">
        <v>8248</v>
      </c>
      <c r="K2915">
        <v>1450220974</v>
      </c>
      <c r="L2915">
        <v>1447628974</v>
      </c>
      <c r="M2915" t="b">
        <v>0</v>
      </c>
      <c r="N2915">
        <v>45</v>
      </c>
      <c r="O2915" t="b">
        <v>1</v>
      </c>
      <c r="P2915" t="s">
        <v>8265</v>
      </c>
      <c r="Q2915">
        <f t="shared" si="362"/>
        <v>104</v>
      </c>
      <c r="R2915">
        <f t="shared" si="367"/>
        <v>128.33000000000001</v>
      </c>
      <c r="S2915" t="str">
        <f t="shared" si="363"/>
        <v>film &amp; video</v>
      </c>
      <c r="T2915" t="str">
        <f t="shared" si="364"/>
        <v>television</v>
      </c>
      <c r="U2915" s="7">
        <f t="shared" si="365"/>
        <v>42323.964976851858</v>
      </c>
      <c r="V2915" s="7">
        <f t="shared" si="366"/>
        <v>42353.964976851858</v>
      </c>
    </row>
    <row r="2916" spans="1:22" ht="59" x14ac:dyDescent="0.75">
      <c r="A2916">
        <v>1031</v>
      </c>
      <c r="B2916" s="2" t="s">
        <v>1032</v>
      </c>
      <c r="C2916" s="2" t="s">
        <v>5141</v>
      </c>
      <c r="D2916">
        <v>10000</v>
      </c>
      <c r="E2916">
        <f t="shared" si="360"/>
        <v>10000</v>
      </c>
      <c r="F2916">
        <v>10740</v>
      </c>
      <c r="G2916">
        <f t="shared" si="361"/>
        <v>10740</v>
      </c>
      <c r="H2916" t="s">
        <v>8219</v>
      </c>
      <c r="I2916" t="s">
        <v>8224</v>
      </c>
      <c r="J2916" t="s">
        <v>8246</v>
      </c>
      <c r="K2916">
        <v>1450290010</v>
      </c>
      <c r="L2916">
        <v>1447698010</v>
      </c>
      <c r="M2916" t="b">
        <v>0</v>
      </c>
      <c r="N2916">
        <v>99</v>
      </c>
      <c r="O2916" t="b">
        <v>1</v>
      </c>
      <c r="P2916" t="s">
        <v>8280</v>
      </c>
      <c r="Q2916">
        <f t="shared" si="362"/>
        <v>107</v>
      </c>
      <c r="R2916">
        <f t="shared" si="367"/>
        <v>108.48</v>
      </c>
      <c r="S2916" t="str">
        <f t="shared" si="363"/>
        <v>music</v>
      </c>
      <c r="T2916" t="str">
        <f t="shared" si="364"/>
        <v>electronic music</v>
      </c>
      <c r="U2916" s="7">
        <f t="shared" si="365"/>
        <v>42324.764004629629</v>
      </c>
      <c r="V2916" s="7">
        <f t="shared" si="366"/>
        <v>42354.764004629629</v>
      </c>
    </row>
    <row r="2917" spans="1:22" ht="59" x14ac:dyDescent="0.75">
      <c r="A2917">
        <v>986</v>
      </c>
      <c r="B2917" s="2" t="s">
        <v>987</v>
      </c>
      <c r="C2917" s="2" t="s">
        <v>5096</v>
      </c>
      <c r="D2917">
        <v>20000</v>
      </c>
      <c r="E2917">
        <f t="shared" si="360"/>
        <v>26200</v>
      </c>
      <c r="F2917">
        <v>2550</v>
      </c>
      <c r="G2917">
        <f t="shared" si="361"/>
        <v>3340.5</v>
      </c>
      <c r="H2917" t="s">
        <v>8221</v>
      </c>
      <c r="I2917" t="s">
        <v>8225</v>
      </c>
      <c r="J2917" t="s">
        <v>8247</v>
      </c>
      <c r="K2917">
        <v>1452384000</v>
      </c>
      <c r="L2917">
        <v>1447698300</v>
      </c>
      <c r="M2917" t="b">
        <v>0</v>
      </c>
      <c r="N2917">
        <v>23</v>
      </c>
      <c r="O2917" t="b">
        <v>0</v>
      </c>
      <c r="P2917" t="s">
        <v>8273</v>
      </c>
      <c r="Q2917">
        <f t="shared" si="362"/>
        <v>13</v>
      </c>
      <c r="R2917">
        <f t="shared" si="367"/>
        <v>145.24</v>
      </c>
      <c r="S2917" t="str">
        <f t="shared" si="363"/>
        <v>technology</v>
      </c>
      <c r="T2917" t="str">
        <f t="shared" si="364"/>
        <v>wearables</v>
      </c>
      <c r="U2917" s="7">
        <f t="shared" si="365"/>
        <v>42324.767361111109</v>
      </c>
      <c r="V2917" s="7">
        <f t="shared" si="366"/>
        <v>42379</v>
      </c>
    </row>
    <row r="2918" spans="1:22" ht="29.5" x14ac:dyDescent="0.75">
      <c r="A2918">
        <v>28</v>
      </c>
      <c r="B2918" s="2" t="s">
        <v>30</v>
      </c>
      <c r="C2918" s="2" t="s">
        <v>4139</v>
      </c>
      <c r="D2918">
        <v>12000</v>
      </c>
      <c r="E2918">
        <f t="shared" si="360"/>
        <v>12000</v>
      </c>
      <c r="F2918">
        <v>12042</v>
      </c>
      <c r="G2918">
        <f t="shared" si="361"/>
        <v>12042</v>
      </c>
      <c r="H2918" t="s">
        <v>8219</v>
      </c>
      <c r="I2918" t="s">
        <v>8224</v>
      </c>
      <c r="J2918" t="s">
        <v>8246</v>
      </c>
      <c r="K2918">
        <v>1450307284</v>
      </c>
      <c r="L2918">
        <v>1447715284</v>
      </c>
      <c r="M2918" t="b">
        <v>0</v>
      </c>
      <c r="N2918">
        <v>71</v>
      </c>
      <c r="O2918" t="b">
        <v>1</v>
      </c>
      <c r="P2918" t="s">
        <v>8265</v>
      </c>
      <c r="Q2918">
        <f t="shared" si="362"/>
        <v>100</v>
      </c>
      <c r="R2918">
        <f t="shared" si="367"/>
        <v>169.61</v>
      </c>
      <c r="S2918" t="str">
        <f t="shared" si="363"/>
        <v>film &amp; video</v>
      </c>
      <c r="T2918" t="str">
        <f t="shared" si="364"/>
        <v>television</v>
      </c>
      <c r="U2918" s="7">
        <f t="shared" si="365"/>
        <v>42324.96393518518</v>
      </c>
      <c r="V2918" s="7">
        <f t="shared" si="366"/>
        <v>42354.96393518518</v>
      </c>
    </row>
    <row r="2919" spans="1:22" ht="44.25" x14ac:dyDescent="0.75">
      <c r="A2919">
        <v>1143</v>
      </c>
      <c r="B2919" s="2" t="s">
        <v>1144</v>
      </c>
      <c r="C2919" s="2" t="s">
        <v>5253</v>
      </c>
      <c r="D2919">
        <v>45000</v>
      </c>
      <c r="E2919">
        <f t="shared" si="360"/>
        <v>45000</v>
      </c>
      <c r="F2919">
        <v>186</v>
      </c>
      <c r="G2919">
        <f t="shared" si="361"/>
        <v>186</v>
      </c>
      <c r="H2919" t="s">
        <v>8221</v>
      </c>
      <c r="I2919" t="s">
        <v>8224</v>
      </c>
      <c r="J2919" t="s">
        <v>8246</v>
      </c>
      <c r="K2919">
        <v>1450327126</v>
      </c>
      <c r="L2919">
        <v>1447735126</v>
      </c>
      <c r="M2919" t="b">
        <v>0</v>
      </c>
      <c r="N2919">
        <v>8</v>
      </c>
      <c r="O2919" t="b">
        <v>0</v>
      </c>
      <c r="P2919" t="s">
        <v>8283</v>
      </c>
      <c r="Q2919">
        <f t="shared" si="362"/>
        <v>0</v>
      </c>
      <c r="R2919">
        <f t="shared" si="367"/>
        <v>23.25</v>
      </c>
      <c r="S2919" t="str">
        <f t="shared" si="363"/>
        <v>games</v>
      </c>
      <c r="T2919" t="str">
        <f t="shared" si="364"/>
        <v>mobile games</v>
      </c>
      <c r="U2919" s="7">
        <f t="shared" si="365"/>
        <v>42325.19358796296</v>
      </c>
      <c r="V2919" s="7">
        <f t="shared" si="366"/>
        <v>42355.19358796296</v>
      </c>
    </row>
    <row r="2920" spans="1:22" ht="44.25" x14ac:dyDescent="0.75">
      <c r="A2920">
        <v>1581</v>
      </c>
      <c r="B2920" s="2" t="s">
        <v>1582</v>
      </c>
      <c r="C2920" s="2" t="s">
        <v>5691</v>
      </c>
      <c r="D2920">
        <v>1000</v>
      </c>
      <c r="E2920">
        <f t="shared" si="360"/>
        <v>1310</v>
      </c>
      <c r="F2920">
        <v>5</v>
      </c>
      <c r="G2920">
        <f t="shared" si="361"/>
        <v>6.5500000000000007</v>
      </c>
      <c r="H2920" t="s">
        <v>8221</v>
      </c>
      <c r="I2920" t="s">
        <v>8225</v>
      </c>
      <c r="J2920" t="s">
        <v>8247</v>
      </c>
      <c r="K2920">
        <v>1450521990</v>
      </c>
      <c r="L2920">
        <v>1447757190</v>
      </c>
      <c r="M2920" t="b">
        <v>0</v>
      </c>
      <c r="N2920">
        <v>1</v>
      </c>
      <c r="O2920" t="b">
        <v>0</v>
      </c>
      <c r="P2920" t="s">
        <v>8291</v>
      </c>
      <c r="Q2920">
        <f t="shared" si="362"/>
        <v>1</v>
      </c>
      <c r="R2920">
        <f t="shared" si="367"/>
        <v>6.55</v>
      </c>
      <c r="S2920" t="str">
        <f t="shared" si="363"/>
        <v>photography</v>
      </c>
      <c r="T2920" t="str">
        <f t="shared" si="364"/>
        <v>places</v>
      </c>
      <c r="U2920" s="7">
        <f t="shared" si="365"/>
        <v>42325.448958333334</v>
      </c>
      <c r="V2920" s="7">
        <f t="shared" si="366"/>
        <v>42357.448958333334</v>
      </c>
    </row>
    <row r="2921" spans="1:22" ht="44.25" x14ac:dyDescent="0.75">
      <c r="A2921">
        <v>1732</v>
      </c>
      <c r="B2921" s="2" t="s">
        <v>1733</v>
      </c>
      <c r="C2921" s="2" t="s">
        <v>5842</v>
      </c>
      <c r="D2921">
        <v>4000</v>
      </c>
      <c r="E2921">
        <f t="shared" si="360"/>
        <v>4000</v>
      </c>
      <c r="F2921">
        <v>0</v>
      </c>
      <c r="G2921">
        <f t="shared" si="361"/>
        <v>0</v>
      </c>
      <c r="H2921" t="s">
        <v>8221</v>
      </c>
      <c r="I2921" t="s">
        <v>8224</v>
      </c>
      <c r="J2921" t="s">
        <v>8246</v>
      </c>
      <c r="K2921">
        <v>1452920400</v>
      </c>
      <c r="L2921">
        <v>1447777481</v>
      </c>
      <c r="M2921" t="b">
        <v>0</v>
      </c>
      <c r="N2921">
        <v>0</v>
      </c>
      <c r="O2921" t="b">
        <v>0</v>
      </c>
      <c r="P2921" t="s">
        <v>8293</v>
      </c>
      <c r="Q2921">
        <f t="shared" si="362"/>
        <v>0</v>
      </c>
      <c r="R2921" t="e">
        <f t="shared" si="367"/>
        <v>#DIV/0!</v>
      </c>
      <c r="S2921" t="str">
        <f t="shared" si="363"/>
        <v>music</v>
      </c>
      <c r="T2921" t="str">
        <f t="shared" si="364"/>
        <v>faith</v>
      </c>
      <c r="U2921" s="7">
        <f t="shared" si="365"/>
        <v>42325.683807870373</v>
      </c>
      <c r="V2921" s="7">
        <f t="shared" si="366"/>
        <v>42385.208333333328</v>
      </c>
    </row>
    <row r="2922" spans="1:22" ht="44.25" x14ac:dyDescent="0.75">
      <c r="A2922">
        <v>1002</v>
      </c>
      <c r="B2922" s="2" t="s">
        <v>1003</v>
      </c>
      <c r="C2922" s="2" t="s">
        <v>5112</v>
      </c>
      <c r="D2922">
        <v>9999</v>
      </c>
      <c r="E2922">
        <f t="shared" si="360"/>
        <v>9999</v>
      </c>
      <c r="F2922">
        <v>2960</v>
      </c>
      <c r="G2922">
        <f t="shared" si="361"/>
        <v>2960</v>
      </c>
      <c r="H2922" t="s">
        <v>8220</v>
      </c>
      <c r="I2922" t="s">
        <v>8224</v>
      </c>
      <c r="J2922" t="s">
        <v>8246</v>
      </c>
      <c r="K2922">
        <v>1450331940</v>
      </c>
      <c r="L2922">
        <v>1447777514</v>
      </c>
      <c r="M2922" t="b">
        <v>0</v>
      </c>
      <c r="N2922">
        <v>22</v>
      </c>
      <c r="O2922" t="b">
        <v>0</v>
      </c>
      <c r="P2922" t="s">
        <v>8273</v>
      </c>
      <c r="Q2922">
        <f t="shared" si="362"/>
        <v>30</v>
      </c>
      <c r="R2922">
        <f t="shared" si="367"/>
        <v>134.55000000000001</v>
      </c>
      <c r="S2922" t="str">
        <f t="shared" si="363"/>
        <v>technology</v>
      </c>
      <c r="T2922" t="str">
        <f t="shared" si="364"/>
        <v>wearables</v>
      </c>
      <c r="U2922" s="7">
        <f t="shared" si="365"/>
        <v>42325.684189814812</v>
      </c>
      <c r="V2922" s="7">
        <f t="shared" si="366"/>
        <v>42355.249305555553</v>
      </c>
    </row>
    <row r="2923" spans="1:22" ht="44.25" x14ac:dyDescent="0.75">
      <c r="A2923">
        <v>3741</v>
      </c>
      <c r="B2923" s="2" t="s">
        <v>3738</v>
      </c>
      <c r="C2923" s="2" t="s">
        <v>7851</v>
      </c>
      <c r="D2923">
        <v>20000</v>
      </c>
      <c r="E2923">
        <f t="shared" si="360"/>
        <v>20000</v>
      </c>
      <c r="F2923">
        <v>0</v>
      </c>
      <c r="G2923">
        <f t="shared" si="361"/>
        <v>0</v>
      </c>
      <c r="H2923" t="s">
        <v>8221</v>
      </c>
      <c r="I2923" t="s">
        <v>8224</v>
      </c>
      <c r="J2923" t="s">
        <v>8246</v>
      </c>
      <c r="K2923">
        <v>1450389950</v>
      </c>
      <c r="L2923">
        <v>1447797950</v>
      </c>
      <c r="M2923" t="b">
        <v>0</v>
      </c>
      <c r="N2923">
        <v>0</v>
      </c>
      <c r="O2923" t="b">
        <v>0</v>
      </c>
      <c r="P2923" t="s">
        <v>8271</v>
      </c>
      <c r="Q2923">
        <f t="shared" si="362"/>
        <v>0</v>
      </c>
      <c r="R2923" t="e">
        <f t="shared" si="367"/>
        <v>#DIV/0!</v>
      </c>
      <c r="S2923" t="str">
        <f t="shared" si="363"/>
        <v>theater</v>
      </c>
      <c r="T2923" t="str">
        <f t="shared" si="364"/>
        <v>plays</v>
      </c>
      <c r="U2923" s="7">
        <f t="shared" si="365"/>
        <v>42325.920717592591</v>
      </c>
      <c r="V2923" s="7">
        <f t="shared" si="366"/>
        <v>42355.920717592591</v>
      </c>
    </row>
    <row r="2924" spans="1:22" ht="44.25" x14ac:dyDescent="0.75">
      <c r="A2924">
        <v>1904</v>
      </c>
      <c r="B2924" s="2" t="s">
        <v>1905</v>
      </c>
      <c r="C2924" s="2" t="s">
        <v>6014</v>
      </c>
      <c r="D2924">
        <v>50000</v>
      </c>
      <c r="E2924">
        <f t="shared" si="360"/>
        <v>50000</v>
      </c>
      <c r="F2924">
        <v>50</v>
      </c>
      <c r="G2924">
        <f t="shared" si="361"/>
        <v>50</v>
      </c>
      <c r="H2924" t="s">
        <v>8221</v>
      </c>
      <c r="I2924" t="s">
        <v>8224</v>
      </c>
      <c r="J2924" t="s">
        <v>8246</v>
      </c>
      <c r="K2924">
        <v>1451752021</v>
      </c>
      <c r="L2924">
        <v>1447864021</v>
      </c>
      <c r="M2924" t="b">
        <v>0</v>
      </c>
      <c r="N2924">
        <v>2</v>
      </c>
      <c r="O2924" t="b">
        <v>0</v>
      </c>
      <c r="P2924" t="s">
        <v>8294</v>
      </c>
      <c r="Q2924">
        <f t="shared" si="362"/>
        <v>0</v>
      </c>
      <c r="R2924">
        <f t="shared" si="367"/>
        <v>25</v>
      </c>
      <c r="S2924" t="str">
        <f t="shared" si="363"/>
        <v>technology</v>
      </c>
      <c r="T2924" t="str">
        <f t="shared" si="364"/>
        <v>gadgets</v>
      </c>
      <c r="U2924" s="7">
        <f t="shared" si="365"/>
        <v>42326.685428240744</v>
      </c>
      <c r="V2924" s="7">
        <f t="shared" si="366"/>
        <v>42371.685428240744</v>
      </c>
    </row>
    <row r="2925" spans="1:22" ht="29.5" x14ac:dyDescent="0.75">
      <c r="A2925">
        <v>1196</v>
      </c>
      <c r="B2925" s="2" t="s">
        <v>1197</v>
      </c>
      <c r="C2925" s="2" t="s">
        <v>5306</v>
      </c>
      <c r="D2925">
        <v>14500</v>
      </c>
      <c r="E2925">
        <f t="shared" si="360"/>
        <v>18995</v>
      </c>
      <c r="F2925">
        <v>39137</v>
      </c>
      <c r="G2925">
        <f t="shared" si="361"/>
        <v>51269.47</v>
      </c>
      <c r="H2925" t="s">
        <v>8219</v>
      </c>
      <c r="I2925" t="s">
        <v>8225</v>
      </c>
      <c r="J2925" t="s">
        <v>8247</v>
      </c>
      <c r="K2925">
        <v>1450467539</v>
      </c>
      <c r="L2925">
        <v>1447875539</v>
      </c>
      <c r="M2925" t="b">
        <v>0</v>
      </c>
      <c r="N2925">
        <v>512</v>
      </c>
      <c r="O2925" t="b">
        <v>1</v>
      </c>
      <c r="P2925" t="s">
        <v>8285</v>
      </c>
      <c r="Q2925">
        <f t="shared" si="362"/>
        <v>270</v>
      </c>
      <c r="R2925">
        <f t="shared" si="367"/>
        <v>100.14</v>
      </c>
      <c r="S2925" t="str">
        <f t="shared" si="363"/>
        <v>photography</v>
      </c>
      <c r="T2925" t="str">
        <f t="shared" si="364"/>
        <v>photobooks</v>
      </c>
      <c r="U2925" s="7">
        <f t="shared" si="365"/>
        <v>42326.818738425922</v>
      </c>
      <c r="V2925" s="7">
        <f t="shared" si="366"/>
        <v>42356.818738425922</v>
      </c>
    </row>
    <row r="2926" spans="1:22" ht="44.25" x14ac:dyDescent="0.75">
      <c r="A2926">
        <v>515</v>
      </c>
      <c r="B2926" s="2" t="s">
        <v>516</v>
      </c>
      <c r="C2926" s="2" t="s">
        <v>4625</v>
      </c>
      <c r="D2926">
        <v>97000</v>
      </c>
      <c r="E2926">
        <f t="shared" si="360"/>
        <v>97000</v>
      </c>
      <c r="F2926">
        <v>24651</v>
      </c>
      <c r="G2926">
        <f t="shared" si="361"/>
        <v>24651</v>
      </c>
      <c r="H2926" t="s">
        <v>8221</v>
      </c>
      <c r="I2926" t="s">
        <v>8224</v>
      </c>
      <c r="J2926" t="s">
        <v>8246</v>
      </c>
      <c r="K2926">
        <v>1451389601</v>
      </c>
      <c r="L2926">
        <v>1447933601</v>
      </c>
      <c r="M2926" t="b">
        <v>0</v>
      </c>
      <c r="N2926">
        <v>34</v>
      </c>
      <c r="O2926" t="b">
        <v>0</v>
      </c>
      <c r="P2926" t="s">
        <v>8270</v>
      </c>
      <c r="Q2926">
        <f t="shared" si="362"/>
        <v>25</v>
      </c>
      <c r="R2926">
        <f t="shared" si="367"/>
        <v>725.03</v>
      </c>
      <c r="S2926" t="str">
        <f t="shared" si="363"/>
        <v>film &amp; video</v>
      </c>
      <c r="T2926" t="str">
        <f t="shared" si="364"/>
        <v>animation</v>
      </c>
      <c r="U2926" s="7">
        <f t="shared" si="365"/>
        <v>42327.490752314814</v>
      </c>
      <c r="V2926" s="7">
        <f t="shared" si="366"/>
        <v>42367.490752314814</v>
      </c>
    </row>
    <row r="2927" spans="1:22" ht="44.25" x14ac:dyDescent="0.75">
      <c r="A2927">
        <v>1136</v>
      </c>
      <c r="B2927" s="2" t="s">
        <v>1137</v>
      </c>
      <c r="C2927" s="2" t="s">
        <v>5246</v>
      </c>
      <c r="D2927">
        <v>4190</v>
      </c>
      <c r="E2927">
        <f t="shared" si="360"/>
        <v>4776.5999999999995</v>
      </c>
      <c r="F2927">
        <v>270</v>
      </c>
      <c r="G2927">
        <f t="shared" si="361"/>
        <v>307.79999999999995</v>
      </c>
      <c r="H2927" t="s">
        <v>8221</v>
      </c>
      <c r="I2927" t="s">
        <v>8230</v>
      </c>
      <c r="J2927" t="s">
        <v>8249</v>
      </c>
      <c r="K2927">
        <v>1450541229</v>
      </c>
      <c r="L2927">
        <v>1447949229</v>
      </c>
      <c r="M2927" t="b">
        <v>0</v>
      </c>
      <c r="N2927">
        <v>6</v>
      </c>
      <c r="O2927" t="b">
        <v>0</v>
      </c>
      <c r="P2927" t="s">
        <v>8283</v>
      </c>
      <c r="Q2927">
        <f t="shared" si="362"/>
        <v>6</v>
      </c>
      <c r="R2927">
        <f t="shared" si="367"/>
        <v>51.3</v>
      </c>
      <c r="S2927" t="str">
        <f t="shared" si="363"/>
        <v>games</v>
      </c>
      <c r="T2927" t="str">
        <f t="shared" si="364"/>
        <v>mobile games</v>
      </c>
      <c r="U2927" s="7">
        <f t="shared" si="365"/>
        <v>42327.671631944439</v>
      </c>
      <c r="V2927" s="7">
        <f t="shared" si="366"/>
        <v>42357.671631944439</v>
      </c>
    </row>
    <row r="2928" spans="1:22" ht="44.25" x14ac:dyDescent="0.75">
      <c r="A2928">
        <v>2651</v>
      </c>
      <c r="B2928" s="2" t="s">
        <v>2651</v>
      </c>
      <c r="C2928" s="2" t="s">
        <v>6761</v>
      </c>
      <c r="D2928">
        <v>280000</v>
      </c>
      <c r="E2928">
        <f t="shared" si="360"/>
        <v>280000</v>
      </c>
      <c r="F2928">
        <v>5233</v>
      </c>
      <c r="G2928">
        <f t="shared" si="361"/>
        <v>5233</v>
      </c>
      <c r="H2928" t="s">
        <v>8220</v>
      </c>
      <c r="I2928" t="s">
        <v>8224</v>
      </c>
      <c r="J2928" t="s">
        <v>8246</v>
      </c>
      <c r="K2928">
        <v>1450380009</v>
      </c>
      <c r="L2928">
        <v>1447960809</v>
      </c>
      <c r="M2928" t="b">
        <v>0</v>
      </c>
      <c r="N2928">
        <v>17</v>
      </c>
      <c r="O2928" t="b">
        <v>0</v>
      </c>
      <c r="P2928" t="s">
        <v>8301</v>
      </c>
      <c r="Q2928">
        <f t="shared" si="362"/>
        <v>2</v>
      </c>
      <c r="R2928">
        <f t="shared" si="367"/>
        <v>307.82</v>
      </c>
      <c r="S2928" t="str">
        <f t="shared" si="363"/>
        <v>technology</v>
      </c>
      <c r="T2928" t="str">
        <f t="shared" si="364"/>
        <v>space exploration</v>
      </c>
      <c r="U2928" s="7">
        <f t="shared" si="365"/>
        <v>42327.805659722217</v>
      </c>
      <c r="V2928" s="7">
        <f t="shared" si="366"/>
        <v>42355.805659722217</v>
      </c>
    </row>
    <row r="2929" spans="1:22" ht="44.25" x14ac:dyDescent="0.75">
      <c r="A2929">
        <v>2343</v>
      </c>
      <c r="B2929" s="2" t="s">
        <v>2344</v>
      </c>
      <c r="C2929" s="2" t="s">
        <v>6453</v>
      </c>
      <c r="D2929">
        <v>10000</v>
      </c>
      <c r="E2929">
        <f t="shared" si="360"/>
        <v>10000</v>
      </c>
      <c r="F2929">
        <v>300</v>
      </c>
      <c r="G2929">
        <f t="shared" si="361"/>
        <v>300</v>
      </c>
      <c r="H2929" t="s">
        <v>8220</v>
      </c>
      <c r="I2929" t="s">
        <v>8224</v>
      </c>
      <c r="J2929" t="s">
        <v>8246</v>
      </c>
      <c r="K2929">
        <v>1452282420</v>
      </c>
      <c r="L2929">
        <v>1447962505</v>
      </c>
      <c r="M2929" t="b">
        <v>0</v>
      </c>
      <c r="N2929">
        <v>1</v>
      </c>
      <c r="O2929" t="b">
        <v>0</v>
      </c>
      <c r="P2929" t="s">
        <v>8272</v>
      </c>
      <c r="Q2929">
        <f t="shared" si="362"/>
        <v>3</v>
      </c>
      <c r="R2929">
        <f t="shared" si="367"/>
        <v>300</v>
      </c>
      <c r="S2929" t="str">
        <f t="shared" si="363"/>
        <v>technology</v>
      </c>
      <c r="T2929" t="str">
        <f t="shared" si="364"/>
        <v>web</v>
      </c>
      <c r="U2929" s="7">
        <f t="shared" si="365"/>
        <v>42327.825289351851</v>
      </c>
      <c r="V2929" s="7">
        <f t="shared" si="366"/>
        <v>42377.82430555555</v>
      </c>
    </row>
    <row r="2930" spans="1:22" ht="59" x14ac:dyDescent="0.75">
      <c r="A2930">
        <v>4</v>
      </c>
      <c r="B2930" s="2" t="s">
        <v>6</v>
      </c>
      <c r="C2930" s="2" t="s">
        <v>4115</v>
      </c>
      <c r="D2930">
        <v>44000</v>
      </c>
      <c r="E2930">
        <f t="shared" si="360"/>
        <v>44000</v>
      </c>
      <c r="F2930">
        <v>54116.28</v>
      </c>
      <c r="G2930">
        <f t="shared" si="361"/>
        <v>54116.28</v>
      </c>
      <c r="H2930" t="s">
        <v>8219</v>
      </c>
      <c r="I2930" t="s">
        <v>8224</v>
      </c>
      <c r="J2930" t="s">
        <v>8246</v>
      </c>
      <c r="K2930">
        <v>1450555279</v>
      </c>
      <c r="L2930">
        <v>1447963279</v>
      </c>
      <c r="M2930" t="b">
        <v>0</v>
      </c>
      <c r="N2930">
        <v>284</v>
      </c>
      <c r="O2930" t="b">
        <v>1</v>
      </c>
      <c r="P2930" t="s">
        <v>8265</v>
      </c>
      <c r="Q2930">
        <f t="shared" si="362"/>
        <v>123</v>
      </c>
      <c r="R2930">
        <f t="shared" si="367"/>
        <v>190.55</v>
      </c>
      <c r="S2930" t="str">
        <f t="shared" si="363"/>
        <v>film &amp; video</v>
      </c>
      <c r="T2930" t="str">
        <f t="shared" si="364"/>
        <v>television</v>
      </c>
      <c r="U2930" s="7">
        <f t="shared" si="365"/>
        <v>42327.834247685183</v>
      </c>
      <c r="V2930" s="7">
        <f t="shared" si="366"/>
        <v>42357.834247685183</v>
      </c>
    </row>
    <row r="2931" spans="1:22" ht="44.25" x14ac:dyDescent="0.75">
      <c r="A2931">
        <v>611</v>
      </c>
      <c r="B2931" s="2" t="s">
        <v>612</v>
      </c>
      <c r="C2931" s="2" t="s">
        <v>4721</v>
      </c>
      <c r="D2931">
        <v>80000</v>
      </c>
      <c r="E2931">
        <f t="shared" si="360"/>
        <v>91199.999999999985</v>
      </c>
      <c r="F2931">
        <v>0</v>
      </c>
      <c r="G2931">
        <f t="shared" si="361"/>
        <v>0</v>
      </c>
      <c r="H2931" t="s">
        <v>8220</v>
      </c>
      <c r="I2931" t="s">
        <v>8230</v>
      </c>
      <c r="J2931" t="s">
        <v>8249</v>
      </c>
      <c r="K2931">
        <v>1453210037</v>
      </c>
      <c r="L2931">
        <v>1448026037</v>
      </c>
      <c r="M2931" t="b">
        <v>0</v>
      </c>
      <c r="N2931">
        <v>0</v>
      </c>
      <c r="O2931" t="b">
        <v>0</v>
      </c>
      <c r="P2931" t="s">
        <v>8272</v>
      </c>
      <c r="Q2931">
        <f t="shared" si="362"/>
        <v>0</v>
      </c>
      <c r="R2931" t="e">
        <f t="shared" si="367"/>
        <v>#DIV/0!</v>
      </c>
      <c r="S2931" t="str">
        <f t="shared" si="363"/>
        <v>technology</v>
      </c>
      <c r="T2931" t="str">
        <f t="shared" si="364"/>
        <v>web</v>
      </c>
      <c r="U2931" s="7">
        <f t="shared" si="365"/>
        <v>42328.560613425929</v>
      </c>
      <c r="V2931" s="7">
        <f t="shared" si="366"/>
        <v>42388.560613425929</v>
      </c>
    </row>
    <row r="2932" spans="1:22" ht="44.25" x14ac:dyDescent="0.75">
      <c r="A2932">
        <v>3536</v>
      </c>
      <c r="B2932" s="2" t="s">
        <v>3535</v>
      </c>
      <c r="C2932" s="2" t="s">
        <v>7646</v>
      </c>
      <c r="D2932">
        <v>150</v>
      </c>
      <c r="E2932">
        <f t="shared" si="360"/>
        <v>196.5</v>
      </c>
      <c r="F2932">
        <v>230</v>
      </c>
      <c r="G2932">
        <f t="shared" si="361"/>
        <v>301.3</v>
      </c>
      <c r="H2932" t="s">
        <v>8219</v>
      </c>
      <c r="I2932" t="s">
        <v>8225</v>
      </c>
      <c r="J2932" t="s">
        <v>8247</v>
      </c>
      <c r="K2932">
        <v>1450612740</v>
      </c>
      <c r="L2932">
        <v>1448040425</v>
      </c>
      <c r="M2932" t="b">
        <v>0</v>
      </c>
      <c r="N2932">
        <v>17</v>
      </c>
      <c r="O2932" t="b">
        <v>1</v>
      </c>
      <c r="P2932" t="s">
        <v>8271</v>
      </c>
      <c r="Q2932">
        <f t="shared" si="362"/>
        <v>153</v>
      </c>
      <c r="R2932">
        <f t="shared" si="367"/>
        <v>17.72</v>
      </c>
      <c r="S2932" t="str">
        <f t="shared" si="363"/>
        <v>theater</v>
      </c>
      <c r="T2932" t="str">
        <f t="shared" si="364"/>
        <v>plays</v>
      </c>
      <c r="U2932" s="7">
        <f t="shared" si="365"/>
        <v>42328.727141203708</v>
      </c>
      <c r="V2932" s="7">
        <f t="shared" si="366"/>
        <v>42358.499305555553</v>
      </c>
    </row>
    <row r="2933" spans="1:22" ht="44.25" x14ac:dyDescent="0.75">
      <c r="A2933">
        <v>1868</v>
      </c>
      <c r="B2933" s="2" t="s">
        <v>1869</v>
      </c>
      <c r="C2933" s="2" t="s">
        <v>5978</v>
      </c>
      <c r="D2933">
        <v>25000</v>
      </c>
      <c r="E2933">
        <f t="shared" si="360"/>
        <v>25000</v>
      </c>
      <c r="F2933">
        <v>1217</v>
      </c>
      <c r="G2933">
        <f t="shared" si="361"/>
        <v>1217</v>
      </c>
      <c r="H2933" t="s">
        <v>8221</v>
      </c>
      <c r="I2933" t="s">
        <v>8224</v>
      </c>
      <c r="J2933" t="s">
        <v>8246</v>
      </c>
      <c r="K2933">
        <v>1450166340</v>
      </c>
      <c r="L2933">
        <v>1448044925</v>
      </c>
      <c r="M2933" t="b">
        <v>0</v>
      </c>
      <c r="N2933">
        <v>17</v>
      </c>
      <c r="O2933" t="b">
        <v>0</v>
      </c>
      <c r="P2933" t="s">
        <v>8283</v>
      </c>
      <c r="Q2933">
        <f t="shared" si="362"/>
        <v>5</v>
      </c>
      <c r="R2933">
        <f t="shared" si="367"/>
        <v>71.59</v>
      </c>
      <c r="S2933" t="str">
        <f t="shared" si="363"/>
        <v>games</v>
      </c>
      <c r="T2933" t="str">
        <f t="shared" si="364"/>
        <v>mobile games</v>
      </c>
      <c r="U2933" s="7">
        <f t="shared" si="365"/>
        <v>42328.779224537036</v>
      </c>
      <c r="V2933" s="7">
        <f t="shared" si="366"/>
        <v>42353.332638888889</v>
      </c>
    </row>
    <row r="2934" spans="1:22" ht="44.25" x14ac:dyDescent="0.75">
      <c r="A2934">
        <v>1993</v>
      </c>
      <c r="B2934" s="2" t="s">
        <v>1994</v>
      </c>
      <c r="C2934" s="2" t="s">
        <v>6103</v>
      </c>
      <c r="D2934">
        <v>2000</v>
      </c>
      <c r="E2934">
        <f t="shared" si="360"/>
        <v>2620</v>
      </c>
      <c r="F2934">
        <v>0</v>
      </c>
      <c r="G2934">
        <f t="shared" si="361"/>
        <v>0</v>
      </c>
      <c r="H2934" t="s">
        <v>8221</v>
      </c>
      <c r="I2934" t="s">
        <v>8225</v>
      </c>
      <c r="J2934" t="s">
        <v>8247</v>
      </c>
      <c r="K2934">
        <v>1450706837</v>
      </c>
      <c r="L2934">
        <v>1448114837</v>
      </c>
      <c r="M2934" t="b">
        <v>0</v>
      </c>
      <c r="N2934">
        <v>0</v>
      </c>
      <c r="O2934" t="b">
        <v>0</v>
      </c>
      <c r="P2934" t="s">
        <v>8296</v>
      </c>
      <c r="Q2934">
        <f t="shared" si="362"/>
        <v>0</v>
      </c>
      <c r="R2934" t="e">
        <f t="shared" si="367"/>
        <v>#DIV/0!</v>
      </c>
      <c r="S2934" t="str">
        <f t="shared" si="363"/>
        <v>photography</v>
      </c>
      <c r="T2934" t="str">
        <f t="shared" si="364"/>
        <v>people</v>
      </c>
      <c r="U2934" s="7">
        <f t="shared" si="365"/>
        <v>42329.58839120371</v>
      </c>
      <c r="V2934" s="7">
        <f t="shared" si="366"/>
        <v>42359.58839120371</v>
      </c>
    </row>
    <row r="2935" spans="1:22" ht="59" x14ac:dyDescent="0.75">
      <c r="A2935">
        <v>3822</v>
      </c>
      <c r="B2935" s="2" t="s">
        <v>3819</v>
      </c>
      <c r="C2935" s="2" t="s">
        <v>7931</v>
      </c>
      <c r="D2935">
        <v>5000</v>
      </c>
      <c r="E2935">
        <f t="shared" si="360"/>
        <v>5699.9999999999991</v>
      </c>
      <c r="F2935">
        <v>5501</v>
      </c>
      <c r="G2935">
        <f t="shared" si="361"/>
        <v>6271.1399999999994</v>
      </c>
      <c r="H2935" t="s">
        <v>8219</v>
      </c>
      <c r="I2935" t="s">
        <v>8236</v>
      </c>
      <c r="J2935" t="s">
        <v>8249</v>
      </c>
      <c r="K2935">
        <v>1453244340</v>
      </c>
      <c r="L2935">
        <v>1448136417</v>
      </c>
      <c r="M2935" t="b">
        <v>0</v>
      </c>
      <c r="N2935">
        <v>76</v>
      </c>
      <c r="O2935" t="b">
        <v>1</v>
      </c>
      <c r="P2935" t="s">
        <v>8271</v>
      </c>
      <c r="Q2935">
        <f t="shared" si="362"/>
        <v>110</v>
      </c>
      <c r="R2935">
        <f t="shared" si="367"/>
        <v>82.52</v>
      </c>
      <c r="S2935" t="str">
        <f t="shared" si="363"/>
        <v>theater</v>
      </c>
      <c r="T2935" t="str">
        <f t="shared" si="364"/>
        <v>plays</v>
      </c>
      <c r="U2935" s="7">
        <f t="shared" si="365"/>
        <v>42329.838159722218</v>
      </c>
      <c r="V2935" s="7">
        <f t="shared" si="366"/>
        <v>42388.957638888889</v>
      </c>
    </row>
    <row r="2936" spans="1:22" ht="44.25" x14ac:dyDescent="0.75">
      <c r="A2936">
        <v>2233</v>
      </c>
      <c r="B2936" s="2" t="s">
        <v>2234</v>
      </c>
      <c r="C2936" s="2" t="s">
        <v>6343</v>
      </c>
      <c r="D2936">
        <v>2500</v>
      </c>
      <c r="E2936">
        <f t="shared" si="360"/>
        <v>3275</v>
      </c>
      <c r="F2936">
        <v>8301</v>
      </c>
      <c r="G2936">
        <f t="shared" si="361"/>
        <v>10874.310000000001</v>
      </c>
      <c r="H2936" t="s">
        <v>8219</v>
      </c>
      <c r="I2936" t="s">
        <v>8225</v>
      </c>
      <c r="J2936" t="s">
        <v>8247</v>
      </c>
      <c r="K2936">
        <v>1450051200</v>
      </c>
      <c r="L2936">
        <v>1448269539</v>
      </c>
      <c r="M2936" t="b">
        <v>0</v>
      </c>
      <c r="N2936">
        <v>391</v>
      </c>
      <c r="O2936" t="b">
        <v>1</v>
      </c>
      <c r="P2936" t="s">
        <v>8297</v>
      </c>
      <c r="Q2936">
        <f t="shared" si="362"/>
        <v>332</v>
      </c>
      <c r="R2936">
        <f t="shared" si="367"/>
        <v>27.81</v>
      </c>
      <c r="S2936" t="str">
        <f t="shared" si="363"/>
        <v>games</v>
      </c>
      <c r="T2936" t="str">
        <f t="shared" si="364"/>
        <v>tabletop games</v>
      </c>
      <c r="U2936" s="7">
        <f t="shared" si="365"/>
        <v>42331.378923611104</v>
      </c>
      <c r="V2936" s="7">
        <f t="shared" si="366"/>
        <v>42352</v>
      </c>
    </row>
    <row r="2937" spans="1:22" ht="44.25" x14ac:dyDescent="0.75">
      <c r="A2937">
        <v>320</v>
      </c>
      <c r="B2937" s="2" t="s">
        <v>321</v>
      </c>
      <c r="C2937" s="2" t="s">
        <v>4430</v>
      </c>
      <c r="D2937">
        <v>20000</v>
      </c>
      <c r="E2937">
        <f t="shared" si="360"/>
        <v>26200</v>
      </c>
      <c r="F2937">
        <v>21316</v>
      </c>
      <c r="G2937">
        <f t="shared" si="361"/>
        <v>27923.960000000003</v>
      </c>
      <c r="H2937" t="s">
        <v>8219</v>
      </c>
      <c r="I2937" t="s">
        <v>8225</v>
      </c>
      <c r="J2937" t="s">
        <v>8247</v>
      </c>
      <c r="K2937">
        <v>1450825200</v>
      </c>
      <c r="L2937">
        <v>1448284433</v>
      </c>
      <c r="M2937" t="b">
        <v>1</v>
      </c>
      <c r="N2937">
        <v>158</v>
      </c>
      <c r="O2937" t="b">
        <v>1</v>
      </c>
      <c r="P2937" t="s">
        <v>8269</v>
      </c>
      <c r="Q2937">
        <f t="shared" si="362"/>
        <v>107</v>
      </c>
      <c r="R2937">
        <f t="shared" si="367"/>
        <v>176.73</v>
      </c>
      <c r="S2937" t="str">
        <f t="shared" si="363"/>
        <v>film &amp; video</v>
      </c>
      <c r="T2937" t="str">
        <f t="shared" si="364"/>
        <v>documentary</v>
      </c>
      <c r="U2937" s="7">
        <f t="shared" si="365"/>
        <v>42331.551307870366</v>
      </c>
      <c r="V2937" s="7">
        <f t="shared" si="366"/>
        <v>42360.958333333328</v>
      </c>
    </row>
    <row r="2938" spans="1:22" ht="44.25" x14ac:dyDescent="0.75">
      <c r="A2938">
        <v>2042</v>
      </c>
      <c r="B2938" s="2" t="s">
        <v>2043</v>
      </c>
      <c r="C2938" s="2" t="s">
        <v>6152</v>
      </c>
      <c r="D2938">
        <v>10000</v>
      </c>
      <c r="E2938">
        <f t="shared" si="360"/>
        <v>10000</v>
      </c>
      <c r="F2938">
        <v>12353</v>
      </c>
      <c r="G2938">
        <f t="shared" si="361"/>
        <v>12353</v>
      </c>
      <c r="H2938" t="s">
        <v>8219</v>
      </c>
      <c r="I2938" t="s">
        <v>8224</v>
      </c>
      <c r="J2938" t="s">
        <v>8246</v>
      </c>
      <c r="K2938">
        <v>1453481974</v>
      </c>
      <c r="L2938">
        <v>1448297974</v>
      </c>
      <c r="M2938" t="b">
        <v>0</v>
      </c>
      <c r="N2938">
        <v>140</v>
      </c>
      <c r="O2938" t="b">
        <v>1</v>
      </c>
      <c r="P2938" t="s">
        <v>8295</v>
      </c>
      <c r="Q2938">
        <f t="shared" si="362"/>
        <v>124</v>
      </c>
      <c r="R2938">
        <f t="shared" si="367"/>
        <v>88.24</v>
      </c>
      <c r="S2938" t="str">
        <f t="shared" si="363"/>
        <v>technology</v>
      </c>
      <c r="T2938" t="str">
        <f t="shared" si="364"/>
        <v>hardware</v>
      </c>
      <c r="U2938" s="7">
        <f t="shared" si="365"/>
        <v>42331.708032407405</v>
      </c>
      <c r="V2938" s="7">
        <f t="shared" si="366"/>
        <v>42391.708032407405</v>
      </c>
    </row>
    <row r="2939" spans="1:22" ht="44.25" x14ac:dyDescent="0.75">
      <c r="A2939">
        <v>657</v>
      </c>
      <c r="B2939" s="2" t="s">
        <v>658</v>
      </c>
      <c r="C2939" s="2" t="s">
        <v>4767</v>
      </c>
      <c r="D2939">
        <v>15000</v>
      </c>
      <c r="E2939">
        <f t="shared" si="360"/>
        <v>15000</v>
      </c>
      <c r="F2939">
        <v>18855</v>
      </c>
      <c r="G2939">
        <f t="shared" si="361"/>
        <v>18855</v>
      </c>
      <c r="H2939" t="s">
        <v>8219</v>
      </c>
      <c r="I2939" t="s">
        <v>8224</v>
      </c>
      <c r="J2939" t="s">
        <v>8246</v>
      </c>
      <c r="K2939">
        <v>1450901872</v>
      </c>
      <c r="L2939">
        <v>1448309872</v>
      </c>
      <c r="M2939" t="b">
        <v>0</v>
      </c>
      <c r="N2939">
        <v>99</v>
      </c>
      <c r="O2939" t="b">
        <v>1</v>
      </c>
      <c r="P2939" t="s">
        <v>8273</v>
      </c>
      <c r="Q2939">
        <f t="shared" si="362"/>
        <v>126</v>
      </c>
      <c r="R2939">
        <f t="shared" si="367"/>
        <v>190.45</v>
      </c>
      <c r="S2939" t="str">
        <f t="shared" si="363"/>
        <v>technology</v>
      </c>
      <c r="T2939" t="str">
        <f t="shared" si="364"/>
        <v>wearables</v>
      </c>
      <c r="U2939" s="7">
        <f t="shared" si="365"/>
        <v>42331.84574074074</v>
      </c>
      <c r="V2939" s="7">
        <f t="shared" si="366"/>
        <v>42361.84574074074</v>
      </c>
    </row>
    <row r="2940" spans="1:22" ht="59" x14ac:dyDescent="0.75">
      <c r="A2940">
        <v>2330</v>
      </c>
      <c r="B2940" s="2" t="s">
        <v>2331</v>
      </c>
      <c r="C2940" s="2" t="s">
        <v>6440</v>
      </c>
      <c r="D2940">
        <v>35000</v>
      </c>
      <c r="E2940">
        <f t="shared" si="360"/>
        <v>35000</v>
      </c>
      <c r="F2940">
        <v>35848</v>
      </c>
      <c r="G2940">
        <f t="shared" si="361"/>
        <v>35848</v>
      </c>
      <c r="H2940" t="s">
        <v>8219</v>
      </c>
      <c r="I2940" t="s">
        <v>8224</v>
      </c>
      <c r="J2940" t="s">
        <v>8246</v>
      </c>
      <c r="K2940">
        <v>1451001600</v>
      </c>
      <c r="L2940">
        <v>1448400943</v>
      </c>
      <c r="M2940" t="b">
        <v>1</v>
      </c>
      <c r="N2940">
        <v>163</v>
      </c>
      <c r="O2940" t="b">
        <v>1</v>
      </c>
      <c r="P2940" t="s">
        <v>8298</v>
      </c>
      <c r="Q2940">
        <f t="shared" si="362"/>
        <v>102</v>
      </c>
      <c r="R2940">
        <f t="shared" si="367"/>
        <v>219.93</v>
      </c>
      <c r="S2940" t="str">
        <f t="shared" si="363"/>
        <v>food</v>
      </c>
      <c r="T2940" t="str">
        <f t="shared" si="364"/>
        <v>small batch</v>
      </c>
      <c r="U2940" s="7">
        <f t="shared" si="365"/>
        <v>42332.89980324074</v>
      </c>
      <c r="V2940" s="7">
        <f t="shared" si="366"/>
        <v>42363</v>
      </c>
    </row>
    <row r="2941" spans="1:22" ht="44.25" x14ac:dyDescent="0.75">
      <c r="A2941">
        <v>1131</v>
      </c>
      <c r="B2941" s="2" t="s">
        <v>1132</v>
      </c>
      <c r="C2941" s="2" t="s">
        <v>5241</v>
      </c>
      <c r="D2941">
        <v>40000</v>
      </c>
      <c r="E2941">
        <f t="shared" si="360"/>
        <v>26400</v>
      </c>
      <c r="F2941">
        <v>0</v>
      </c>
      <c r="G2941">
        <f t="shared" si="361"/>
        <v>0</v>
      </c>
      <c r="H2941" t="s">
        <v>8221</v>
      </c>
      <c r="I2941" t="s">
        <v>8226</v>
      </c>
      <c r="J2941" t="s">
        <v>8248</v>
      </c>
      <c r="K2941">
        <v>1450993668</v>
      </c>
      <c r="L2941">
        <v>1448401668</v>
      </c>
      <c r="M2941" t="b">
        <v>0</v>
      </c>
      <c r="N2941">
        <v>0</v>
      </c>
      <c r="O2941" t="b">
        <v>0</v>
      </c>
      <c r="P2941" t="s">
        <v>8283</v>
      </c>
      <c r="Q2941">
        <f t="shared" si="362"/>
        <v>0</v>
      </c>
      <c r="R2941" t="e">
        <f t="shared" si="367"/>
        <v>#DIV/0!</v>
      </c>
      <c r="S2941" t="str">
        <f t="shared" si="363"/>
        <v>games</v>
      </c>
      <c r="T2941" t="str">
        <f t="shared" si="364"/>
        <v>mobile games</v>
      </c>
      <c r="U2941" s="7">
        <f t="shared" si="365"/>
        <v>42332.908194444448</v>
      </c>
      <c r="V2941" s="7">
        <f t="shared" si="366"/>
        <v>42362.908194444448</v>
      </c>
    </row>
    <row r="2942" spans="1:22" ht="29.5" x14ac:dyDescent="0.75">
      <c r="A2942">
        <v>2586</v>
      </c>
      <c r="B2942" s="2" t="s">
        <v>2586</v>
      </c>
      <c r="C2942" s="2" t="s">
        <v>6696</v>
      </c>
      <c r="D2942">
        <v>3000</v>
      </c>
      <c r="E2942">
        <f t="shared" si="360"/>
        <v>3930</v>
      </c>
      <c r="F2942">
        <v>5</v>
      </c>
      <c r="G2942">
        <f t="shared" si="361"/>
        <v>6.5500000000000007</v>
      </c>
      <c r="H2942" t="s">
        <v>8221</v>
      </c>
      <c r="I2942" t="s">
        <v>8225</v>
      </c>
      <c r="J2942" t="s">
        <v>8247</v>
      </c>
      <c r="K2942">
        <v>1451030136</v>
      </c>
      <c r="L2942">
        <v>1448438136</v>
      </c>
      <c r="M2942" t="b">
        <v>0</v>
      </c>
      <c r="N2942">
        <v>1</v>
      </c>
      <c r="O2942" t="b">
        <v>0</v>
      </c>
      <c r="P2942" t="s">
        <v>8284</v>
      </c>
      <c r="Q2942">
        <f t="shared" si="362"/>
        <v>0</v>
      </c>
      <c r="R2942">
        <f t="shared" si="367"/>
        <v>6.55</v>
      </c>
      <c r="S2942" t="str">
        <f t="shared" si="363"/>
        <v>food</v>
      </c>
      <c r="T2942" t="str">
        <f t="shared" si="364"/>
        <v>food trucks</v>
      </c>
      <c r="U2942" s="7">
        <f t="shared" si="365"/>
        <v>42333.330277777779</v>
      </c>
      <c r="V2942" s="7">
        <f t="shared" si="366"/>
        <v>42363.330277777779</v>
      </c>
    </row>
    <row r="2943" spans="1:22" ht="44.25" x14ac:dyDescent="0.75">
      <c r="A2943">
        <v>1117</v>
      </c>
      <c r="B2943" s="2" t="s">
        <v>1118</v>
      </c>
      <c r="C2943" s="2" t="s">
        <v>5227</v>
      </c>
      <c r="D2943">
        <v>1000</v>
      </c>
      <c r="E2943">
        <f t="shared" si="360"/>
        <v>1140</v>
      </c>
      <c r="F2943">
        <v>83</v>
      </c>
      <c r="G2943">
        <f t="shared" si="361"/>
        <v>94.61999999999999</v>
      </c>
      <c r="H2943" t="s">
        <v>8221</v>
      </c>
      <c r="I2943" t="s">
        <v>8236</v>
      </c>
      <c r="J2943" t="s">
        <v>8249</v>
      </c>
      <c r="K2943">
        <v>1451053313</v>
      </c>
      <c r="L2943">
        <v>1448461313</v>
      </c>
      <c r="M2943" t="b">
        <v>0</v>
      </c>
      <c r="N2943">
        <v>8</v>
      </c>
      <c r="O2943" t="b">
        <v>0</v>
      </c>
      <c r="P2943" t="s">
        <v>8282</v>
      </c>
      <c r="Q2943">
        <f t="shared" si="362"/>
        <v>8</v>
      </c>
      <c r="R2943">
        <f t="shared" si="367"/>
        <v>11.83</v>
      </c>
      <c r="S2943" t="str">
        <f t="shared" si="363"/>
        <v>games</v>
      </c>
      <c r="T2943" t="str">
        <f t="shared" si="364"/>
        <v>video games</v>
      </c>
      <c r="U2943" s="7">
        <f t="shared" si="365"/>
        <v>42333.598530092597</v>
      </c>
      <c r="V2943" s="7">
        <f t="shared" si="366"/>
        <v>42363.598530092597</v>
      </c>
    </row>
    <row r="2944" spans="1:22" ht="29.5" x14ac:dyDescent="0.75">
      <c r="A2944">
        <v>2728</v>
      </c>
      <c r="B2944" s="2" t="s">
        <v>2728</v>
      </c>
      <c r="C2944" s="2" t="s">
        <v>6838</v>
      </c>
      <c r="D2944">
        <v>15000</v>
      </c>
      <c r="E2944">
        <f t="shared" si="360"/>
        <v>15000</v>
      </c>
      <c r="F2944">
        <v>30274</v>
      </c>
      <c r="G2944">
        <f t="shared" si="361"/>
        <v>30274</v>
      </c>
      <c r="H2944" t="s">
        <v>8219</v>
      </c>
      <c r="I2944" t="s">
        <v>8224</v>
      </c>
      <c r="J2944" t="s">
        <v>8246</v>
      </c>
      <c r="K2944">
        <v>1451485434</v>
      </c>
      <c r="L2944">
        <v>1448461434</v>
      </c>
      <c r="M2944" t="b">
        <v>0</v>
      </c>
      <c r="N2944">
        <v>392</v>
      </c>
      <c r="O2944" t="b">
        <v>1</v>
      </c>
      <c r="P2944" t="s">
        <v>8295</v>
      </c>
      <c r="Q2944">
        <f t="shared" si="362"/>
        <v>202</v>
      </c>
      <c r="R2944">
        <f t="shared" si="367"/>
        <v>77.23</v>
      </c>
      <c r="S2944" t="str">
        <f t="shared" si="363"/>
        <v>technology</v>
      </c>
      <c r="T2944" t="str">
        <f t="shared" si="364"/>
        <v>hardware</v>
      </c>
      <c r="U2944" s="7">
        <f t="shared" si="365"/>
        <v>42333.59993055556</v>
      </c>
      <c r="V2944" s="7">
        <f t="shared" si="366"/>
        <v>42368.59993055556</v>
      </c>
    </row>
    <row r="2945" spans="1:22" ht="44.25" x14ac:dyDescent="0.75">
      <c r="A2945">
        <v>1198</v>
      </c>
      <c r="B2945" s="2" t="s">
        <v>1199</v>
      </c>
      <c r="C2945" s="2" t="s">
        <v>5308</v>
      </c>
      <c r="D2945">
        <v>3500</v>
      </c>
      <c r="E2945">
        <f t="shared" si="360"/>
        <v>3500</v>
      </c>
      <c r="F2945">
        <v>9121</v>
      </c>
      <c r="G2945">
        <f t="shared" si="361"/>
        <v>9121</v>
      </c>
      <c r="H2945" t="s">
        <v>8219</v>
      </c>
      <c r="I2945" t="s">
        <v>8224</v>
      </c>
      <c r="J2945" t="s">
        <v>8246</v>
      </c>
      <c r="K2945">
        <v>1451530800</v>
      </c>
      <c r="L2945">
        <v>1448463086</v>
      </c>
      <c r="M2945" t="b">
        <v>0</v>
      </c>
      <c r="N2945">
        <v>167</v>
      </c>
      <c r="O2945" t="b">
        <v>1</v>
      </c>
      <c r="P2945" t="s">
        <v>8285</v>
      </c>
      <c r="Q2945">
        <f t="shared" si="362"/>
        <v>261</v>
      </c>
      <c r="R2945">
        <f t="shared" si="367"/>
        <v>54.62</v>
      </c>
      <c r="S2945" t="str">
        <f t="shared" si="363"/>
        <v>photography</v>
      </c>
      <c r="T2945" t="str">
        <f t="shared" si="364"/>
        <v>photobooks</v>
      </c>
      <c r="U2945" s="7">
        <f t="shared" si="365"/>
        <v>42333.619050925925</v>
      </c>
      <c r="V2945" s="7">
        <f t="shared" si="366"/>
        <v>42369.125</v>
      </c>
    </row>
    <row r="2946" spans="1:22" ht="73.75" x14ac:dyDescent="0.75">
      <c r="A2946">
        <v>3788</v>
      </c>
      <c r="B2946" s="2" t="s">
        <v>3785</v>
      </c>
      <c r="C2946" s="2" t="s">
        <v>7898</v>
      </c>
      <c r="D2946">
        <v>75000</v>
      </c>
      <c r="E2946">
        <f t="shared" ref="E2946:E3009" si="368">INDEX(convert,MATCH($J2946,money,0),2)*D2946</f>
        <v>75000</v>
      </c>
      <c r="F2946">
        <v>500</v>
      </c>
      <c r="G2946">
        <f t="shared" ref="G2946:G3009" si="369">INDEX(convert,MATCH($J2946,money,0),2)*F2946</f>
        <v>500</v>
      </c>
      <c r="H2946" t="s">
        <v>8221</v>
      </c>
      <c r="I2946" t="s">
        <v>8224</v>
      </c>
      <c r="J2946" t="s">
        <v>8246</v>
      </c>
      <c r="K2946">
        <v>1450887480</v>
      </c>
      <c r="L2946">
        <v>1448469719</v>
      </c>
      <c r="M2946" t="b">
        <v>0</v>
      </c>
      <c r="N2946">
        <v>1</v>
      </c>
      <c r="O2946" t="b">
        <v>0</v>
      </c>
      <c r="P2946" t="s">
        <v>8305</v>
      </c>
      <c r="Q2946">
        <f t="shared" ref="Q2946:Q3009" si="370">ROUND(F2946/D2946*100,0)</f>
        <v>1</v>
      </c>
      <c r="R2946">
        <f t="shared" si="367"/>
        <v>500</v>
      </c>
      <c r="S2946" t="str">
        <f t="shared" ref="S2946:S3009" si="371">LEFT($P2946,FIND("/",$P2946)-1)</f>
        <v>theater</v>
      </c>
      <c r="T2946" t="str">
        <f t="shared" ref="T2946:T3009" si="372">MID($P2946,FIND("/",$P2946)+1,30)</f>
        <v>musical</v>
      </c>
      <c r="U2946" s="7">
        <f t="shared" ref="U2946:U3009" si="373">DATE(1970,1,1)+(((L2946/60)/60)/24)</f>
        <v>42333.695821759262</v>
      </c>
      <c r="V2946" s="7">
        <f t="shared" ref="V2946:V3009" si="374">DATE(1970,1,1)+(((K2946/60)/60)/24)</f>
        <v>42361.679166666669</v>
      </c>
    </row>
    <row r="2947" spans="1:22" ht="59" x14ac:dyDescent="0.75">
      <c r="A2947">
        <v>54</v>
      </c>
      <c r="B2947" s="2" t="s">
        <v>56</v>
      </c>
      <c r="C2947" s="2" t="s">
        <v>4165</v>
      </c>
      <c r="D2947">
        <v>10000</v>
      </c>
      <c r="E2947">
        <f t="shared" si="368"/>
        <v>10000</v>
      </c>
      <c r="F2947">
        <v>10100</v>
      </c>
      <c r="G2947">
        <f t="shared" si="369"/>
        <v>10100</v>
      </c>
      <c r="H2947" t="s">
        <v>8219</v>
      </c>
      <c r="I2947" t="s">
        <v>8224</v>
      </c>
      <c r="J2947" t="s">
        <v>8246</v>
      </c>
      <c r="K2947">
        <v>1451063221</v>
      </c>
      <c r="L2947">
        <v>1448471221</v>
      </c>
      <c r="M2947" t="b">
        <v>0</v>
      </c>
      <c r="N2947">
        <v>52</v>
      </c>
      <c r="O2947" t="b">
        <v>1</v>
      </c>
      <c r="P2947" t="s">
        <v>8265</v>
      </c>
      <c r="Q2947">
        <f t="shared" si="370"/>
        <v>101</v>
      </c>
      <c r="R2947">
        <f t="shared" ref="R2947:R3010" si="375">ROUND(G2947/N2947,2)</f>
        <v>194.23</v>
      </c>
      <c r="S2947" t="str">
        <f t="shared" si="371"/>
        <v>film &amp; video</v>
      </c>
      <c r="T2947" t="str">
        <f t="shared" si="372"/>
        <v>television</v>
      </c>
      <c r="U2947" s="7">
        <f t="shared" si="373"/>
        <v>42333.713206018518</v>
      </c>
      <c r="V2947" s="7">
        <f t="shared" si="374"/>
        <v>42363.713206018518</v>
      </c>
    </row>
    <row r="2948" spans="1:22" ht="44.25" x14ac:dyDescent="0.75">
      <c r="A2948">
        <v>1350</v>
      </c>
      <c r="B2948" s="2" t="s">
        <v>1351</v>
      </c>
      <c r="C2948" s="2" t="s">
        <v>5460</v>
      </c>
      <c r="D2948">
        <v>5000</v>
      </c>
      <c r="E2948">
        <f t="shared" si="368"/>
        <v>5000</v>
      </c>
      <c r="F2948">
        <v>5202.5</v>
      </c>
      <c r="G2948">
        <f t="shared" si="369"/>
        <v>5202.5</v>
      </c>
      <c r="H2948" t="s">
        <v>8219</v>
      </c>
      <c r="I2948" t="s">
        <v>8224</v>
      </c>
      <c r="J2948" t="s">
        <v>8246</v>
      </c>
      <c r="K2948">
        <v>1451089134</v>
      </c>
      <c r="L2948">
        <v>1448497134</v>
      </c>
      <c r="M2948" t="b">
        <v>0</v>
      </c>
      <c r="N2948">
        <v>78</v>
      </c>
      <c r="O2948" t="b">
        <v>1</v>
      </c>
      <c r="P2948" t="s">
        <v>8274</v>
      </c>
      <c r="Q2948">
        <f t="shared" si="370"/>
        <v>104</v>
      </c>
      <c r="R2948">
        <f t="shared" si="375"/>
        <v>66.7</v>
      </c>
      <c r="S2948" t="str">
        <f t="shared" si="371"/>
        <v>publishing</v>
      </c>
      <c r="T2948" t="str">
        <f t="shared" si="372"/>
        <v>nonfiction</v>
      </c>
      <c r="U2948" s="7">
        <f t="shared" si="373"/>
        <v>42334.013124999998</v>
      </c>
      <c r="V2948" s="7">
        <f t="shared" si="374"/>
        <v>42364.013124999998</v>
      </c>
    </row>
    <row r="2949" spans="1:22" ht="44.25" x14ac:dyDescent="0.75">
      <c r="A2949">
        <v>3011</v>
      </c>
      <c r="B2949" s="2" t="s">
        <v>3011</v>
      </c>
      <c r="C2949" s="2" t="s">
        <v>7121</v>
      </c>
      <c r="D2949">
        <v>300</v>
      </c>
      <c r="E2949">
        <f t="shared" si="368"/>
        <v>341.99999999999994</v>
      </c>
      <c r="F2949">
        <v>371</v>
      </c>
      <c r="G2949">
        <f t="shared" si="369"/>
        <v>422.93999999999994</v>
      </c>
      <c r="H2949" t="s">
        <v>8219</v>
      </c>
      <c r="I2949" t="s">
        <v>8227</v>
      </c>
      <c r="J2949" t="s">
        <v>8249</v>
      </c>
      <c r="K2949">
        <v>1450911540</v>
      </c>
      <c r="L2949">
        <v>1448536516</v>
      </c>
      <c r="M2949" t="b">
        <v>0</v>
      </c>
      <c r="N2949">
        <v>25</v>
      </c>
      <c r="O2949" t="b">
        <v>1</v>
      </c>
      <c r="P2949" t="s">
        <v>8303</v>
      </c>
      <c r="Q2949">
        <f t="shared" si="370"/>
        <v>124</v>
      </c>
      <c r="R2949">
        <f t="shared" si="375"/>
        <v>16.920000000000002</v>
      </c>
      <c r="S2949" t="str">
        <f t="shared" si="371"/>
        <v>theater</v>
      </c>
      <c r="T2949" t="str">
        <f t="shared" si="372"/>
        <v>spaces</v>
      </c>
      <c r="U2949" s="7">
        <f t="shared" si="373"/>
        <v>42334.468935185185</v>
      </c>
      <c r="V2949" s="7">
        <f t="shared" si="374"/>
        <v>42361.957638888889</v>
      </c>
    </row>
    <row r="2950" spans="1:22" ht="44.25" x14ac:dyDescent="0.75">
      <c r="A2950">
        <v>2942</v>
      </c>
      <c r="B2950" s="2" t="s">
        <v>2942</v>
      </c>
      <c r="C2950" s="2" t="s">
        <v>7052</v>
      </c>
      <c r="D2950">
        <v>200000</v>
      </c>
      <c r="E2950">
        <f t="shared" si="368"/>
        <v>146000</v>
      </c>
      <c r="F2950">
        <v>40850</v>
      </c>
      <c r="G2950">
        <f t="shared" si="369"/>
        <v>29820.5</v>
      </c>
      <c r="H2950" t="s">
        <v>8221</v>
      </c>
      <c r="I2950" t="s">
        <v>8229</v>
      </c>
      <c r="J2950" t="s">
        <v>8251</v>
      </c>
      <c r="K2950">
        <v>1450297080</v>
      </c>
      <c r="L2950">
        <v>1448565459</v>
      </c>
      <c r="M2950" t="b">
        <v>0</v>
      </c>
      <c r="N2950">
        <v>202</v>
      </c>
      <c r="O2950" t="b">
        <v>0</v>
      </c>
      <c r="P2950" t="s">
        <v>8303</v>
      </c>
      <c r="Q2950">
        <f t="shared" si="370"/>
        <v>20</v>
      </c>
      <c r="R2950">
        <f t="shared" si="375"/>
        <v>147.63</v>
      </c>
      <c r="S2950" t="str">
        <f t="shared" si="371"/>
        <v>theater</v>
      </c>
      <c r="T2950" t="str">
        <f t="shared" si="372"/>
        <v>spaces</v>
      </c>
      <c r="U2950" s="7">
        <f t="shared" si="373"/>
        <v>42334.803923611107</v>
      </c>
      <c r="V2950" s="7">
        <f t="shared" si="374"/>
        <v>42354.845833333333</v>
      </c>
    </row>
    <row r="2951" spans="1:22" x14ac:dyDescent="0.75">
      <c r="A2951">
        <v>2989</v>
      </c>
      <c r="B2951" s="2" t="s">
        <v>2989</v>
      </c>
      <c r="C2951" s="2" t="s">
        <v>7099</v>
      </c>
      <c r="D2951">
        <v>20000</v>
      </c>
      <c r="E2951">
        <f t="shared" si="368"/>
        <v>20000</v>
      </c>
      <c r="F2951">
        <v>35307</v>
      </c>
      <c r="G2951">
        <f t="shared" si="369"/>
        <v>35307</v>
      </c>
      <c r="H2951" t="s">
        <v>8219</v>
      </c>
      <c r="I2951" t="s">
        <v>8224</v>
      </c>
      <c r="J2951" t="s">
        <v>8246</v>
      </c>
      <c r="K2951">
        <v>1450673940</v>
      </c>
      <c r="L2951">
        <v>1448756962</v>
      </c>
      <c r="M2951" t="b">
        <v>0</v>
      </c>
      <c r="N2951">
        <v>364</v>
      </c>
      <c r="O2951" t="b">
        <v>1</v>
      </c>
      <c r="P2951" t="s">
        <v>8303</v>
      </c>
      <c r="Q2951">
        <f t="shared" si="370"/>
        <v>177</v>
      </c>
      <c r="R2951">
        <f t="shared" si="375"/>
        <v>97</v>
      </c>
      <c r="S2951" t="str">
        <f t="shared" si="371"/>
        <v>theater</v>
      </c>
      <c r="T2951" t="str">
        <f t="shared" si="372"/>
        <v>spaces</v>
      </c>
      <c r="U2951" s="7">
        <f t="shared" si="373"/>
        <v>42337.02039351852</v>
      </c>
      <c r="V2951" s="7">
        <f t="shared" si="374"/>
        <v>42359.207638888889</v>
      </c>
    </row>
    <row r="2952" spans="1:22" ht="59" x14ac:dyDescent="0.75">
      <c r="A2952">
        <v>3214</v>
      </c>
      <c r="B2952" s="2" t="s">
        <v>3214</v>
      </c>
      <c r="C2952" s="2" t="s">
        <v>7324</v>
      </c>
      <c r="D2952">
        <v>12000</v>
      </c>
      <c r="E2952">
        <f t="shared" si="368"/>
        <v>15720</v>
      </c>
      <c r="F2952">
        <v>12256</v>
      </c>
      <c r="G2952">
        <f t="shared" si="369"/>
        <v>16055.36</v>
      </c>
      <c r="H2952" t="s">
        <v>8219</v>
      </c>
      <c r="I2952" t="s">
        <v>8225</v>
      </c>
      <c r="J2952" t="s">
        <v>8247</v>
      </c>
      <c r="K2952">
        <v>1452038100</v>
      </c>
      <c r="L2952">
        <v>1448823673</v>
      </c>
      <c r="M2952" t="b">
        <v>1</v>
      </c>
      <c r="N2952">
        <v>115</v>
      </c>
      <c r="O2952" t="b">
        <v>1</v>
      </c>
      <c r="P2952" t="s">
        <v>8271</v>
      </c>
      <c r="Q2952">
        <f t="shared" si="370"/>
        <v>102</v>
      </c>
      <c r="R2952">
        <f t="shared" si="375"/>
        <v>139.61000000000001</v>
      </c>
      <c r="S2952" t="str">
        <f t="shared" si="371"/>
        <v>theater</v>
      </c>
      <c r="T2952" t="str">
        <f t="shared" si="372"/>
        <v>plays</v>
      </c>
      <c r="U2952" s="7">
        <f t="shared" si="373"/>
        <v>42337.792511574073</v>
      </c>
      <c r="V2952" s="7">
        <f t="shared" si="374"/>
        <v>42374.996527777781</v>
      </c>
    </row>
    <row r="2953" spans="1:22" ht="59" x14ac:dyDescent="0.75">
      <c r="A2953">
        <v>2436</v>
      </c>
      <c r="B2953" s="2" t="s">
        <v>2437</v>
      </c>
      <c r="C2953" s="2" t="s">
        <v>6546</v>
      </c>
      <c r="D2953">
        <v>117000</v>
      </c>
      <c r="E2953">
        <f t="shared" si="368"/>
        <v>85410</v>
      </c>
      <c r="F2953">
        <v>45</v>
      </c>
      <c r="G2953">
        <f t="shared" si="369"/>
        <v>32.85</v>
      </c>
      <c r="H2953" t="s">
        <v>8221</v>
      </c>
      <c r="I2953" t="s">
        <v>8229</v>
      </c>
      <c r="J2953" t="s">
        <v>8251</v>
      </c>
      <c r="K2953">
        <v>1454078770</v>
      </c>
      <c r="L2953">
        <v>1448894770</v>
      </c>
      <c r="M2953" t="b">
        <v>0</v>
      </c>
      <c r="N2953">
        <v>2</v>
      </c>
      <c r="O2953" t="b">
        <v>0</v>
      </c>
      <c r="P2953" t="s">
        <v>8284</v>
      </c>
      <c r="Q2953">
        <f t="shared" si="370"/>
        <v>0</v>
      </c>
      <c r="R2953">
        <f t="shared" si="375"/>
        <v>16.43</v>
      </c>
      <c r="S2953" t="str">
        <f t="shared" si="371"/>
        <v>food</v>
      </c>
      <c r="T2953" t="str">
        <f t="shared" si="372"/>
        <v>food trucks</v>
      </c>
      <c r="U2953" s="7">
        <f t="shared" si="373"/>
        <v>42338.615393518514</v>
      </c>
      <c r="V2953" s="7">
        <f t="shared" si="374"/>
        <v>42398.615393518514</v>
      </c>
    </row>
    <row r="2954" spans="1:22" ht="44.25" x14ac:dyDescent="0.75">
      <c r="A2954">
        <v>2587</v>
      </c>
      <c r="B2954" s="2" t="s">
        <v>2587</v>
      </c>
      <c r="C2954" s="2" t="s">
        <v>6697</v>
      </c>
      <c r="D2954">
        <v>50000</v>
      </c>
      <c r="E2954">
        <f t="shared" si="368"/>
        <v>50000</v>
      </c>
      <c r="F2954">
        <v>1217</v>
      </c>
      <c r="G2954">
        <f t="shared" si="369"/>
        <v>1217</v>
      </c>
      <c r="H2954" t="s">
        <v>8221</v>
      </c>
      <c r="I2954" t="s">
        <v>8224</v>
      </c>
      <c r="J2954" t="s">
        <v>8246</v>
      </c>
      <c r="K2954">
        <v>1451491953</v>
      </c>
      <c r="L2954">
        <v>1448899953</v>
      </c>
      <c r="M2954" t="b">
        <v>0</v>
      </c>
      <c r="N2954">
        <v>6</v>
      </c>
      <c r="O2954" t="b">
        <v>0</v>
      </c>
      <c r="P2954" t="s">
        <v>8284</v>
      </c>
      <c r="Q2954">
        <f t="shared" si="370"/>
        <v>2</v>
      </c>
      <c r="R2954">
        <f t="shared" si="375"/>
        <v>202.83</v>
      </c>
      <c r="S2954" t="str">
        <f t="shared" si="371"/>
        <v>food</v>
      </c>
      <c r="T2954" t="str">
        <f t="shared" si="372"/>
        <v>food trucks</v>
      </c>
      <c r="U2954" s="7">
        <f t="shared" si="373"/>
        <v>42338.675381944442</v>
      </c>
      <c r="V2954" s="7">
        <f t="shared" si="374"/>
        <v>42368.675381944442</v>
      </c>
    </row>
    <row r="2955" spans="1:22" ht="29.5" x14ac:dyDescent="0.75">
      <c r="A2955">
        <v>2278</v>
      </c>
      <c r="B2955" s="2" t="s">
        <v>2279</v>
      </c>
      <c r="C2955" s="2" t="s">
        <v>6388</v>
      </c>
      <c r="D2955">
        <v>2000</v>
      </c>
      <c r="E2955">
        <f t="shared" si="368"/>
        <v>2280</v>
      </c>
      <c r="F2955">
        <v>5414</v>
      </c>
      <c r="G2955">
        <f t="shared" si="369"/>
        <v>6171.9599999999991</v>
      </c>
      <c r="H2955" t="s">
        <v>8219</v>
      </c>
      <c r="I2955" t="s">
        <v>8237</v>
      </c>
      <c r="J2955" t="s">
        <v>8249</v>
      </c>
      <c r="K2955">
        <v>1451861940</v>
      </c>
      <c r="L2955">
        <v>1448902867</v>
      </c>
      <c r="M2955" t="b">
        <v>0</v>
      </c>
      <c r="N2955">
        <v>102</v>
      </c>
      <c r="O2955" t="b">
        <v>1</v>
      </c>
      <c r="P2955" t="s">
        <v>8297</v>
      </c>
      <c r="Q2955">
        <f t="shared" si="370"/>
        <v>271</v>
      </c>
      <c r="R2955">
        <f t="shared" si="375"/>
        <v>60.51</v>
      </c>
      <c r="S2955" t="str">
        <f t="shared" si="371"/>
        <v>games</v>
      </c>
      <c r="T2955" t="str">
        <f t="shared" si="372"/>
        <v>tabletop games</v>
      </c>
      <c r="U2955" s="7">
        <f t="shared" si="373"/>
        <v>42338.709108796291</v>
      </c>
      <c r="V2955" s="7">
        <f t="shared" si="374"/>
        <v>42372.957638888889</v>
      </c>
    </row>
    <row r="2956" spans="1:22" ht="44.25" x14ac:dyDescent="0.75">
      <c r="A2956">
        <v>2452</v>
      </c>
      <c r="B2956" s="2" t="s">
        <v>2453</v>
      </c>
      <c r="C2956" s="2" t="s">
        <v>6562</v>
      </c>
      <c r="D2956">
        <v>600</v>
      </c>
      <c r="E2956">
        <f t="shared" si="368"/>
        <v>600</v>
      </c>
      <c r="F2956">
        <v>801</v>
      </c>
      <c r="G2956">
        <f t="shared" si="369"/>
        <v>801</v>
      </c>
      <c r="H2956" t="s">
        <v>8219</v>
      </c>
      <c r="I2956" t="s">
        <v>8224</v>
      </c>
      <c r="J2956" t="s">
        <v>8246</v>
      </c>
      <c r="K2956">
        <v>1451430000</v>
      </c>
      <c r="L2956">
        <v>1448914500</v>
      </c>
      <c r="M2956" t="b">
        <v>0</v>
      </c>
      <c r="N2956">
        <v>15</v>
      </c>
      <c r="O2956" t="b">
        <v>1</v>
      </c>
      <c r="P2956" t="s">
        <v>8298</v>
      </c>
      <c r="Q2956">
        <f t="shared" si="370"/>
        <v>134</v>
      </c>
      <c r="R2956">
        <f t="shared" si="375"/>
        <v>53.4</v>
      </c>
      <c r="S2956" t="str">
        <f t="shared" si="371"/>
        <v>food</v>
      </c>
      <c r="T2956" t="str">
        <f t="shared" si="372"/>
        <v>small batch</v>
      </c>
      <c r="U2956" s="7">
        <f t="shared" si="373"/>
        <v>42338.84375</v>
      </c>
      <c r="V2956" s="7">
        <f t="shared" si="374"/>
        <v>42367.958333333328</v>
      </c>
    </row>
    <row r="2957" spans="1:22" ht="29.5" x14ac:dyDescent="0.75">
      <c r="A2957">
        <v>3607</v>
      </c>
      <c r="B2957" s="2" t="s">
        <v>3606</v>
      </c>
      <c r="C2957" s="2" t="s">
        <v>7717</v>
      </c>
      <c r="D2957">
        <v>550</v>
      </c>
      <c r="E2957">
        <f t="shared" si="368"/>
        <v>720.5</v>
      </c>
      <c r="F2957">
        <v>580</v>
      </c>
      <c r="G2957">
        <f t="shared" si="369"/>
        <v>759.80000000000007</v>
      </c>
      <c r="H2957" t="s">
        <v>8219</v>
      </c>
      <c r="I2957" t="s">
        <v>8225</v>
      </c>
      <c r="J2957" t="s">
        <v>8247</v>
      </c>
      <c r="K2957">
        <v>1450137600</v>
      </c>
      <c r="L2957">
        <v>1448924882</v>
      </c>
      <c r="M2957" t="b">
        <v>0</v>
      </c>
      <c r="N2957">
        <v>20</v>
      </c>
      <c r="O2957" t="b">
        <v>1</v>
      </c>
      <c r="P2957" t="s">
        <v>8271</v>
      </c>
      <c r="Q2957">
        <f t="shared" si="370"/>
        <v>105</v>
      </c>
      <c r="R2957">
        <f t="shared" si="375"/>
        <v>37.99</v>
      </c>
      <c r="S2957" t="str">
        <f t="shared" si="371"/>
        <v>theater</v>
      </c>
      <c r="T2957" t="str">
        <f t="shared" si="372"/>
        <v>plays</v>
      </c>
      <c r="U2957" s="7">
        <f t="shared" si="373"/>
        <v>42338.963912037041</v>
      </c>
      <c r="V2957" s="7">
        <f t="shared" si="374"/>
        <v>42353</v>
      </c>
    </row>
    <row r="2958" spans="1:22" ht="44.25" x14ac:dyDescent="0.75">
      <c r="A2958">
        <v>1526</v>
      </c>
      <c r="B2958" s="2" t="s">
        <v>1527</v>
      </c>
      <c r="C2958" s="2" t="s">
        <v>5636</v>
      </c>
      <c r="D2958">
        <v>23000</v>
      </c>
      <c r="E2958">
        <f t="shared" si="368"/>
        <v>23000</v>
      </c>
      <c r="F2958">
        <v>27675</v>
      </c>
      <c r="G2958">
        <f t="shared" si="369"/>
        <v>27675</v>
      </c>
      <c r="H2958" t="s">
        <v>8219</v>
      </c>
      <c r="I2958" t="s">
        <v>8224</v>
      </c>
      <c r="J2958" t="s">
        <v>8246</v>
      </c>
      <c r="K2958">
        <v>1453185447</v>
      </c>
      <c r="L2958">
        <v>1448951847</v>
      </c>
      <c r="M2958" t="b">
        <v>1</v>
      </c>
      <c r="N2958">
        <v>280</v>
      </c>
      <c r="O2958" t="b">
        <v>1</v>
      </c>
      <c r="P2958" t="s">
        <v>8285</v>
      </c>
      <c r="Q2958">
        <f t="shared" si="370"/>
        <v>120</v>
      </c>
      <c r="R2958">
        <f t="shared" si="375"/>
        <v>98.84</v>
      </c>
      <c r="S2958" t="str">
        <f t="shared" si="371"/>
        <v>photography</v>
      </c>
      <c r="T2958" t="str">
        <f t="shared" si="372"/>
        <v>photobooks</v>
      </c>
      <c r="U2958" s="7">
        <f t="shared" si="373"/>
        <v>42339.276006944448</v>
      </c>
      <c r="V2958" s="7">
        <f t="shared" si="374"/>
        <v>42388.276006944448</v>
      </c>
    </row>
    <row r="2959" spans="1:22" ht="44.25" x14ac:dyDescent="0.75">
      <c r="A2959">
        <v>1013</v>
      </c>
      <c r="B2959" s="2" t="s">
        <v>1014</v>
      </c>
      <c r="C2959" s="2" t="s">
        <v>5123</v>
      </c>
      <c r="D2959">
        <v>25000</v>
      </c>
      <c r="E2959">
        <f t="shared" si="368"/>
        <v>25000</v>
      </c>
      <c r="F2959">
        <v>8632</v>
      </c>
      <c r="G2959">
        <f t="shared" si="369"/>
        <v>8632</v>
      </c>
      <c r="H2959" t="s">
        <v>8220</v>
      </c>
      <c r="I2959" t="s">
        <v>8224</v>
      </c>
      <c r="J2959" t="s">
        <v>8246</v>
      </c>
      <c r="K2959">
        <v>1451419200</v>
      </c>
      <c r="L2959">
        <v>1449000056</v>
      </c>
      <c r="M2959" t="b">
        <v>0</v>
      </c>
      <c r="N2959">
        <v>90</v>
      </c>
      <c r="O2959" t="b">
        <v>0</v>
      </c>
      <c r="P2959" t="s">
        <v>8273</v>
      </c>
      <c r="Q2959">
        <f t="shared" si="370"/>
        <v>35</v>
      </c>
      <c r="R2959">
        <f t="shared" si="375"/>
        <v>95.91</v>
      </c>
      <c r="S2959" t="str">
        <f t="shared" si="371"/>
        <v>technology</v>
      </c>
      <c r="T2959" t="str">
        <f t="shared" si="372"/>
        <v>wearables</v>
      </c>
      <c r="U2959" s="7">
        <f t="shared" si="373"/>
        <v>42339.833981481483</v>
      </c>
      <c r="V2959" s="7">
        <f t="shared" si="374"/>
        <v>42367.833333333328</v>
      </c>
    </row>
    <row r="2960" spans="1:22" ht="44.25" x14ac:dyDescent="0.75">
      <c r="A2960">
        <v>985</v>
      </c>
      <c r="B2960" s="2" t="s">
        <v>986</v>
      </c>
      <c r="C2960" s="2" t="s">
        <v>5095</v>
      </c>
      <c r="D2960">
        <v>30000</v>
      </c>
      <c r="E2960">
        <f t="shared" si="368"/>
        <v>34200</v>
      </c>
      <c r="F2960">
        <v>1888</v>
      </c>
      <c r="G2960">
        <f t="shared" si="369"/>
        <v>2152.3199999999997</v>
      </c>
      <c r="H2960" t="s">
        <v>8221</v>
      </c>
      <c r="I2960" t="s">
        <v>8236</v>
      </c>
      <c r="J2960" t="s">
        <v>8249</v>
      </c>
      <c r="K2960">
        <v>1451602800</v>
      </c>
      <c r="L2960">
        <v>1449011610</v>
      </c>
      <c r="M2960" t="b">
        <v>0</v>
      </c>
      <c r="N2960">
        <v>23</v>
      </c>
      <c r="O2960" t="b">
        <v>0</v>
      </c>
      <c r="P2960" t="s">
        <v>8273</v>
      </c>
      <c r="Q2960">
        <f t="shared" si="370"/>
        <v>6</v>
      </c>
      <c r="R2960">
        <f t="shared" si="375"/>
        <v>93.58</v>
      </c>
      <c r="S2960" t="str">
        <f t="shared" si="371"/>
        <v>technology</v>
      </c>
      <c r="T2960" t="str">
        <f t="shared" si="372"/>
        <v>wearables</v>
      </c>
      <c r="U2960" s="7">
        <f t="shared" si="373"/>
        <v>42339.967708333337</v>
      </c>
      <c r="V2960" s="7">
        <f t="shared" si="374"/>
        <v>42369.958333333328</v>
      </c>
    </row>
    <row r="2961" spans="1:22" ht="44.25" x14ac:dyDescent="0.75">
      <c r="A2961">
        <v>1466</v>
      </c>
      <c r="B2961" s="2" t="s">
        <v>1467</v>
      </c>
      <c r="C2961" s="2" t="s">
        <v>5576</v>
      </c>
      <c r="D2961">
        <v>16000</v>
      </c>
      <c r="E2961">
        <f t="shared" si="368"/>
        <v>16000</v>
      </c>
      <c r="F2961">
        <v>17260.37</v>
      </c>
      <c r="G2961">
        <f t="shared" si="369"/>
        <v>17260.37</v>
      </c>
      <c r="H2961" t="s">
        <v>8219</v>
      </c>
      <c r="I2961" t="s">
        <v>8224</v>
      </c>
      <c r="J2961" t="s">
        <v>8246</v>
      </c>
      <c r="K2961">
        <v>1452574800</v>
      </c>
      <c r="L2961">
        <v>1449029266</v>
      </c>
      <c r="M2961" t="b">
        <v>1</v>
      </c>
      <c r="N2961">
        <v>248</v>
      </c>
      <c r="O2961" t="b">
        <v>1</v>
      </c>
      <c r="P2961" t="s">
        <v>8288</v>
      </c>
      <c r="Q2961">
        <f t="shared" si="370"/>
        <v>108</v>
      </c>
      <c r="R2961">
        <f t="shared" si="375"/>
        <v>69.599999999999994</v>
      </c>
      <c r="S2961" t="str">
        <f t="shared" si="371"/>
        <v>publishing</v>
      </c>
      <c r="T2961" t="str">
        <f t="shared" si="372"/>
        <v>radio &amp; podcasts</v>
      </c>
      <c r="U2961" s="7">
        <f t="shared" si="373"/>
        <v>42340.172060185185</v>
      </c>
      <c r="V2961" s="7">
        <f t="shared" si="374"/>
        <v>42381.208333333328</v>
      </c>
    </row>
    <row r="2962" spans="1:22" ht="44.25" x14ac:dyDescent="0.75">
      <c r="A2962">
        <v>1423</v>
      </c>
      <c r="B2962" s="2" t="s">
        <v>1424</v>
      </c>
      <c r="C2962" s="2" t="s">
        <v>5533</v>
      </c>
      <c r="D2962">
        <v>30000</v>
      </c>
      <c r="E2962">
        <f t="shared" si="368"/>
        <v>19800</v>
      </c>
      <c r="F2962">
        <v>100</v>
      </c>
      <c r="G2962">
        <f t="shared" si="369"/>
        <v>66</v>
      </c>
      <c r="H2962" t="s">
        <v>8221</v>
      </c>
      <c r="I2962" t="s">
        <v>8226</v>
      </c>
      <c r="J2962" t="s">
        <v>8248</v>
      </c>
      <c r="K2962">
        <v>1451637531</v>
      </c>
      <c r="L2962">
        <v>1449045531</v>
      </c>
      <c r="M2962" t="b">
        <v>0</v>
      </c>
      <c r="N2962">
        <v>1</v>
      </c>
      <c r="O2962" t="b">
        <v>0</v>
      </c>
      <c r="P2962" t="s">
        <v>8287</v>
      </c>
      <c r="Q2962">
        <f t="shared" si="370"/>
        <v>0</v>
      </c>
      <c r="R2962">
        <f t="shared" si="375"/>
        <v>66</v>
      </c>
      <c r="S2962" t="str">
        <f t="shared" si="371"/>
        <v>publishing</v>
      </c>
      <c r="T2962" t="str">
        <f t="shared" si="372"/>
        <v>translations</v>
      </c>
      <c r="U2962" s="7">
        <f t="shared" si="373"/>
        <v>42340.360312500001</v>
      </c>
      <c r="V2962" s="7">
        <f t="shared" si="374"/>
        <v>42370.360312500001</v>
      </c>
    </row>
    <row r="2963" spans="1:22" ht="44.25" x14ac:dyDescent="0.75">
      <c r="A2963">
        <v>2142</v>
      </c>
      <c r="B2963" s="2" t="s">
        <v>2143</v>
      </c>
      <c r="C2963" s="2" t="s">
        <v>6252</v>
      </c>
      <c r="D2963">
        <v>10500</v>
      </c>
      <c r="E2963">
        <f t="shared" si="368"/>
        <v>11969.999999999998</v>
      </c>
      <c r="F2963">
        <v>601</v>
      </c>
      <c r="G2963">
        <f t="shared" si="369"/>
        <v>685.14</v>
      </c>
      <c r="H2963" t="s">
        <v>8221</v>
      </c>
      <c r="I2963" t="s">
        <v>8236</v>
      </c>
      <c r="J2963" t="s">
        <v>8249</v>
      </c>
      <c r="K2963">
        <v>1451494210</v>
      </c>
      <c r="L2963">
        <v>1449075010</v>
      </c>
      <c r="M2963" t="b">
        <v>0</v>
      </c>
      <c r="N2963">
        <v>12</v>
      </c>
      <c r="O2963" t="b">
        <v>0</v>
      </c>
      <c r="P2963" t="s">
        <v>8282</v>
      </c>
      <c r="Q2963">
        <f t="shared" si="370"/>
        <v>6</v>
      </c>
      <c r="R2963">
        <f t="shared" si="375"/>
        <v>57.1</v>
      </c>
      <c r="S2963" t="str">
        <f t="shared" si="371"/>
        <v>games</v>
      </c>
      <c r="T2963" t="str">
        <f t="shared" si="372"/>
        <v>video games</v>
      </c>
      <c r="U2963" s="7">
        <f t="shared" si="373"/>
        <v>42340.701504629629</v>
      </c>
      <c r="V2963" s="7">
        <f t="shared" si="374"/>
        <v>42368.701504629629</v>
      </c>
    </row>
    <row r="2964" spans="1:22" ht="44.25" x14ac:dyDescent="0.75">
      <c r="A2964">
        <v>569</v>
      </c>
      <c r="B2964" s="2" t="s">
        <v>570</v>
      </c>
      <c r="C2964" s="2" t="s">
        <v>4679</v>
      </c>
      <c r="D2964">
        <v>2500</v>
      </c>
      <c r="E2964">
        <f t="shared" si="368"/>
        <v>1825</v>
      </c>
      <c r="F2964">
        <v>20</v>
      </c>
      <c r="G2964">
        <f t="shared" si="369"/>
        <v>14.6</v>
      </c>
      <c r="H2964" t="s">
        <v>8221</v>
      </c>
      <c r="I2964" t="s">
        <v>8229</v>
      </c>
      <c r="J2964" t="s">
        <v>8251</v>
      </c>
      <c r="K2964">
        <v>1451679612</v>
      </c>
      <c r="L2964">
        <v>1449087612</v>
      </c>
      <c r="M2964" t="b">
        <v>0</v>
      </c>
      <c r="N2964">
        <v>1</v>
      </c>
      <c r="O2964" t="b">
        <v>0</v>
      </c>
      <c r="P2964" t="s">
        <v>8272</v>
      </c>
      <c r="Q2964">
        <f t="shared" si="370"/>
        <v>1</v>
      </c>
      <c r="R2964">
        <f t="shared" si="375"/>
        <v>14.6</v>
      </c>
      <c r="S2964" t="str">
        <f t="shared" si="371"/>
        <v>technology</v>
      </c>
      <c r="T2964" t="str">
        <f t="shared" si="372"/>
        <v>web</v>
      </c>
      <c r="U2964" s="7">
        <f t="shared" si="373"/>
        <v>42340.847361111111</v>
      </c>
      <c r="V2964" s="7">
        <f t="shared" si="374"/>
        <v>42370.847361111111</v>
      </c>
    </row>
    <row r="2965" spans="1:22" ht="59" x14ac:dyDescent="0.75">
      <c r="A2965">
        <v>2069</v>
      </c>
      <c r="B2965" s="2" t="s">
        <v>2070</v>
      </c>
      <c r="C2965" s="2" t="s">
        <v>6179</v>
      </c>
      <c r="D2965">
        <v>50000</v>
      </c>
      <c r="E2965">
        <f t="shared" si="368"/>
        <v>50000</v>
      </c>
      <c r="F2965">
        <v>64203.33</v>
      </c>
      <c r="G2965">
        <f t="shared" si="369"/>
        <v>64203.33</v>
      </c>
      <c r="H2965" t="s">
        <v>8219</v>
      </c>
      <c r="I2965" t="s">
        <v>8224</v>
      </c>
      <c r="J2965" t="s">
        <v>8246</v>
      </c>
      <c r="K2965">
        <v>1451776791</v>
      </c>
      <c r="L2965">
        <v>1449098391</v>
      </c>
      <c r="M2965" t="b">
        <v>0</v>
      </c>
      <c r="N2965">
        <v>263</v>
      </c>
      <c r="O2965" t="b">
        <v>1</v>
      </c>
      <c r="P2965" t="s">
        <v>8295</v>
      </c>
      <c r="Q2965">
        <f t="shared" si="370"/>
        <v>128</v>
      </c>
      <c r="R2965">
        <f t="shared" si="375"/>
        <v>244.12</v>
      </c>
      <c r="S2965" t="str">
        <f t="shared" si="371"/>
        <v>technology</v>
      </c>
      <c r="T2965" t="str">
        <f t="shared" si="372"/>
        <v>hardware</v>
      </c>
      <c r="U2965" s="7">
        <f t="shared" si="373"/>
        <v>42340.972118055557</v>
      </c>
      <c r="V2965" s="7">
        <f t="shared" si="374"/>
        <v>42371.972118055557</v>
      </c>
    </row>
    <row r="2966" spans="1:22" ht="44.25" x14ac:dyDescent="0.75">
      <c r="A2966">
        <v>3821</v>
      </c>
      <c r="B2966" s="2" t="s">
        <v>3818</v>
      </c>
      <c r="C2966" s="2" t="s">
        <v>7930</v>
      </c>
      <c r="D2966">
        <v>3500</v>
      </c>
      <c r="E2966">
        <f t="shared" si="368"/>
        <v>3500</v>
      </c>
      <c r="F2966">
        <v>3659</v>
      </c>
      <c r="G2966">
        <f t="shared" si="369"/>
        <v>3659</v>
      </c>
      <c r="H2966" t="s">
        <v>8219</v>
      </c>
      <c r="I2966" t="s">
        <v>8224</v>
      </c>
      <c r="J2966" t="s">
        <v>8246</v>
      </c>
      <c r="K2966">
        <v>1451881207</v>
      </c>
      <c r="L2966">
        <v>1449116407</v>
      </c>
      <c r="M2966" t="b">
        <v>0</v>
      </c>
      <c r="N2966">
        <v>46</v>
      </c>
      <c r="O2966" t="b">
        <v>1</v>
      </c>
      <c r="P2966" t="s">
        <v>8271</v>
      </c>
      <c r="Q2966">
        <f t="shared" si="370"/>
        <v>105</v>
      </c>
      <c r="R2966">
        <f t="shared" si="375"/>
        <v>79.540000000000006</v>
      </c>
      <c r="S2966" t="str">
        <f t="shared" si="371"/>
        <v>theater</v>
      </c>
      <c r="T2966" t="str">
        <f t="shared" si="372"/>
        <v>plays</v>
      </c>
      <c r="U2966" s="7">
        <f t="shared" si="373"/>
        <v>42341.180636574078</v>
      </c>
      <c r="V2966" s="7">
        <f t="shared" si="374"/>
        <v>42373.180636574078</v>
      </c>
    </row>
    <row r="2967" spans="1:22" ht="44.25" x14ac:dyDescent="0.75">
      <c r="A2967">
        <v>2990</v>
      </c>
      <c r="B2967" s="2" t="s">
        <v>2990</v>
      </c>
      <c r="C2967" s="2" t="s">
        <v>7100</v>
      </c>
      <c r="D2967">
        <v>10000</v>
      </c>
      <c r="E2967">
        <f t="shared" si="368"/>
        <v>10000</v>
      </c>
      <c r="F2967">
        <v>10000</v>
      </c>
      <c r="G2967">
        <f t="shared" si="369"/>
        <v>10000</v>
      </c>
      <c r="H2967" t="s">
        <v>8219</v>
      </c>
      <c r="I2967" t="s">
        <v>8224</v>
      </c>
      <c r="J2967" t="s">
        <v>8246</v>
      </c>
      <c r="K2967">
        <v>1452174420</v>
      </c>
      <c r="L2967">
        <v>1449150420</v>
      </c>
      <c r="M2967" t="b">
        <v>0</v>
      </c>
      <c r="N2967">
        <v>27</v>
      </c>
      <c r="O2967" t="b">
        <v>1</v>
      </c>
      <c r="P2967" t="s">
        <v>8303</v>
      </c>
      <c r="Q2967">
        <f t="shared" si="370"/>
        <v>100</v>
      </c>
      <c r="R2967">
        <f t="shared" si="375"/>
        <v>370.37</v>
      </c>
      <c r="S2967" t="str">
        <f t="shared" si="371"/>
        <v>theater</v>
      </c>
      <c r="T2967" t="str">
        <f t="shared" si="372"/>
        <v>spaces</v>
      </c>
      <c r="U2967" s="7">
        <f t="shared" si="373"/>
        <v>42341.57430555555</v>
      </c>
      <c r="V2967" s="7">
        <f t="shared" si="374"/>
        <v>42376.57430555555</v>
      </c>
    </row>
    <row r="2968" spans="1:22" ht="29.5" x14ac:dyDescent="0.75">
      <c r="A2968">
        <v>1710</v>
      </c>
      <c r="B2968" s="2" t="s">
        <v>1711</v>
      </c>
      <c r="C2968" s="2" t="s">
        <v>5820</v>
      </c>
      <c r="D2968">
        <v>5000</v>
      </c>
      <c r="E2968">
        <f t="shared" si="368"/>
        <v>5699.9999999999991</v>
      </c>
      <c r="F2968">
        <v>34</v>
      </c>
      <c r="G2968">
        <f t="shared" si="369"/>
        <v>38.76</v>
      </c>
      <c r="H2968" t="s">
        <v>8221</v>
      </c>
      <c r="I2968" t="s">
        <v>8236</v>
      </c>
      <c r="J2968" t="s">
        <v>8249</v>
      </c>
      <c r="K2968">
        <v>1453122000</v>
      </c>
      <c r="L2968">
        <v>1449151888</v>
      </c>
      <c r="M2968" t="b">
        <v>0</v>
      </c>
      <c r="N2968">
        <v>1</v>
      </c>
      <c r="O2968" t="b">
        <v>0</v>
      </c>
      <c r="P2968" t="s">
        <v>8293</v>
      </c>
      <c r="Q2968">
        <f t="shared" si="370"/>
        <v>1</v>
      </c>
      <c r="R2968">
        <f t="shared" si="375"/>
        <v>38.76</v>
      </c>
      <c r="S2968" t="str">
        <f t="shared" si="371"/>
        <v>music</v>
      </c>
      <c r="T2968" t="str">
        <f t="shared" si="372"/>
        <v>faith</v>
      </c>
      <c r="U2968" s="7">
        <f t="shared" si="373"/>
        <v>42341.59129629629</v>
      </c>
      <c r="V2968" s="7">
        <f t="shared" si="374"/>
        <v>42387.541666666672</v>
      </c>
    </row>
    <row r="2969" spans="1:22" ht="44.25" x14ac:dyDescent="0.75">
      <c r="A2969">
        <v>2973</v>
      </c>
      <c r="B2969" s="2" t="s">
        <v>2973</v>
      </c>
      <c r="C2969" s="2" t="s">
        <v>7083</v>
      </c>
      <c r="D2969">
        <v>5000</v>
      </c>
      <c r="E2969">
        <f t="shared" si="368"/>
        <v>5000</v>
      </c>
      <c r="F2969">
        <v>8740</v>
      </c>
      <c r="G2969">
        <f t="shared" si="369"/>
        <v>8740</v>
      </c>
      <c r="H2969" t="s">
        <v>8219</v>
      </c>
      <c r="I2969" t="s">
        <v>8224</v>
      </c>
      <c r="J2969" t="s">
        <v>8246</v>
      </c>
      <c r="K2969">
        <v>1451620800</v>
      </c>
      <c r="L2969">
        <v>1449171508</v>
      </c>
      <c r="M2969" t="b">
        <v>0</v>
      </c>
      <c r="N2969">
        <v>33</v>
      </c>
      <c r="O2969" t="b">
        <v>1</v>
      </c>
      <c r="P2969" t="s">
        <v>8271</v>
      </c>
      <c r="Q2969">
        <f t="shared" si="370"/>
        <v>175</v>
      </c>
      <c r="R2969">
        <f t="shared" si="375"/>
        <v>264.85000000000002</v>
      </c>
      <c r="S2969" t="str">
        <f t="shared" si="371"/>
        <v>theater</v>
      </c>
      <c r="T2969" t="str">
        <f t="shared" si="372"/>
        <v>plays</v>
      </c>
      <c r="U2969" s="7">
        <f t="shared" si="373"/>
        <v>42341.818379629629</v>
      </c>
      <c r="V2969" s="7">
        <f t="shared" si="374"/>
        <v>42370.166666666672</v>
      </c>
    </row>
    <row r="2970" spans="1:22" ht="44.25" x14ac:dyDescent="0.75">
      <c r="A2970">
        <v>231</v>
      </c>
      <c r="B2970" s="2" t="s">
        <v>233</v>
      </c>
      <c r="C2970" s="2" t="s">
        <v>4341</v>
      </c>
      <c r="D2970">
        <v>1500000</v>
      </c>
      <c r="E2970">
        <f t="shared" si="368"/>
        <v>1500000</v>
      </c>
      <c r="F2970">
        <v>0</v>
      </c>
      <c r="G2970">
        <f t="shared" si="369"/>
        <v>0</v>
      </c>
      <c r="H2970" t="s">
        <v>8221</v>
      </c>
      <c r="I2970" t="s">
        <v>8224</v>
      </c>
      <c r="J2970" t="s">
        <v>8246</v>
      </c>
      <c r="K2970">
        <v>1451775651</v>
      </c>
      <c r="L2970">
        <v>1449183651</v>
      </c>
      <c r="M2970" t="b">
        <v>0</v>
      </c>
      <c r="N2970">
        <v>0</v>
      </c>
      <c r="O2970" t="b">
        <v>0</v>
      </c>
      <c r="P2970" t="s">
        <v>8268</v>
      </c>
      <c r="Q2970">
        <f t="shared" si="370"/>
        <v>0</v>
      </c>
      <c r="R2970" t="e">
        <f t="shared" si="375"/>
        <v>#DIV/0!</v>
      </c>
      <c r="S2970" t="str">
        <f t="shared" si="371"/>
        <v>film &amp; video</v>
      </c>
      <c r="T2970" t="str">
        <f t="shared" si="372"/>
        <v>drama</v>
      </c>
      <c r="U2970" s="7">
        <f t="shared" si="373"/>
        <v>42341.958923611113</v>
      </c>
      <c r="V2970" s="7">
        <f t="shared" si="374"/>
        <v>42371.958923611113</v>
      </c>
    </row>
    <row r="2971" spans="1:22" ht="29.5" x14ac:dyDescent="0.75">
      <c r="A2971">
        <v>2649</v>
      </c>
      <c r="B2971" s="2" t="s">
        <v>2649</v>
      </c>
      <c r="C2971" s="2" t="s">
        <v>6759</v>
      </c>
      <c r="D2971">
        <v>125000</v>
      </c>
      <c r="E2971">
        <f t="shared" si="368"/>
        <v>125000</v>
      </c>
      <c r="F2971">
        <v>124</v>
      </c>
      <c r="G2971">
        <f t="shared" si="369"/>
        <v>124</v>
      </c>
      <c r="H2971" t="s">
        <v>8220</v>
      </c>
      <c r="I2971" t="s">
        <v>8224</v>
      </c>
      <c r="J2971" t="s">
        <v>8246</v>
      </c>
      <c r="K2971">
        <v>1454370941</v>
      </c>
      <c r="L2971">
        <v>1449186941</v>
      </c>
      <c r="M2971" t="b">
        <v>0</v>
      </c>
      <c r="N2971">
        <v>3</v>
      </c>
      <c r="O2971" t="b">
        <v>0</v>
      </c>
      <c r="P2971" t="s">
        <v>8301</v>
      </c>
      <c r="Q2971">
        <f t="shared" si="370"/>
        <v>0</v>
      </c>
      <c r="R2971">
        <f t="shared" si="375"/>
        <v>41.33</v>
      </c>
      <c r="S2971" t="str">
        <f t="shared" si="371"/>
        <v>technology</v>
      </c>
      <c r="T2971" t="str">
        <f t="shared" si="372"/>
        <v>space exploration</v>
      </c>
      <c r="U2971" s="7">
        <f t="shared" si="373"/>
        <v>42341.99700231482</v>
      </c>
      <c r="V2971" s="7">
        <f t="shared" si="374"/>
        <v>42401.99700231482</v>
      </c>
    </row>
    <row r="2972" spans="1:22" ht="44.25" x14ac:dyDescent="0.75">
      <c r="A2972">
        <v>2404</v>
      </c>
      <c r="B2972" s="2" t="s">
        <v>2405</v>
      </c>
      <c r="C2972" s="2" t="s">
        <v>6514</v>
      </c>
      <c r="D2972">
        <v>15000</v>
      </c>
      <c r="E2972">
        <f t="shared" si="368"/>
        <v>15000</v>
      </c>
      <c r="F2972">
        <v>0</v>
      </c>
      <c r="G2972">
        <f t="shared" si="369"/>
        <v>0</v>
      </c>
      <c r="H2972" t="s">
        <v>8221</v>
      </c>
      <c r="I2972" t="s">
        <v>8224</v>
      </c>
      <c r="J2972" t="s">
        <v>8246</v>
      </c>
      <c r="K2972">
        <v>1451782607</v>
      </c>
      <c r="L2972">
        <v>1449190607</v>
      </c>
      <c r="M2972" t="b">
        <v>0</v>
      </c>
      <c r="N2972">
        <v>0</v>
      </c>
      <c r="O2972" t="b">
        <v>0</v>
      </c>
      <c r="P2972" t="s">
        <v>8284</v>
      </c>
      <c r="Q2972">
        <f t="shared" si="370"/>
        <v>0</v>
      </c>
      <c r="R2972" t="e">
        <f t="shared" si="375"/>
        <v>#DIV/0!</v>
      </c>
      <c r="S2972" t="str">
        <f t="shared" si="371"/>
        <v>food</v>
      </c>
      <c r="T2972" t="str">
        <f t="shared" si="372"/>
        <v>food trucks</v>
      </c>
      <c r="U2972" s="7">
        <f t="shared" si="373"/>
        <v>42342.03943287037</v>
      </c>
      <c r="V2972" s="7">
        <f t="shared" si="374"/>
        <v>42372.03943287037</v>
      </c>
    </row>
    <row r="2973" spans="1:22" ht="44.25" x14ac:dyDescent="0.75">
      <c r="A2973">
        <v>904</v>
      </c>
      <c r="B2973" s="2" t="s">
        <v>905</v>
      </c>
      <c r="C2973" s="2" t="s">
        <v>5014</v>
      </c>
      <c r="D2973">
        <v>50000</v>
      </c>
      <c r="E2973">
        <f t="shared" si="368"/>
        <v>50000</v>
      </c>
      <c r="F2973">
        <v>151</v>
      </c>
      <c r="G2973">
        <f t="shared" si="369"/>
        <v>151</v>
      </c>
      <c r="H2973" t="s">
        <v>8221</v>
      </c>
      <c r="I2973" t="s">
        <v>8224</v>
      </c>
      <c r="J2973" t="s">
        <v>8246</v>
      </c>
      <c r="K2973">
        <v>1451786137</v>
      </c>
      <c r="L2973">
        <v>1449194137</v>
      </c>
      <c r="M2973" t="b">
        <v>0</v>
      </c>
      <c r="N2973">
        <v>3</v>
      </c>
      <c r="O2973" t="b">
        <v>0</v>
      </c>
      <c r="P2973" t="s">
        <v>8278</v>
      </c>
      <c r="Q2973">
        <f t="shared" si="370"/>
        <v>0</v>
      </c>
      <c r="R2973">
        <f t="shared" si="375"/>
        <v>50.33</v>
      </c>
      <c r="S2973" t="str">
        <f t="shared" si="371"/>
        <v>music</v>
      </c>
      <c r="T2973" t="str">
        <f t="shared" si="372"/>
        <v>jazz</v>
      </c>
      <c r="U2973" s="7">
        <f t="shared" si="373"/>
        <v>42342.080289351856</v>
      </c>
      <c r="V2973" s="7">
        <f t="shared" si="374"/>
        <v>42372.080289351856</v>
      </c>
    </row>
    <row r="2974" spans="1:22" ht="44.25" x14ac:dyDescent="0.75">
      <c r="A2974">
        <v>3960</v>
      </c>
      <c r="B2974" s="2" t="s">
        <v>3957</v>
      </c>
      <c r="C2974" s="2" t="s">
        <v>8067</v>
      </c>
      <c r="D2974">
        <v>3000</v>
      </c>
      <c r="E2974">
        <f t="shared" si="368"/>
        <v>3000</v>
      </c>
      <c r="F2974">
        <v>45</v>
      </c>
      <c r="G2974">
        <f t="shared" si="369"/>
        <v>45</v>
      </c>
      <c r="H2974" t="s">
        <v>8221</v>
      </c>
      <c r="I2974" t="s">
        <v>8224</v>
      </c>
      <c r="J2974" t="s">
        <v>8246</v>
      </c>
      <c r="K2974">
        <v>1451852256</v>
      </c>
      <c r="L2974">
        <v>1449260256</v>
      </c>
      <c r="M2974" t="b">
        <v>0</v>
      </c>
      <c r="N2974">
        <v>4</v>
      </c>
      <c r="O2974" t="b">
        <v>0</v>
      </c>
      <c r="P2974" t="s">
        <v>8271</v>
      </c>
      <c r="Q2974">
        <f t="shared" si="370"/>
        <v>2</v>
      </c>
      <c r="R2974">
        <f t="shared" si="375"/>
        <v>11.25</v>
      </c>
      <c r="S2974" t="str">
        <f t="shared" si="371"/>
        <v>theater</v>
      </c>
      <c r="T2974" t="str">
        <f t="shared" si="372"/>
        <v>plays</v>
      </c>
      <c r="U2974" s="7">
        <f t="shared" si="373"/>
        <v>42342.845555555556</v>
      </c>
      <c r="V2974" s="7">
        <f t="shared" si="374"/>
        <v>42372.845555555556</v>
      </c>
    </row>
    <row r="2975" spans="1:22" ht="59" x14ac:dyDescent="0.75">
      <c r="A2975">
        <v>1661</v>
      </c>
      <c r="B2975" s="2" t="s">
        <v>1662</v>
      </c>
      <c r="C2975" s="2" t="s">
        <v>5771</v>
      </c>
      <c r="D2975">
        <v>7900</v>
      </c>
      <c r="E2975">
        <f t="shared" si="368"/>
        <v>9006</v>
      </c>
      <c r="F2975">
        <v>8098</v>
      </c>
      <c r="G2975">
        <f t="shared" si="369"/>
        <v>9231.7199999999993</v>
      </c>
      <c r="H2975" t="s">
        <v>8219</v>
      </c>
      <c r="I2975" t="s">
        <v>8239</v>
      </c>
      <c r="J2975" t="s">
        <v>8249</v>
      </c>
      <c r="K2975">
        <v>1453064400</v>
      </c>
      <c r="L2975">
        <v>1449359831</v>
      </c>
      <c r="M2975" t="b">
        <v>0</v>
      </c>
      <c r="N2975">
        <v>101</v>
      </c>
      <c r="O2975" t="b">
        <v>1</v>
      </c>
      <c r="P2975" t="s">
        <v>8292</v>
      </c>
      <c r="Q2975">
        <f t="shared" si="370"/>
        <v>103</v>
      </c>
      <c r="R2975">
        <f t="shared" si="375"/>
        <v>91.4</v>
      </c>
      <c r="S2975" t="str">
        <f t="shared" si="371"/>
        <v>music</v>
      </c>
      <c r="T2975" t="str">
        <f t="shared" si="372"/>
        <v>pop</v>
      </c>
      <c r="U2975" s="7">
        <f t="shared" si="373"/>
        <v>42343.998043981483</v>
      </c>
      <c r="V2975" s="7">
        <f t="shared" si="374"/>
        <v>42386.875</v>
      </c>
    </row>
    <row r="2976" spans="1:22" ht="44.25" x14ac:dyDescent="0.75">
      <c r="A2976">
        <v>1798</v>
      </c>
      <c r="B2976" s="2" t="s">
        <v>1799</v>
      </c>
      <c r="C2976" s="2" t="s">
        <v>5908</v>
      </c>
      <c r="D2976">
        <v>16000</v>
      </c>
      <c r="E2976">
        <f t="shared" si="368"/>
        <v>16000</v>
      </c>
      <c r="F2976">
        <v>2182</v>
      </c>
      <c r="G2976">
        <f t="shared" si="369"/>
        <v>2182</v>
      </c>
      <c r="H2976" t="s">
        <v>8221</v>
      </c>
      <c r="I2976" t="s">
        <v>8224</v>
      </c>
      <c r="J2976" t="s">
        <v>8246</v>
      </c>
      <c r="K2976">
        <v>1454572233</v>
      </c>
      <c r="L2976">
        <v>1449388233</v>
      </c>
      <c r="M2976" t="b">
        <v>1</v>
      </c>
      <c r="N2976">
        <v>37</v>
      </c>
      <c r="O2976" t="b">
        <v>0</v>
      </c>
      <c r="P2976" t="s">
        <v>8285</v>
      </c>
      <c r="Q2976">
        <f t="shared" si="370"/>
        <v>14</v>
      </c>
      <c r="R2976">
        <f t="shared" si="375"/>
        <v>58.97</v>
      </c>
      <c r="S2976" t="str">
        <f t="shared" si="371"/>
        <v>photography</v>
      </c>
      <c r="T2976" t="str">
        <f t="shared" si="372"/>
        <v>photobooks</v>
      </c>
      <c r="U2976" s="7">
        <f t="shared" si="373"/>
        <v>42344.32677083333</v>
      </c>
      <c r="V2976" s="7">
        <f t="shared" si="374"/>
        <v>42404.32677083333</v>
      </c>
    </row>
    <row r="2977" spans="1:22" ht="44.25" x14ac:dyDescent="0.75">
      <c r="A2977">
        <v>4097</v>
      </c>
      <c r="B2977" s="2" t="s">
        <v>4093</v>
      </c>
      <c r="C2977" s="2" t="s">
        <v>8200</v>
      </c>
      <c r="D2977">
        <v>10000</v>
      </c>
      <c r="E2977">
        <f t="shared" si="368"/>
        <v>13100</v>
      </c>
      <c r="F2977">
        <v>0</v>
      </c>
      <c r="G2977">
        <f t="shared" si="369"/>
        <v>0</v>
      </c>
      <c r="H2977" t="s">
        <v>8221</v>
      </c>
      <c r="I2977" t="s">
        <v>8225</v>
      </c>
      <c r="J2977" t="s">
        <v>8247</v>
      </c>
      <c r="K2977">
        <v>1454284500</v>
      </c>
      <c r="L2977">
        <v>1449431237</v>
      </c>
      <c r="M2977" t="b">
        <v>0</v>
      </c>
      <c r="N2977">
        <v>0</v>
      </c>
      <c r="O2977" t="b">
        <v>0</v>
      </c>
      <c r="P2977" t="s">
        <v>8271</v>
      </c>
      <c r="Q2977">
        <f t="shared" si="370"/>
        <v>0</v>
      </c>
      <c r="R2977" t="e">
        <f t="shared" si="375"/>
        <v>#DIV/0!</v>
      </c>
      <c r="S2977" t="str">
        <f t="shared" si="371"/>
        <v>theater</v>
      </c>
      <c r="T2977" t="str">
        <f t="shared" si="372"/>
        <v>plays</v>
      </c>
      <c r="U2977" s="7">
        <f t="shared" si="373"/>
        <v>42344.824502314819</v>
      </c>
      <c r="V2977" s="7">
        <f t="shared" si="374"/>
        <v>42400.996527777781</v>
      </c>
    </row>
    <row r="2978" spans="1:22" ht="59" x14ac:dyDescent="0.75">
      <c r="A2978">
        <v>2672</v>
      </c>
      <c r="B2978" s="2" t="s">
        <v>2672</v>
      </c>
      <c r="C2978" s="2" t="s">
        <v>6782</v>
      </c>
      <c r="D2978">
        <v>10000</v>
      </c>
      <c r="E2978">
        <f t="shared" si="368"/>
        <v>10000</v>
      </c>
      <c r="F2978">
        <v>3319</v>
      </c>
      <c r="G2978">
        <f t="shared" si="369"/>
        <v>3319</v>
      </c>
      <c r="H2978" t="s">
        <v>8221</v>
      </c>
      <c r="I2978" t="s">
        <v>8224</v>
      </c>
      <c r="J2978" t="s">
        <v>8246</v>
      </c>
      <c r="K2978">
        <v>1451282400</v>
      </c>
      <c r="L2978">
        <v>1449436390</v>
      </c>
      <c r="M2978" t="b">
        <v>1</v>
      </c>
      <c r="N2978">
        <v>47</v>
      </c>
      <c r="O2978" t="b">
        <v>0</v>
      </c>
      <c r="P2978" t="s">
        <v>8302</v>
      </c>
      <c r="Q2978">
        <f t="shared" si="370"/>
        <v>33</v>
      </c>
      <c r="R2978">
        <f t="shared" si="375"/>
        <v>70.62</v>
      </c>
      <c r="S2978" t="str">
        <f t="shared" si="371"/>
        <v>technology</v>
      </c>
      <c r="T2978" t="str">
        <f t="shared" si="372"/>
        <v>makerspaces</v>
      </c>
      <c r="U2978" s="7">
        <f t="shared" si="373"/>
        <v>42344.884143518517</v>
      </c>
      <c r="V2978" s="7">
        <f t="shared" si="374"/>
        <v>42366.25</v>
      </c>
    </row>
    <row r="2979" spans="1:22" ht="29.5" x14ac:dyDescent="0.75">
      <c r="A2979">
        <v>556</v>
      </c>
      <c r="B2979" s="2" t="s">
        <v>557</v>
      </c>
      <c r="C2979" s="2" t="s">
        <v>4666</v>
      </c>
      <c r="D2979">
        <v>8000</v>
      </c>
      <c r="E2979">
        <f t="shared" si="368"/>
        <v>8000</v>
      </c>
      <c r="F2979">
        <v>200</v>
      </c>
      <c r="G2979">
        <f t="shared" si="369"/>
        <v>200</v>
      </c>
      <c r="H2979" t="s">
        <v>8221</v>
      </c>
      <c r="I2979" t="s">
        <v>8224</v>
      </c>
      <c r="J2979" t="s">
        <v>8246</v>
      </c>
      <c r="K2979">
        <v>1452112717</v>
      </c>
      <c r="L2979">
        <v>1449520717</v>
      </c>
      <c r="M2979" t="b">
        <v>0</v>
      </c>
      <c r="N2979">
        <v>1</v>
      </c>
      <c r="O2979" t="b">
        <v>0</v>
      </c>
      <c r="P2979" t="s">
        <v>8272</v>
      </c>
      <c r="Q2979">
        <f t="shared" si="370"/>
        <v>3</v>
      </c>
      <c r="R2979">
        <f t="shared" si="375"/>
        <v>200</v>
      </c>
      <c r="S2979" t="str">
        <f t="shared" si="371"/>
        <v>technology</v>
      </c>
      <c r="T2979" t="str">
        <f t="shared" si="372"/>
        <v>web</v>
      </c>
      <c r="U2979" s="7">
        <f t="shared" si="373"/>
        <v>42345.860150462962</v>
      </c>
      <c r="V2979" s="7">
        <f t="shared" si="374"/>
        <v>42375.860150462962</v>
      </c>
    </row>
    <row r="2980" spans="1:22" ht="44.25" x14ac:dyDescent="0.75">
      <c r="A2980">
        <v>2000</v>
      </c>
      <c r="B2980" s="2" t="s">
        <v>2001</v>
      </c>
      <c r="C2980" s="2" t="s">
        <v>6110</v>
      </c>
      <c r="D2980">
        <v>5000</v>
      </c>
      <c r="E2980">
        <f t="shared" si="368"/>
        <v>3650</v>
      </c>
      <c r="F2980">
        <v>625</v>
      </c>
      <c r="G2980">
        <f t="shared" si="369"/>
        <v>456.25</v>
      </c>
      <c r="H2980" t="s">
        <v>8221</v>
      </c>
      <c r="I2980" t="s">
        <v>8229</v>
      </c>
      <c r="J2980" t="s">
        <v>8251</v>
      </c>
      <c r="K2980">
        <v>1452120613</v>
      </c>
      <c r="L2980">
        <v>1449528613</v>
      </c>
      <c r="M2980" t="b">
        <v>0</v>
      </c>
      <c r="N2980">
        <v>25</v>
      </c>
      <c r="O2980" t="b">
        <v>0</v>
      </c>
      <c r="P2980" t="s">
        <v>8296</v>
      </c>
      <c r="Q2980">
        <f t="shared" si="370"/>
        <v>13</v>
      </c>
      <c r="R2980">
        <f t="shared" si="375"/>
        <v>18.25</v>
      </c>
      <c r="S2980" t="str">
        <f t="shared" si="371"/>
        <v>photography</v>
      </c>
      <c r="T2980" t="str">
        <f t="shared" si="372"/>
        <v>people</v>
      </c>
      <c r="U2980" s="7">
        <f t="shared" si="373"/>
        <v>42345.951539351852</v>
      </c>
      <c r="V2980" s="7">
        <f t="shared" si="374"/>
        <v>42375.951539351852</v>
      </c>
    </row>
    <row r="2981" spans="1:22" x14ac:dyDescent="0.75">
      <c r="A2981">
        <v>3125</v>
      </c>
      <c r="B2981" s="2" t="s">
        <v>3125</v>
      </c>
      <c r="C2981" s="2" t="s">
        <v>7235</v>
      </c>
      <c r="D2981">
        <v>1500000</v>
      </c>
      <c r="E2981">
        <f t="shared" si="368"/>
        <v>1500000</v>
      </c>
      <c r="F2981">
        <v>0</v>
      </c>
      <c r="G2981">
        <f t="shared" si="369"/>
        <v>0</v>
      </c>
      <c r="H2981" t="s">
        <v>8220</v>
      </c>
      <c r="I2981" t="s">
        <v>8224</v>
      </c>
      <c r="J2981" t="s">
        <v>8246</v>
      </c>
      <c r="K2981">
        <v>1452142672</v>
      </c>
      <c r="L2981">
        <v>1449550672</v>
      </c>
      <c r="M2981" t="b">
        <v>0</v>
      </c>
      <c r="N2981">
        <v>0</v>
      </c>
      <c r="O2981" t="b">
        <v>0</v>
      </c>
      <c r="P2981" t="s">
        <v>8303</v>
      </c>
      <c r="Q2981">
        <f t="shared" si="370"/>
        <v>0</v>
      </c>
      <c r="R2981" t="e">
        <f t="shared" si="375"/>
        <v>#DIV/0!</v>
      </c>
      <c r="S2981" t="str">
        <f t="shared" si="371"/>
        <v>theater</v>
      </c>
      <c r="T2981" t="str">
        <f t="shared" si="372"/>
        <v>spaces</v>
      </c>
      <c r="U2981" s="7">
        <f t="shared" si="373"/>
        <v>42346.20685185185</v>
      </c>
      <c r="V2981" s="7">
        <f t="shared" si="374"/>
        <v>42376.20685185185</v>
      </c>
    </row>
    <row r="2982" spans="1:22" ht="44.25" x14ac:dyDescent="0.75">
      <c r="A2982">
        <v>2365</v>
      </c>
      <c r="B2982" s="2" t="s">
        <v>2366</v>
      </c>
      <c r="C2982" s="2" t="s">
        <v>6475</v>
      </c>
      <c r="D2982">
        <v>1000</v>
      </c>
      <c r="E2982">
        <f t="shared" si="368"/>
        <v>1140</v>
      </c>
      <c r="F2982">
        <v>0</v>
      </c>
      <c r="G2982">
        <f t="shared" si="369"/>
        <v>0</v>
      </c>
      <c r="H2982" t="s">
        <v>8220</v>
      </c>
      <c r="I2982" t="s">
        <v>8237</v>
      </c>
      <c r="J2982" t="s">
        <v>8249</v>
      </c>
      <c r="K2982">
        <v>1453071600</v>
      </c>
      <c r="L2982">
        <v>1449596425</v>
      </c>
      <c r="M2982" t="b">
        <v>0</v>
      </c>
      <c r="N2982">
        <v>0</v>
      </c>
      <c r="O2982" t="b">
        <v>0</v>
      </c>
      <c r="P2982" t="s">
        <v>8272</v>
      </c>
      <c r="Q2982">
        <f t="shared" si="370"/>
        <v>0</v>
      </c>
      <c r="R2982" t="e">
        <f t="shared" si="375"/>
        <v>#DIV/0!</v>
      </c>
      <c r="S2982" t="str">
        <f t="shared" si="371"/>
        <v>technology</v>
      </c>
      <c r="T2982" t="str">
        <f t="shared" si="372"/>
        <v>web</v>
      </c>
      <c r="U2982" s="7">
        <f t="shared" si="373"/>
        <v>42346.736400462964</v>
      </c>
      <c r="V2982" s="7">
        <f t="shared" si="374"/>
        <v>42386.958333333328</v>
      </c>
    </row>
    <row r="2983" spans="1:22" ht="44.25" x14ac:dyDescent="0.75">
      <c r="A2983">
        <v>1111</v>
      </c>
      <c r="B2983" s="2" t="s">
        <v>1112</v>
      </c>
      <c r="C2983" s="2" t="s">
        <v>5221</v>
      </c>
      <c r="D2983">
        <v>2500</v>
      </c>
      <c r="E2983">
        <f t="shared" si="368"/>
        <v>2500</v>
      </c>
      <c r="F2983">
        <v>1</v>
      </c>
      <c r="G2983">
        <f t="shared" si="369"/>
        <v>1</v>
      </c>
      <c r="H2983" t="s">
        <v>8221</v>
      </c>
      <c r="I2983" t="s">
        <v>8224</v>
      </c>
      <c r="J2983" t="s">
        <v>8246</v>
      </c>
      <c r="K2983">
        <v>1452228790</v>
      </c>
      <c r="L2983">
        <v>1449636790</v>
      </c>
      <c r="M2983" t="b">
        <v>0</v>
      </c>
      <c r="N2983">
        <v>1</v>
      </c>
      <c r="O2983" t="b">
        <v>0</v>
      </c>
      <c r="P2983" t="s">
        <v>8282</v>
      </c>
      <c r="Q2983">
        <f t="shared" si="370"/>
        <v>0</v>
      </c>
      <c r="R2983">
        <f t="shared" si="375"/>
        <v>1</v>
      </c>
      <c r="S2983" t="str">
        <f t="shared" si="371"/>
        <v>games</v>
      </c>
      <c r="T2983" t="str">
        <f t="shared" si="372"/>
        <v>video games</v>
      </c>
      <c r="U2983" s="7">
        <f t="shared" si="373"/>
        <v>42347.203587962969</v>
      </c>
      <c r="V2983" s="7">
        <f t="shared" si="374"/>
        <v>42377.203587962969</v>
      </c>
    </row>
    <row r="2984" spans="1:22" ht="44.25" x14ac:dyDescent="0.75">
      <c r="A2984">
        <v>2011</v>
      </c>
      <c r="B2984" s="2" t="s">
        <v>2012</v>
      </c>
      <c r="C2984" s="2" t="s">
        <v>6121</v>
      </c>
      <c r="D2984">
        <v>50000</v>
      </c>
      <c r="E2984">
        <f t="shared" si="368"/>
        <v>56999.999999999993</v>
      </c>
      <c r="F2984">
        <v>409782</v>
      </c>
      <c r="G2984">
        <f t="shared" si="369"/>
        <v>467151.48</v>
      </c>
      <c r="H2984" t="s">
        <v>8219</v>
      </c>
      <c r="I2984" t="s">
        <v>8239</v>
      </c>
      <c r="J2984" t="s">
        <v>8249</v>
      </c>
      <c r="K2984">
        <v>1452553200</v>
      </c>
      <c r="L2984">
        <v>1449650173</v>
      </c>
      <c r="M2984" t="b">
        <v>1</v>
      </c>
      <c r="N2984">
        <v>971</v>
      </c>
      <c r="O2984" t="b">
        <v>1</v>
      </c>
      <c r="P2984" t="s">
        <v>8295</v>
      </c>
      <c r="Q2984">
        <f t="shared" si="370"/>
        <v>820</v>
      </c>
      <c r="R2984">
        <f t="shared" si="375"/>
        <v>481.1</v>
      </c>
      <c r="S2984" t="str">
        <f t="shared" si="371"/>
        <v>technology</v>
      </c>
      <c r="T2984" t="str">
        <f t="shared" si="372"/>
        <v>hardware</v>
      </c>
      <c r="U2984" s="7">
        <f t="shared" si="373"/>
        <v>42347.358483796299</v>
      </c>
      <c r="V2984" s="7">
        <f t="shared" si="374"/>
        <v>42380.958333333328</v>
      </c>
    </row>
    <row r="2985" spans="1:22" ht="59" x14ac:dyDescent="0.75">
      <c r="A2985">
        <v>568</v>
      </c>
      <c r="B2985" s="2" t="s">
        <v>569</v>
      </c>
      <c r="C2985" s="2" t="s">
        <v>4678</v>
      </c>
      <c r="D2985">
        <v>24500</v>
      </c>
      <c r="E2985">
        <f t="shared" si="368"/>
        <v>15435</v>
      </c>
      <c r="F2985">
        <v>245</v>
      </c>
      <c r="G2985">
        <f t="shared" si="369"/>
        <v>154.35</v>
      </c>
      <c r="H2985" t="s">
        <v>8221</v>
      </c>
      <c r="I2985" t="s">
        <v>8228</v>
      </c>
      <c r="J2985" t="s">
        <v>8250</v>
      </c>
      <c r="K2985">
        <v>1452942000</v>
      </c>
      <c r="L2985">
        <v>1449785223</v>
      </c>
      <c r="M2985" t="b">
        <v>0</v>
      </c>
      <c r="N2985">
        <v>5</v>
      </c>
      <c r="O2985" t="b">
        <v>0</v>
      </c>
      <c r="P2985" t="s">
        <v>8272</v>
      </c>
      <c r="Q2985">
        <f t="shared" si="370"/>
        <v>1</v>
      </c>
      <c r="R2985">
        <f t="shared" si="375"/>
        <v>30.87</v>
      </c>
      <c r="S2985" t="str">
        <f t="shared" si="371"/>
        <v>technology</v>
      </c>
      <c r="T2985" t="str">
        <f t="shared" si="372"/>
        <v>web</v>
      </c>
      <c r="U2985" s="7">
        <f t="shared" si="373"/>
        <v>42348.9215625</v>
      </c>
      <c r="V2985" s="7">
        <f t="shared" si="374"/>
        <v>42385.458333333328</v>
      </c>
    </row>
    <row r="2986" spans="1:22" ht="44.25" x14ac:dyDescent="0.75">
      <c r="A2986">
        <v>771</v>
      </c>
      <c r="B2986" s="2" t="s">
        <v>772</v>
      </c>
      <c r="C2986" s="2" t="s">
        <v>4881</v>
      </c>
      <c r="D2986">
        <v>38000</v>
      </c>
      <c r="E2986">
        <f t="shared" si="368"/>
        <v>38000</v>
      </c>
      <c r="F2986">
        <v>10</v>
      </c>
      <c r="G2986">
        <f t="shared" si="369"/>
        <v>10</v>
      </c>
      <c r="H2986" t="s">
        <v>8221</v>
      </c>
      <c r="I2986" t="s">
        <v>8224</v>
      </c>
      <c r="J2986" t="s">
        <v>8246</v>
      </c>
      <c r="K2986">
        <v>1454183202</v>
      </c>
      <c r="L2986">
        <v>1449863202</v>
      </c>
      <c r="M2986" t="b">
        <v>0</v>
      </c>
      <c r="N2986">
        <v>1</v>
      </c>
      <c r="O2986" t="b">
        <v>0</v>
      </c>
      <c r="P2986" t="s">
        <v>8275</v>
      </c>
      <c r="Q2986">
        <f t="shared" si="370"/>
        <v>0</v>
      </c>
      <c r="R2986">
        <f t="shared" si="375"/>
        <v>10</v>
      </c>
      <c r="S2986" t="str">
        <f t="shared" si="371"/>
        <v>publishing</v>
      </c>
      <c r="T2986" t="str">
        <f t="shared" si="372"/>
        <v>fiction</v>
      </c>
      <c r="U2986" s="7">
        <f t="shared" si="373"/>
        <v>42349.824097222227</v>
      </c>
      <c r="V2986" s="7">
        <f t="shared" si="374"/>
        <v>42399.824097222227</v>
      </c>
    </row>
    <row r="2987" spans="1:22" ht="29.5" x14ac:dyDescent="0.75">
      <c r="A2987">
        <v>165</v>
      </c>
      <c r="B2987" s="2" t="s">
        <v>167</v>
      </c>
      <c r="C2987" s="2" t="s">
        <v>4275</v>
      </c>
      <c r="D2987">
        <v>17000</v>
      </c>
      <c r="E2987">
        <f t="shared" si="368"/>
        <v>22270</v>
      </c>
      <c r="F2987">
        <v>0</v>
      </c>
      <c r="G2987">
        <f t="shared" si="369"/>
        <v>0</v>
      </c>
      <c r="H2987" t="s">
        <v>8221</v>
      </c>
      <c r="I2987" t="s">
        <v>8225</v>
      </c>
      <c r="J2987" t="s">
        <v>8247</v>
      </c>
      <c r="K2987">
        <v>1452613724</v>
      </c>
      <c r="L2987">
        <v>1450021724</v>
      </c>
      <c r="M2987" t="b">
        <v>0</v>
      </c>
      <c r="N2987">
        <v>0</v>
      </c>
      <c r="O2987" t="b">
        <v>0</v>
      </c>
      <c r="P2987" t="s">
        <v>8268</v>
      </c>
      <c r="Q2987">
        <f t="shared" si="370"/>
        <v>0</v>
      </c>
      <c r="R2987" t="e">
        <f t="shared" si="375"/>
        <v>#DIV/0!</v>
      </c>
      <c r="S2987" t="str">
        <f t="shared" si="371"/>
        <v>film &amp; video</v>
      </c>
      <c r="T2987" t="str">
        <f t="shared" si="372"/>
        <v>drama</v>
      </c>
      <c r="U2987" s="7">
        <f t="shared" si="373"/>
        <v>42351.658842592587</v>
      </c>
      <c r="V2987" s="7">
        <f t="shared" si="374"/>
        <v>42381.658842592587</v>
      </c>
    </row>
    <row r="2988" spans="1:22" ht="44.25" x14ac:dyDescent="0.75">
      <c r="A2988">
        <v>1077</v>
      </c>
      <c r="B2988" s="2" t="s">
        <v>1078</v>
      </c>
      <c r="C2988" s="2" t="s">
        <v>5187</v>
      </c>
      <c r="D2988">
        <v>25000</v>
      </c>
      <c r="E2988">
        <f t="shared" si="368"/>
        <v>25000</v>
      </c>
      <c r="F2988">
        <v>7344</v>
      </c>
      <c r="G2988">
        <f t="shared" si="369"/>
        <v>7344</v>
      </c>
      <c r="H2988" t="s">
        <v>8221</v>
      </c>
      <c r="I2988" t="s">
        <v>8224</v>
      </c>
      <c r="J2988" t="s">
        <v>8246</v>
      </c>
      <c r="K2988">
        <v>1452744011</v>
      </c>
      <c r="L2988">
        <v>1450152011</v>
      </c>
      <c r="M2988" t="b">
        <v>0</v>
      </c>
      <c r="N2988">
        <v>167</v>
      </c>
      <c r="O2988" t="b">
        <v>0</v>
      </c>
      <c r="P2988" t="s">
        <v>8282</v>
      </c>
      <c r="Q2988">
        <f t="shared" si="370"/>
        <v>29</v>
      </c>
      <c r="R2988">
        <f t="shared" si="375"/>
        <v>43.98</v>
      </c>
      <c r="S2988" t="str">
        <f t="shared" si="371"/>
        <v>games</v>
      </c>
      <c r="T2988" t="str">
        <f t="shared" si="372"/>
        <v>video games</v>
      </c>
      <c r="U2988" s="7">
        <f t="shared" si="373"/>
        <v>42353.16679398148</v>
      </c>
      <c r="V2988" s="7">
        <f t="shared" si="374"/>
        <v>42383.16679398148</v>
      </c>
    </row>
    <row r="2989" spans="1:22" ht="44.25" x14ac:dyDescent="0.75">
      <c r="A2989">
        <v>4083</v>
      </c>
      <c r="B2989" s="2" t="s">
        <v>4079</v>
      </c>
      <c r="C2989" s="2" t="s">
        <v>8186</v>
      </c>
      <c r="D2989">
        <v>3500</v>
      </c>
      <c r="E2989">
        <f t="shared" si="368"/>
        <v>3500</v>
      </c>
      <c r="F2989">
        <v>759</v>
      </c>
      <c r="G2989">
        <f t="shared" si="369"/>
        <v>759</v>
      </c>
      <c r="H2989" t="s">
        <v>8221</v>
      </c>
      <c r="I2989" t="s">
        <v>8224</v>
      </c>
      <c r="J2989" t="s">
        <v>8246</v>
      </c>
      <c r="K2989">
        <v>1452795416</v>
      </c>
      <c r="L2989">
        <v>1450203416</v>
      </c>
      <c r="M2989" t="b">
        <v>0</v>
      </c>
      <c r="N2989">
        <v>6</v>
      </c>
      <c r="O2989" t="b">
        <v>0</v>
      </c>
      <c r="P2989" t="s">
        <v>8271</v>
      </c>
      <c r="Q2989">
        <f t="shared" si="370"/>
        <v>22</v>
      </c>
      <c r="R2989">
        <f t="shared" si="375"/>
        <v>126.5</v>
      </c>
      <c r="S2989" t="str">
        <f t="shared" si="371"/>
        <v>theater</v>
      </c>
      <c r="T2989" t="str">
        <f t="shared" si="372"/>
        <v>plays</v>
      </c>
      <c r="U2989" s="7">
        <f t="shared" si="373"/>
        <v>42353.761759259258</v>
      </c>
      <c r="V2989" s="7">
        <f t="shared" si="374"/>
        <v>42383.761759259258</v>
      </c>
    </row>
    <row r="2990" spans="1:22" ht="44.25" x14ac:dyDescent="0.75">
      <c r="A2990">
        <v>2912</v>
      </c>
      <c r="B2990" s="2" t="s">
        <v>2912</v>
      </c>
      <c r="C2990" s="2" t="s">
        <v>7022</v>
      </c>
      <c r="D2990">
        <v>14440</v>
      </c>
      <c r="E2990">
        <f t="shared" si="368"/>
        <v>14440</v>
      </c>
      <c r="F2990">
        <v>2030</v>
      </c>
      <c r="G2990">
        <f t="shared" si="369"/>
        <v>2030</v>
      </c>
      <c r="H2990" t="s">
        <v>8221</v>
      </c>
      <c r="I2990" t="s">
        <v>8224</v>
      </c>
      <c r="J2990" t="s">
        <v>8246</v>
      </c>
      <c r="K2990">
        <v>1452827374</v>
      </c>
      <c r="L2990">
        <v>1450235374</v>
      </c>
      <c r="M2990" t="b">
        <v>0</v>
      </c>
      <c r="N2990">
        <v>26</v>
      </c>
      <c r="O2990" t="b">
        <v>0</v>
      </c>
      <c r="P2990" t="s">
        <v>8271</v>
      </c>
      <c r="Q2990">
        <f t="shared" si="370"/>
        <v>14</v>
      </c>
      <c r="R2990">
        <f t="shared" si="375"/>
        <v>78.08</v>
      </c>
      <c r="S2990" t="str">
        <f t="shared" si="371"/>
        <v>theater</v>
      </c>
      <c r="T2990" t="str">
        <f t="shared" si="372"/>
        <v>plays</v>
      </c>
      <c r="U2990" s="7">
        <f t="shared" si="373"/>
        <v>42354.131643518514</v>
      </c>
      <c r="V2990" s="7">
        <f t="shared" si="374"/>
        <v>42384.131643518514</v>
      </c>
    </row>
    <row r="2991" spans="1:22" ht="44.25" x14ac:dyDescent="0.75">
      <c r="A2991">
        <v>950</v>
      </c>
      <c r="B2991" s="2" t="s">
        <v>951</v>
      </c>
      <c r="C2991" s="2" t="s">
        <v>5060</v>
      </c>
      <c r="D2991">
        <v>5000</v>
      </c>
      <c r="E2991">
        <f t="shared" si="368"/>
        <v>3650</v>
      </c>
      <c r="F2991">
        <v>1402</v>
      </c>
      <c r="G2991">
        <f t="shared" si="369"/>
        <v>1023.4599999999999</v>
      </c>
      <c r="H2991" t="s">
        <v>8221</v>
      </c>
      <c r="I2991" t="s">
        <v>8229</v>
      </c>
      <c r="J2991" t="s">
        <v>8251</v>
      </c>
      <c r="K2991">
        <v>1453053661</v>
      </c>
      <c r="L2991">
        <v>1450461661</v>
      </c>
      <c r="M2991" t="b">
        <v>0</v>
      </c>
      <c r="N2991">
        <v>24</v>
      </c>
      <c r="O2991" t="b">
        <v>0</v>
      </c>
      <c r="P2991" t="s">
        <v>8273</v>
      </c>
      <c r="Q2991">
        <f t="shared" si="370"/>
        <v>28</v>
      </c>
      <c r="R2991">
        <f t="shared" si="375"/>
        <v>42.64</v>
      </c>
      <c r="S2991" t="str">
        <f t="shared" si="371"/>
        <v>technology</v>
      </c>
      <c r="T2991" t="str">
        <f t="shared" si="372"/>
        <v>wearables</v>
      </c>
      <c r="U2991" s="7">
        <f t="shared" si="373"/>
        <v>42356.750706018516</v>
      </c>
      <c r="V2991" s="7">
        <f t="shared" si="374"/>
        <v>42386.750706018516</v>
      </c>
    </row>
    <row r="2992" spans="1:22" ht="44.25" x14ac:dyDescent="0.75">
      <c r="A2992">
        <v>4113</v>
      </c>
      <c r="B2992" s="2" t="s">
        <v>4109</v>
      </c>
      <c r="C2992" s="2" t="s">
        <v>8215</v>
      </c>
      <c r="D2992">
        <v>1500</v>
      </c>
      <c r="E2992">
        <f t="shared" si="368"/>
        <v>1500</v>
      </c>
      <c r="F2992">
        <v>3</v>
      </c>
      <c r="G2992">
        <f t="shared" si="369"/>
        <v>3</v>
      </c>
      <c r="H2992" t="s">
        <v>8221</v>
      </c>
      <c r="I2992" t="s">
        <v>8224</v>
      </c>
      <c r="J2992" t="s">
        <v>8246</v>
      </c>
      <c r="K2992">
        <v>1452234840</v>
      </c>
      <c r="L2992">
        <v>1450619123</v>
      </c>
      <c r="M2992" t="b">
        <v>0</v>
      </c>
      <c r="N2992">
        <v>3</v>
      </c>
      <c r="O2992" t="b">
        <v>0</v>
      </c>
      <c r="P2992" t="s">
        <v>8271</v>
      </c>
      <c r="Q2992">
        <f t="shared" si="370"/>
        <v>0</v>
      </c>
      <c r="R2992">
        <f t="shared" si="375"/>
        <v>1</v>
      </c>
      <c r="S2992" t="str">
        <f t="shared" si="371"/>
        <v>theater</v>
      </c>
      <c r="T2992" t="str">
        <f t="shared" si="372"/>
        <v>plays</v>
      </c>
      <c r="U2992" s="7">
        <f t="shared" si="373"/>
        <v>42358.573182870372</v>
      </c>
      <c r="V2992" s="7">
        <f t="shared" si="374"/>
        <v>42377.273611111115</v>
      </c>
    </row>
    <row r="2993" spans="1:22" ht="44.25" x14ac:dyDescent="0.75">
      <c r="A2993">
        <v>3919</v>
      </c>
      <c r="B2993" s="2" t="s">
        <v>3916</v>
      </c>
      <c r="C2993" s="2" t="s">
        <v>8027</v>
      </c>
      <c r="D2993">
        <v>5000</v>
      </c>
      <c r="E2993">
        <f t="shared" si="368"/>
        <v>6550</v>
      </c>
      <c r="F2993">
        <v>90</v>
      </c>
      <c r="G2993">
        <f t="shared" si="369"/>
        <v>117.9</v>
      </c>
      <c r="H2993" t="s">
        <v>8221</v>
      </c>
      <c r="I2993" t="s">
        <v>8225</v>
      </c>
      <c r="J2993" t="s">
        <v>8247</v>
      </c>
      <c r="K2993">
        <v>1453075200</v>
      </c>
      <c r="L2993">
        <v>1450628773</v>
      </c>
      <c r="M2993" t="b">
        <v>0</v>
      </c>
      <c r="N2993">
        <v>3</v>
      </c>
      <c r="O2993" t="b">
        <v>0</v>
      </c>
      <c r="P2993" t="s">
        <v>8271</v>
      </c>
      <c r="Q2993">
        <f t="shared" si="370"/>
        <v>2</v>
      </c>
      <c r="R2993">
        <f t="shared" si="375"/>
        <v>39.299999999999997</v>
      </c>
      <c r="S2993" t="str">
        <f t="shared" si="371"/>
        <v>theater</v>
      </c>
      <c r="T2993" t="str">
        <f t="shared" si="372"/>
        <v>plays</v>
      </c>
      <c r="U2993" s="7">
        <f t="shared" si="373"/>
        <v>42358.684872685189</v>
      </c>
      <c r="V2993" s="7">
        <f t="shared" si="374"/>
        <v>42387</v>
      </c>
    </row>
    <row r="2994" spans="1:22" ht="44.25" x14ac:dyDescent="0.75">
      <c r="A2994">
        <v>2879</v>
      </c>
      <c r="B2994" s="2" t="s">
        <v>2879</v>
      </c>
      <c r="C2994" s="2" t="s">
        <v>6989</v>
      </c>
      <c r="D2994">
        <v>11200</v>
      </c>
      <c r="E2994">
        <f t="shared" si="368"/>
        <v>11200</v>
      </c>
      <c r="F2994">
        <v>29</v>
      </c>
      <c r="G2994">
        <f t="shared" si="369"/>
        <v>29</v>
      </c>
      <c r="H2994" t="s">
        <v>8221</v>
      </c>
      <c r="I2994" t="s">
        <v>8224</v>
      </c>
      <c r="J2994" t="s">
        <v>8246</v>
      </c>
      <c r="K2994">
        <v>1453310661</v>
      </c>
      <c r="L2994">
        <v>1450718661</v>
      </c>
      <c r="M2994" t="b">
        <v>0</v>
      </c>
      <c r="N2994">
        <v>1</v>
      </c>
      <c r="O2994" t="b">
        <v>0</v>
      </c>
      <c r="P2994" t="s">
        <v>8271</v>
      </c>
      <c r="Q2994">
        <f t="shared" si="370"/>
        <v>0</v>
      </c>
      <c r="R2994">
        <f t="shared" si="375"/>
        <v>29</v>
      </c>
      <c r="S2994" t="str">
        <f t="shared" si="371"/>
        <v>theater</v>
      </c>
      <c r="T2994" t="str">
        <f t="shared" si="372"/>
        <v>plays</v>
      </c>
      <c r="U2994" s="7">
        <f t="shared" si="373"/>
        <v>42359.725243055553</v>
      </c>
      <c r="V2994" s="7">
        <f t="shared" si="374"/>
        <v>42389.725243055553</v>
      </c>
    </row>
    <row r="2995" spans="1:22" ht="59" x14ac:dyDescent="0.75">
      <c r="A2995">
        <v>3098</v>
      </c>
      <c r="B2995" s="2" t="s">
        <v>3098</v>
      </c>
      <c r="C2995" s="2" t="s">
        <v>7208</v>
      </c>
      <c r="D2995">
        <v>48725</v>
      </c>
      <c r="E2995">
        <f t="shared" si="368"/>
        <v>48725</v>
      </c>
      <c r="F2995">
        <v>1758</v>
      </c>
      <c r="G2995">
        <f t="shared" si="369"/>
        <v>1758</v>
      </c>
      <c r="H2995" t="s">
        <v>8221</v>
      </c>
      <c r="I2995" t="s">
        <v>8224</v>
      </c>
      <c r="J2995" t="s">
        <v>8246</v>
      </c>
      <c r="K2995">
        <v>1454890620</v>
      </c>
      <c r="L2995">
        <v>1450724449</v>
      </c>
      <c r="M2995" t="b">
        <v>0</v>
      </c>
      <c r="N2995">
        <v>27</v>
      </c>
      <c r="O2995" t="b">
        <v>0</v>
      </c>
      <c r="P2995" t="s">
        <v>8303</v>
      </c>
      <c r="Q2995">
        <f t="shared" si="370"/>
        <v>4</v>
      </c>
      <c r="R2995">
        <f t="shared" si="375"/>
        <v>65.11</v>
      </c>
      <c r="S2995" t="str">
        <f t="shared" si="371"/>
        <v>theater</v>
      </c>
      <c r="T2995" t="str">
        <f t="shared" si="372"/>
        <v>spaces</v>
      </c>
      <c r="U2995" s="7">
        <f t="shared" si="373"/>
        <v>42359.792233796295</v>
      </c>
      <c r="V2995" s="7">
        <f t="shared" si="374"/>
        <v>42408.01180555555</v>
      </c>
    </row>
    <row r="2996" spans="1:22" ht="29.5" x14ac:dyDescent="0.75">
      <c r="A2996">
        <v>3041</v>
      </c>
      <c r="B2996" s="2" t="s">
        <v>3041</v>
      </c>
      <c r="C2996" s="2" t="s">
        <v>7151</v>
      </c>
      <c r="D2996">
        <v>8300</v>
      </c>
      <c r="E2996">
        <f t="shared" si="368"/>
        <v>8300</v>
      </c>
      <c r="F2996">
        <v>9170</v>
      </c>
      <c r="G2996">
        <f t="shared" si="369"/>
        <v>9170</v>
      </c>
      <c r="H2996" t="s">
        <v>8219</v>
      </c>
      <c r="I2996" t="s">
        <v>8224</v>
      </c>
      <c r="J2996" t="s">
        <v>8246</v>
      </c>
      <c r="K2996">
        <v>1453323048</v>
      </c>
      <c r="L2996">
        <v>1450731048</v>
      </c>
      <c r="M2996" t="b">
        <v>0</v>
      </c>
      <c r="N2996">
        <v>95</v>
      </c>
      <c r="O2996" t="b">
        <v>1</v>
      </c>
      <c r="P2996" t="s">
        <v>8303</v>
      </c>
      <c r="Q2996">
        <f t="shared" si="370"/>
        <v>110</v>
      </c>
      <c r="R2996">
        <f t="shared" si="375"/>
        <v>96.53</v>
      </c>
      <c r="S2996" t="str">
        <f t="shared" si="371"/>
        <v>theater</v>
      </c>
      <c r="T2996" t="str">
        <f t="shared" si="372"/>
        <v>spaces</v>
      </c>
      <c r="U2996" s="7">
        <f t="shared" si="373"/>
        <v>42359.868611111116</v>
      </c>
      <c r="V2996" s="7">
        <f t="shared" si="374"/>
        <v>42389.868611111116</v>
      </c>
    </row>
    <row r="2997" spans="1:22" ht="44.25" x14ac:dyDescent="0.75">
      <c r="A2997">
        <v>3008</v>
      </c>
      <c r="B2997" s="2" t="s">
        <v>3008</v>
      </c>
      <c r="C2997" s="2" t="s">
        <v>7118</v>
      </c>
      <c r="D2997">
        <v>3000</v>
      </c>
      <c r="E2997">
        <f t="shared" si="368"/>
        <v>3000</v>
      </c>
      <c r="F2997">
        <v>3035</v>
      </c>
      <c r="G2997">
        <f t="shared" si="369"/>
        <v>3035</v>
      </c>
      <c r="H2997" t="s">
        <v>8219</v>
      </c>
      <c r="I2997" t="s">
        <v>8224</v>
      </c>
      <c r="J2997" t="s">
        <v>8246</v>
      </c>
      <c r="K2997">
        <v>1453352719</v>
      </c>
      <c r="L2997">
        <v>1450760719</v>
      </c>
      <c r="M2997" t="b">
        <v>0</v>
      </c>
      <c r="N2997">
        <v>26</v>
      </c>
      <c r="O2997" t="b">
        <v>1</v>
      </c>
      <c r="P2997" t="s">
        <v>8303</v>
      </c>
      <c r="Q2997">
        <f t="shared" si="370"/>
        <v>101</v>
      </c>
      <c r="R2997">
        <f t="shared" si="375"/>
        <v>116.73</v>
      </c>
      <c r="S2997" t="str">
        <f t="shared" si="371"/>
        <v>theater</v>
      </c>
      <c r="T2997" t="str">
        <f t="shared" si="372"/>
        <v>spaces</v>
      </c>
      <c r="U2997" s="7">
        <f t="shared" si="373"/>
        <v>42360.212025462963</v>
      </c>
      <c r="V2997" s="7">
        <f t="shared" si="374"/>
        <v>42390.212025462963</v>
      </c>
    </row>
    <row r="2998" spans="1:22" ht="59" x14ac:dyDescent="0.75">
      <c r="A2998">
        <v>1413</v>
      </c>
      <c r="B2998" s="2" t="s">
        <v>1414</v>
      </c>
      <c r="C2998" s="2" t="s">
        <v>5523</v>
      </c>
      <c r="D2998">
        <v>2000</v>
      </c>
      <c r="E2998">
        <f t="shared" si="368"/>
        <v>2280</v>
      </c>
      <c r="F2998">
        <v>100</v>
      </c>
      <c r="G2998">
        <f t="shared" si="369"/>
        <v>113.99999999999999</v>
      </c>
      <c r="H2998" t="s">
        <v>8221</v>
      </c>
      <c r="I2998" t="s">
        <v>8237</v>
      </c>
      <c r="J2998" t="s">
        <v>8249</v>
      </c>
      <c r="K2998">
        <v>1455964170</v>
      </c>
      <c r="L2998">
        <v>1450780170</v>
      </c>
      <c r="M2998" t="b">
        <v>0</v>
      </c>
      <c r="N2998">
        <v>1</v>
      </c>
      <c r="O2998" t="b">
        <v>0</v>
      </c>
      <c r="P2998" t="s">
        <v>8287</v>
      </c>
      <c r="Q2998">
        <f t="shared" si="370"/>
        <v>5</v>
      </c>
      <c r="R2998">
        <f t="shared" si="375"/>
        <v>114</v>
      </c>
      <c r="S2998" t="str">
        <f t="shared" si="371"/>
        <v>publishing</v>
      </c>
      <c r="T2998" t="str">
        <f t="shared" si="372"/>
        <v>translations</v>
      </c>
      <c r="U2998" s="7">
        <f t="shared" si="373"/>
        <v>42360.437152777777</v>
      </c>
      <c r="V2998" s="7">
        <f t="shared" si="374"/>
        <v>42420.437152777777</v>
      </c>
    </row>
    <row r="2999" spans="1:22" ht="44.25" x14ac:dyDescent="0.75">
      <c r="A2999">
        <v>74</v>
      </c>
      <c r="B2999" s="2" t="s">
        <v>76</v>
      </c>
      <c r="C2999" s="2" t="s">
        <v>4185</v>
      </c>
      <c r="D2999">
        <v>500</v>
      </c>
      <c r="E2999">
        <f t="shared" si="368"/>
        <v>570</v>
      </c>
      <c r="F2999">
        <v>564.66</v>
      </c>
      <c r="G2999">
        <f t="shared" si="369"/>
        <v>643.71239999999989</v>
      </c>
      <c r="H2999" t="s">
        <v>8219</v>
      </c>
      <c r="I2999" t="s">
        <v>8230</v>
      </c>
      <c r="J2999" t="s">
        <v>8249</v>
      </c>
      <c r="K2999">
        <v>1453376495</v>
      </c>
      <c r="L2999">
        <v>1450784495</v>
      </c>
      <c r="M2999" t="b">
        <v>0</v>
      </c>
      <c r="N2999">
        <v>29</v>
      </c>
      <c r="O2999" t="b">
        <v>1</v>
      </c>
      <c r="P2999" t="s">
        <v>8266</v>
      </c>
      <c r="Q2999">
        <f t="shared" si="370"/>
        <v>113</v>
      </c>
      <c r="R2999">
        <f t="shared" si="375"/>
        <v>22.2</v>
      </c>
      <c r="S2999" t="str">
        <f t="shared" si="371"/>
        <v>film &amp; video</v>
      </c>
      <c r="T2999" t="str">
        <f t="shared" si="372"/>
        <v>shorts</v>
      </c>
      <c r="U2999" s="7">
        <f t="shared" si="373"/>
        <v>42360.487210648149</v>
      </c>
      <c r="V2999" s="7">
        <f t="shared" si="374"/>
        <v>42390.487210648149</v>
      </c>
    </row>
    <row r="3000" spans="1:22" ht="44.25" x14ac:dyDescent="0.75">
      <c r="A3000">
        <v>3716</v>
      </c>
      <c r="B3000" s="2" t="s">
        <v>3713</v>
      </c>
      <c r="C3000" s="2" t="s">
        <v>7826</v>
      </c>
      <c r="D3000">
        <v>800</v>
      </c>
      <c r="E3000">
        <f t="shared" si="368"/>
        <v>800</v>
      </c>
      <c r="F3000">
        <v>1246</v>
      </c>
      <c r="G3000">
        <f t="shared" si="369"/>
        <v>1246</v>
      </c>
      <c r="H3000" t="s">
        <v>8219</v>
      </c>
      <c r="I3000" t="s">
        <v>8224</v>
      </c>
      <c r="J3000" t="s">
        <v>8246</v>
      </c>
      <c r="K3000">
        <v>1453411109</v>
      </c>
      <c r="L3000">
        <v>1450819109</v>
      </c>
      <c r="M3000" t="b">
        <v>0</v>
      </c>
      <c r="N3000">
        <v>24</v>
      </c>
      <c r="O3000" t="b">
        <v>1</v>
      </c>
      <c r="P3000" t="s">
        <v>8271</v>
      </c>
      <c r="Q3000">
        <f t="shared" si="370"/>
        <v>156</v>
      </c>
      <c r="R3000">
        <f t="shared" si="375"/>
        <v>51.92</v>
      </c>
      <c r="S3000" t="str">
        <f t="shared" si="371"/>
        <v>theater</v>
      </c>
      <c r="T3000" t="str">
        <f t="shared" si="372"/>
        <v>plays</v>
      </c>
      <c r="U3000" s="7">
        <f t="shared" si="373"/>
        <v>42360.887835648144</v>
      </c>
      <c r="V3000" s="7">
        <f t="shared" si="374"/>
        <v>42390.887835648144</v>
      </c>
    </row>
    <row r="3001" spans="1:22" ht="44.25" x14ac:dyDescent="0.75">
      <c r="A3001">
        <v>2348</v>
      </c>
      <c r="B3001" s="2" t="s">
        <v>2349</v>
      </c>
      <c r="C3001" s="2" t="s">
        <v>6458</v>
      </c>
      <c r="D3001">
        <v>70000</v>
      </c>
      <c r="E3001">
        <f t="shared" si="368"/>
        <v>70000</v>
      </c>
      <c r="F3001">
        <v>270</v>
      </c>
      <c r="G3001">
        <f t="shared" si="369"/>
        <v>270</v>
      </c>
      <c r="H3001" t="s">
        <v>8220</v>
      </c>
      <c r="I3001" t="s">
        <v>8224</v>
      </c>
      <c r="J3001" t="s">
        <v>8246</v>
      </c>
      <c r="K3001">
        <v>1456006938</v>
      </c>
      <c r="L3001">
        <v>1450822938</v>
      </c>
      <c r="M3001" t="b">
        <v>0</v>
      </c>
      <c r="N3001">
        <v>5</v>
      </c>
      <c r="O3001" t="b">
        <v>0</v>
      </c>
      <c r="P3001" t="s">
        <v>8272</v>
      </c>
      <c r="Q3001">
        <f t="shared" si="370"/>
        <v>0</v>
      </c>
      <c r="R3001">
        <f t="shared" si="375"/>
        <v>54</v>
      </c>
      <c r="S3001" t="str">
        <f t="shared" si="371"/>
        <v>technology</v>
      </c>
      <c r="T3001" t="str">
        <f t="shared" si="372"/>
        <v>web</v>
      </c>
      <c r="U3001" s="7">
        <f t="shared" si="373"/>
        <v>42360.932152777779</v>
      </c>
      <c r="V3001" s="7">
        <f t="shared" si="374"/>
        <v>42420.932152777779</v>
      </c>
    </row>
    <row r="3002" spans="1:22" ht="44.25" x14ac:dyDescent="0.75">
      <c r="A3002">
        <v>949</v>
      </c>
      <c r="B3002" s="2" t="s">
        <v>950</v>
      </c>
      <c r="C3002" s="2" t="s">
        <v>5059</v>
      </c>
      <c r="D3002">
        <v>20000</v>
      </c>
      <c r="E3002">
        <f t="shared" si="368"/>
        <v>22799.999999999996</v>
      </c>
      <c r="F3002">
        <v>273</v>
      </c>
      <c r="G3002">
        <f t="shared" si="369"/>
        <v>311.21999999999997</v>
      </c>
      <c r="H3002" t="s">
        <v>8221</v>
      </c>
      <c r="I3002" t="s">
        <v>8236</v>
      </c>
      <c r="J3002" t="s">
        <v>8249</v>
      </c>
      <c r="K3002">
        <v>1456016576</v>
      </c>
      <c r="L3002">
        <v>1450832576</v>
      </c>
      <c r="M3002" t="b">
        <v>0</v>
      </c>
      <c r="N3002">
        <v>7</v>
      </c>
      <c r="O3002" t="b">
        <v>0</v>
      </c>
      <c r="P3002" t="s">
        <v>8273</v>
      </c>
      <c r="Q3002">
        <f t="shared" si="370"/>
        <v>1</v>
      </c>
      <c r="R3002">
        <f t="shared" si="375"/>
        <v>44.46</v>
      </c>
      <c r="S3002" t="str">
        <f t="shared" si="371"/>
        <v>technology</v>
      </c>
      <c r="T3002" t="str">
        <f t="shared" si="372"/>
        <v>wearables</v>
      </c>
      <c r="U3002" s="7">
        <f t="shared" si="373"/>
        <v>42361.043703703705</v>
      </c>
      <c r="V3002" s="7">
        <f t="shared" si="374"/>
        <v>42421.043703703705</v>
      </c>
    </row>
    <row r="3003" spans="1:22" ht="44.25" x14ac:dyDescent="0.75">
      <c r="A3003">
        <v>2059</v>
      </c>
      <c r="B3003" s="2" t="s">
        <v>2060</v>
      </c>
      <c r="C3003" s="2" t="s">
        <v>6169</v>
      </c>
      <c r="D3003">
        <v>30000</v>
      </c>
      <c r="E3003">
        <f t="shared" si="368"/>
        <v>30000</v>
      </c>
      <c r="F3003">
        <v>43037</v>
      </c>
      <c r="G3003">
        <f t="shared" si="369"/>
        <v>43037</v>
      </c>
      <c r="H3003" t="s">
        <v>8219</v>
      </c>
      <c r="I3003" t="s">
        <v>8224</v>
      </c>
      <c r="J3003" t="s">
        <v>8246</v>
      </c>
      <c r="K3003">
        <v>1454277540</v>
      </c>
      <c r="L3003">
        <v>1450880854</v>
      </c>
      <c r="M3003" t="b">
        <v>0</v>
      </c>
      <c r="N3003">
        <v>375</v>
      </c>
      <c r="O3003" t="b">
        <v>1</v>
      </c>
      <c r="P3003" t="s">
        <v>8295</v>
      </c>
      <c r="Q3003">
        <f t="shared" si="370"/>
        <v>143</v>
      </c>
      <c r="R3003">
        <f t="shared" si="375"/>
        <v>114.77</v>
      </c>
      <c r="S3003" t="str">
        <f t="shared" si="371"/>
        <v>technology</v>
      </c>
      <c r="T3003" t="str">
        <f t="shared" si="372"/>
        <v>hardware</v>
      </c>
      <c r="U3003" s="7">
        <f t="shared" si="373"/>
        <v>42361.602476851855</v>
      </c>
      <c r="V3003" s="7">
        <f t="shared" si="374"/>
        <v>42400.915972222225</v>
      </c>
    </row>
    <row r="3004" spans="1:22" ht="44.25" x14ac:dyDescent="0.75">
      <c r="A3004">
        <v>2950</v>
      </c>
      <c r="B3004" s="2" t="s">
        <v>2950</v>
      </c>
      <c r="C3004" s="2" t="s">
        <v>7060</v>
      </c>
      <c r="D3004">
        <v>5000000</v>
      </c>
      <c r="E3004">
        <f t="shared" si="368"/>
        <v>5000000</v>
      </c>
      <c r="F3004">
        <v>0</v>
      </c>
      <c r="G3004">
        <f t="shared" si="369"/>
        <v>0</v>
      </c>
      <c r="H3004" t="s">
        <v>8221</v>
      </c>
      <c r="I3004" t="s">
        <v>8224</v>
      </c>
      <c r="J3004" t="s">
        <v>8246</v>
      </c>
      <c r="K3004">
        <v>1453538752</v>
      </c>
      <c r="L3004">
        <v>1450946752</v>
      </c>
      <c r="M3004" t="b">
        <v>0</v>
      </c>
      <c r="N3004">
        <v>0</v>
      </c>
      <c r="O3004" t="b">
        <v>0</v>
      </c>
      <c r="P3004" t="s">
        <v>8303</v>
      </c>
      <c r="Q3004">
        <f t="shared" si="370"/>
        <v>0</v>
      </c>
      <c r="R3004" t="e">
        <f t="shared" si="375"/>
        <v>#DIV/0!</v>
      </c>
      <c r="S3004" t="str">
        <f t="shared" si="371"/>
        <v>theater</v>
      </c>
      <c r="T3004" t="str">
        <f t="shared" si="372"/>
        <v>spaces</v>
      </c>
      <c r="U3004" s="7">
        <f t="shared" si="373"/>
        <v>42362.36518518519</v>
      </c>
      <c r="V3004" s="7">
        <f t="shared" si="374"/>
        <v>42392.36518518519</v>
      </c>
    </row>
    <row r="3005" spans="1:22" ht="44.25" x14ac:dyDescent="0.75">
      <c r="A3005">
        <v>1898</v>
      </c>
      <c r="B3005" s="2" t="s">
        <v>1899</v>
      </c>
      <c r="C3005" s="2" t="s">
        <v>6008</v>
      </c>
      <c r="D3005">
        <v>1000</v>
      </c>
      <c r="E3005">
        <f t="shared" si="368"/>
        <v>1000</v>
      </c>
      <c r="F3005">
        <v>1445</v>
      </c>
      <c r="G3005">
        <f t="shared" si="369"/>
        <v>1445</v>
      </c>
      <c r="H3005" t="s">
        <v>8219</v>
      </c>
      <c r="I3005" t="s">
        <v>8224</v>
      </c>
      <c r="J3005" t="s">
        <v>8246</v>
      </c>
      <c r="K3005">
        <v>1454349600</v>
      </c>
      <c r="L3005">
        <v>1451277473</v>
      </c>
      <c r="M3005" t="b">
        <v>0</v>
      </c>
      <c r="N3005">
        <v>21</v>
      </c>
      <c r="O3005" t="b">
        <v>1</v>
      </c>
      <c r="P3005" t="s">
        <v>8279</v>
      </c>
      <c r="Q3005">
        <f t="shared" si="370"/>
        <v>145</v>
      </c>
      <c r="R3005">
        <f t="shared" si="375"/>
        <v>68.81</v>
      </c>
      <c r="S3005" t="str">
        <f t="shared" si="371"/>
        <v>music</v>
      </c>
      <c r="T3005" t="str">
        <f t="shared" si="372"/>
        <v>indie rock</v>
      </c>
      <c r="U3005" s="7">
        <f t="shared" si="373"/>
        <v>42366.192974537036</v>
      </c>
      <c r="V3005" s="7">
        <f t="shared" si="374"/>
        <v>42401.75</v>
      </c>
    </row>
    <row r="3006" spans="1:22" ht="44.25" x14ac:dyDescent="0.75">
      <c r="A3006">
        <v>491</v>
      </c>
      <c r="B3006" s="2" t="s">
        <v>492</v>
      </c>
      <c r="C3006" s="2" t="s">
        <v>4601</v>
      </c>
      <c r="D3006">
        <v>10000</v>
      </c>
      <c r="E3006">
        <f t="shared" si="368"/>
        <v>10000</v>
      </c>
      <c r="F3006">
        <v>0</v>
      </c>
      <c r="G3006">
        <f t="shared" si="369"/>
        <v>0</v>
      </c>
      <c r="H3006" t="s">
        <v>8221</v>
      </c>
      <c r="I3006" t="s">
        <v>8224</v>
      </c>
      <c r="J3006" t="s">
        <v>8246</v>
      </c>
      <c r="K3006">
        <v>1453937699</v>
      </c>
      <c r="L3006">
        <v>1451345699</v>
      </c>
      <c r="M3006" t="b">
        <v>0</v>
      </c>
      <c r="N3006">
        <v>0</v>
      </c>
      <c r="O3006" t="b">
        <v>0</v>
      </c>
      <c r="P3006" t="s">
        <v>8270</v>
      </c>
      <c r="Q3006">
        <f t="shared" si="370"/>
        <v>0</v>
      </c>
      <c r="R3006" t="e">
        <f t="shared" si="375"/>
        <v>#DIV/0!</v>
      </c>
      <c r="S3006" t="str">
        <f t="shared" si="371"/>
        <v>film &amp; video</v>
      </c>
      <c r="T3006" t="str">
        <f t="shared" si="372"/>
        <v>animation</v>
      </c>
      <c r="U3006" s="7">
        <f t="shared" si="373"/>
        <v>42366.982627314821</v>
      </c>
      <c r="V3006" s="7">
        <f t="shared" si="374"/>
        <v>42396.982627314821</v>
      </c>
    </row>
    <row r="3007" spans="1:22" ht="59" x14ac:dyDescent="0.75">
      <c r="A3007">
        <v>380</v>
      </c>
      <c r="B3007" s="2" t="s">
        <v>381</v>
      </c>
      <c r="C3007" s="2" t="s">
        <v>4490</v>
      </c>
      <c r="D3007">
        <v>4000</v>
      </c>
      <c r="E3007">
        <f t="shared" si="368"/>
        <v>4000</v>
      </c>
      <c r="F3007">
        <v>5660</v>
      </c>
      <c r="G3007">
        <f t="shared" si="369"/>
        <v>5660</v>
      </c>
      <c r="H3007" t="s">
        <v>8219</v>
      </c>
      <c r="I3007" t="s">
        <v>8224</v>
      </c>
      <c r="J3007" t="s">
        <v>8246</v>
      </c>
      <c r="K3007">
        <v>1453569392</v>
      </c>
      <c r="L3007">
        <v>1451409392</v>
      </c>
      <c r="M3007" t="b">
        <v>0</v>
      </c>
      <c r="N3007">
        <v>49</v>
      </c>
      <c r="O3007" t="b">
        <v>1</v>
      </c>
      <c r="P3007" t="s">
        <v>8269</v>
      </c>
      <c r="Q3007">
        <f t="shared" si="370"/>
        <v>142</v>
      </c>
      <c r="R3007">
        <f t="shared" si="375"/>
        <v>115.51</v>
      </c>
      <c r="S3007" t="str">
        <f t="shared" si="371"/>
        <v>film &amp; video</v>
      </c>
      <c r="T3007" t="str">
        <f t="shared" si="372"/>
        <v>documentary</v>
      </c>
      <c r="U3007" s="7">
        <f t="shared" si="373"/>
        <v>42367.719814814816</v>
      </c>
      <c r="V3007" s="7">
        <f t="shared" si="374"/>
        <v>42392.719814814816</v>
      </c>
    </row>
    <row r="3008" spans="1:22" ht="44.25" x14ac:dyDescent="0.75">
      <c r="A3008">
        <v>935</v>
      </c>
      <c r="B3008" s="2" t="s">
        <v>936</v>
      </c>
      <c r="C3008" s="2" t="s">
        <v>5045</v>
      </c>
      <c r="D3008">
        <v>3500</v>
      </c>
      <c r="E3008">
        <f t="shared" si="368"/>
        <v>3500</v>
      </c>
      <c r="F3008">
        <v>50</v>
      </c>
      <c r="G3008">
        <f t="shared" si="369"/>
        <v>50</v>
      </c>
      <c r="H3008" t="s">
        <v>8221</v>
      </c>
      <c r="I3008" t="s">
        <v>8224</v>
      </c>
      <c r="J3008" t="s">
        <v>8246</v>
      </c>
      <c r="K3008">
        <v>1454054429</v>
      </c>
      <c r="L3008">
        <v>1451462429</v>
      </c>
      <c r="M3008" t="b">
        <v>0</v>
      </c>
      <c r="N3008">
        <v>2</v>
      </c>
      <c r="O3008" t="b">
        <v>0</v>
      </c>
      <c r="P3008" t="s">
        <v>8278</v>
      </c>
      <c r="Q3008">
        <f t="shared" si="370"/>
        <v>1</v>
      </c>
      <c r="R3008">
        <f t="shared" si="375"/>
        <v>25</v>
      </c>
      <c r="S3008" t="str">
        <f t="shared" si="371"/>
        <v>music</v>
      </c>
      <c r="T3008" t="str">
        <f t="shared" si="372"/>
        <v>jazz</v>
      </c>
      <c r="U3008" s="7">
        <f t="shared" si="373"/>
        <v>42368.333668981482</v>
      </c>
      <c r="V3008" s="7">
        <f t="shared" si="374"/>
        <v>42398.333668981482</v>
      </c>
    </row>
    <row r="3009" spans="1:22" ht="59" x14ac:dyDescent="0.75">
      <c r="A3009">
        <v>2855</v>
      </c>
      <c r="B3009" s="2" t="s">
        <v>2855</v>
      </c>
      <c r="C3009" s="2" t="s">
        <v>6965</v>
      </c>
      <c r="D3009">
        <v>600</v>
      </c>
      <c r="E3009">
        <f t="shared" si="368"/>
        <v>600</v>
      </c>
      <c r="F3009">
        <v>300</v>
      </c>
      <c r="G3009">
        <f t="shared" si="369"/>
        <v>300</v>
      </c>
      <c r="H3009" t="s">
        <v>8221</v>
      </c>
      <c r="I3009" t="s">
        <v>8224</v>
      </c>
      <c r="J3009" t="s">
        <v>8246</v>
      </c>
      <c r="K3009">
        <v>1454110440</v>
      </c>
      <c r="L3009">
        <v>1451607071</v>
      </c>
      <c r="M3009" t="b">
        <v>0</v>
      </c>
      <c r="N3009">
        <v>5</v>
      </c>
      <c r="O3009" t="b">
        <v>0</v>
      </c>
      <c r="P3009" t="s">
        <v>8271</v>
      </c>
      <c r="Q3009">
        <f t="shared" si="370"/>
        <v>50</v>
      </c>
      <c r="R3009">
        <f t="shared" si="375"/>
        <v>60</v>
      </c>
      <c r="S3009" t="str">
        <f t="shared" si="371"/>
        <v>theater</v>
      </c>
      <c r="T3009" t="str">
        <f t="shared" si="372"/>
        <v>plays</v>
      </c>
      <c r="U3009" s="7">
        <f t="shared" si="373"/>
        <v>42370.007766203707</v>
      </c>
      <c r="V3009" s="7">
        <f t="shared" si="374"/>
        <v>42398.981944444444</v>
      </c>
    </row>
    <row r="3010" spans="1:22" ht="59" x14ac:dyDescent="0.75">
      <c r="A3010">
        <v>378</v>
      </c>
      <c r="B3010" s="2" t="s">
        <v>379</v>
      </c>
      <c r="C3010" s="2" t="s">
        <v>4488</v>
      </c>
      <c r="D3010">
        <v>3000</v>
      </c>
      <c r="E3010">
        <f t="shared" ref="E3010:E3073" si="376">INDEX(convert,MATCH($J3010,money,0),2)*D3010</f>
        <v>2190</v>
      </c>
      <c r="F3010">
        <v>3353</v>
      </c>
      <c r="G3010">
        <f t="shared" ref="G3010:G3073" si="377">INDEX(convert,MATCH($J3010,money,0),2)*F3010</f>
        <v>2447.69</v>
      </c>
      <c r="H3010" t="s">
        <v>8219</v>
      </c>
      <c r="I3010" t="s">
        <v>8229</v>
      </c>
      <c r="J3010" t="s">
        <v>8251</v>
      </c>
      <c r="K3010">
        <v>1453765920</v>
      </c>
      <c r="L3010">
        <v>1451655808</v>
      </c>
      <c r="M3010" t="b">
        <v>0</v>
      </c>
      <c r="N3010">
        <v>83</v>
      </c>
      <c r="O3010" t="b">
        <v>1</v>
      </c>
      <c r="P3010" t="s">
        <v>8269</v>
      </c>
      <c r="Q3010">
        <f t="shared" ref="Q3010:Q3073" si="378">ROUND(F3010/D3010*100,0)</f>
        <v>112</v>
      </c>
      <c r="R3010">
        <f t="shared" si="375"/>
        <v>29.49</v>
      </c>
      <c r="S3010" t="str">
        <f t="shared" ref="S3010:S3073" si="379">LEFT($P3010,FIND("/",$P3010)-1)</f>
        <v>film &amp; video</v>
      </c>
      <c r="T3010" t="str">
        <f t="shared" ref="T3010:T3073" si="380">MID($P3010,FIND("/",$P3010)+1,30)</f>
        <v>documentary</v>
      </c>
      <c r="U3010" s="7">
        <f t="shared" ref="U3010:U3073" si="381">DATE(1970,1,1)+(((L3010/60)/60)/24)</f>
        <v>42370.571851851855</v>
      </c>
      <c r="V3010" s="7">
        <f t="shared" ref="V3010:V3073" si="382">DATE(1970,1,1)+(((K3010/60)/60)/24)</f>
        <v>42394.994444444441</v>
      </c>
    </row>
    <row r="3011" spans="1:22" ht="44.25" x14ac:dyDescent="0.75">
      <c r="A3011">
        <v>1024</v>
      </c>
      <c r="B3011" s="2" t="s">
        <v>1025</v>
      </c>
      <c r="C3011" s="2" t="s">
        <v>5134</v>
      </c>
      <c r="D3011">
        <v>20000</v>
      </c>
      <c r="E3011">
        <f t="shared" si="376"/>
        <v>2200</v>
      </c>
      <c r="F3011">
        <v>23727.55</v>
      </c>
      <c r="G3011">
        <f t="shared" si="377"/>
        <v>2610.0304999999998</v>
      </c>
      <c r="H3011" t="s">
        <v>8219</v>
      </c>
      <c r="I3011" t="s">
        <v>8235</v>
      </c>
      <c r="J3011" t="s">
        <v>8255</v>
      </c>
      <c r="K3011">
        <v>1454248563</v>
      </c>
      <c r="L3011">
        <v>1451656563</v>
      </c>
      <c r="M3011" t="b">
        <v>1</v>
      </c>
      <c r="N3011">
        <v>61</v>
      </c>
      <c r="O3011" t="b">
        <v>1</v>
      </c>
      <c r="P3011" t="s">
        <v>8280</v>
      </c>
      <c r="Q3011">
        <f t="shared" si="378"/>
        <v>119</v>
      </c>
      <c r="R3011">
        <f t="shared" ref="R3011:R3074" si="383">ROUND(G3011/N3011,2)</f>
        <v>42.79</v>
      </c>
      <c r="S3011" t="str">
        <f t="shared" si="379"/>
        <v>music</v>
      </c>
      <c r="T3011" t="str">
        <f t="shared" si="380"/>
        <v>electronic music</v>
      </c>
      <c r="U3011" s="7">
        <f t="shared" si="381"/>
        <v>42370.580590277779</v>
      </c>
      <c r="V3011" s="7">
        <f t="shared" si="382"/>
        <v>42400.580590277779</v>
      </c>
    </row>
    <row r="3012" spans="1:22" ht="59" x14ac:dyDescent="0.75">
      <c r="A3012">
        <v>2883</v>
      </c>
      <c r="B3012" s="2" t="s">
        <v>2883</v>
      </c>
      <c r="C3012" s="2" t="s">
        <v>6993</v>
      </c>
      <c r="D3012">
        <v>10000</v>
      </c>
      <c r="E3012">
        <f t="shared" si="376"/>
        <v>10000</v>
      </c>
      <c r="F3012">
        <v>1908</v>
      </c>
      <c r="G3012">
        <f t="shared" si="377"/>
        <v>1908</v>
      </c>
      <c r="H3012" t="s">
        <v>8221</v>
      </c>
      <c r="I3012" t="s">
        <v>8224</v>
      </c>
      <c r="J3012" t="s">
        <v>8246</v>
      </c>
      <c r="K3012">
        <v>1454734740</v>
      </c>
      <c r="L3012">
        <v>1451684437</v>
      </c>
      <c r="M3012" t="b">
        <v>0</v>
      </c>
      <c r="N3012">
        <v>5</v>
      </c>
      <c r="O3012" t="b">
        <v>0</v>
      </c>
      <c r="P3012" t="s">
        <v>8271</v>
      </c>
      <c r="Q3012">
        <f t="shared" si="378"/>
        <v>19</v>
      </c>
      <c r="R3012">
        <f t="shared" si="383"/>
        <v>381.6</v>
      </c>
      <c r="S3012" t="str">
        <f t="shared" si="379"/>
        <v>theater</v>
      </c>
      <c r="T3012" t="str">
        <f t="shared" si="380"/>
        <v>plays</v>
      </c>
      <c r="U3012" s="7">
        <f t="shared" si="381"/>
        <v>42370.90320601852</v>
      </c>
      <c r="V3012" s="7">
        <f t="shared" si="382"/>
        <v>42406.207638888889</v>
      </c>
    </row>
    <row r="3013" spans="1:22" ht="44.25" x14ac:dyDescent="0.75">
      <c r="A3013">
        <v>1870</v>
      </c>
      <c r="B3013" s="2" t="s">
        <v>1871</v>
      </c>
      <c r="C3013" s="2" t="s">
        <v>5980</v>
      </c>
      <c r="D3013">
        <v>3500</v>
      </c>
      <c r="E3013">
        <f t="shared" si="376"/>
        <v>3500</v>
      </c>
      <c r="F3013">
        <v>361</v>
      </c>
      <c r="G3013">
        <f t="shared" si="377"/>
        <v>361</v>
      </c>
      <c r="H3013" t="s">
        <v>8221</v>
      </c>
      <c r="I3013" t="s">
        <v>8224</v>
      </c>
      <c r="J3013" t="s">
        <v>8246</v>
      </c>
      <c r="K3013">
        <v>1454213820</v>
      </c>
      <c r="L3013">
        <v>1451723535</v>
      </c>
      <c r="M3013" t="b">
        <v>0</v>
      </c>
      <c r="N3013">
        <v>11</v>
      </c>
      <c r="O3013" t="b">
        <v>0</v>
      </c>
      <c r="P3013" t="s">
        <v>8283</v>
      </c>
      <c r="Q3013">
        <f t="shared" si="378"/>
        <v>10</v>
      </c>
      <c r="R3013">
        <f t="shared" si="383"/>
        <v>32.82</v>
      </c>
      <c r="S3013" t="str">
        <f t="shared" si="379"/>
        <v>games</v>
      </c>
      <c r="T3013" t="str">
        <f t="shared" si="380"/>
        <v>mobile games</v>
      </c>
      <c r="U3013" s="7">
        <f t="shared" si="381"/>
        <v>42371.355729166666</v>
      </c>
      <c r="V3013" s="7">
        <f t="shared" si="382"/>
        <v>42400.178472222222</v>
      </c>
    </row>
    <row r="3014" spans="1:22" ht="44.25" x14ac:dyDescent="0.75">
      <c r="A3014">
        <v>2511</v>
      </c>
      <c r="B3014" s="2" t="s">
        <v>2511</v>
      </c>
      <c r="C3014" s="2" t="s">
        <v>6621</v>
      </c>
      <c r="D3014">
        <v>100000</v>
      </c>
      <c r="E3014">
        <f t="shared" si="376"/>
        <v>131000</v>
      </c>
      <c r="F3014">
        <v>0</v>
      </c>
      <c r="G3014">
        <f t="shared" si="377"/>
        <v>0</v>
      </c>
      <c r="H3014" t="s">
        <v>8221</v>
      </c>
      <c r="I3014" t="s">
        <v>8225</v>
      </c>
      <c r="J3014" t="s">
        <v>8247</v>
      </c>
      <c r="K3014">
        <v>1454323413</v>
      </c>
      <c r="L3014">
        <v>1451731413</v>
      </c>
      <c r="M3014" t="b">
        <v>0</v>
      </c>
      <c r="N3014">
        <v>0</v>
      </c>
      <c r="O3014" t="b">
        <v>0</v>
      </c>
      <c r="P3014" t="s">
        <v>8299</v>
      </c>
      <c r="Q3014">
        <f t="shared" si="378"/>
        <v>0</v>
      </c>
      <c r="R3014" t="e">
        <f t="shared" si="383"/>
        <v>#DIV/0!</v>
      </c>
      <c r="S3014" t="str">
        <f t="shared" si="379"/>
        <v>food</v>
      </c>
      <c r="T3014" t="str">
        <f t="shared" si="380"/>
        <v>restaurants</v>
      </c>
      <c r="U3014" s="7">
        <f t="shared" si="381"/>
        <v>42371.446909722217</v>
      </c>
      <c r="V3014" s="7">
        <f t="shared" si="382"/>
        <v>42401.446909722217</v>
      </c>
    </row>
    <row r="3015" spans="1:22" ht="44.25" x14ac:dyDescent="0.75">
      <c r="A3015">
        <v>2236</v>
      </c>
      <c r="B3015" s="2" t="s">
        <v>2237</v>
      </c>
      <c r="C3015" s="2" t="s">
        <v>6346</v>
      </c>
      <c r="D3015">
        <v>2800</v>
      </c>
      <c r="E3015">
        <f t="shared" si="376"/>
        <v>2800</v>
      </c>
      <c r="F3015">
        <v>15039</v>
      </c>
      <c r="G3015">
        <f t="shared" si="377"/>
        <v>15039</v>
      </c>
      <c r="H3015" t="s">
        <v>8219</v>
      </c>
      <c r="I3015" t="s">
        <v>8224</v>
      </c>
      <c r="J3015" t="s">
        <v>8246</v>
      </c>
      <c r="K3015">
        <v>1454338123</v>
      </c>
      <c r="L3015">
        <v>1451746123</v>
      </c>
      <c r="M3015" t="b">
        <v>0</v>
      </c>
      <c r="N3015">
        <v>680</v>
      </c>
      <c r="O3015" t="b">
        <v>1</v>
      </c>
      <c r="P3015" t="s">
        <v>8297</v>
      </c>
      <c r="Q3015">
        <f t="shared" si="378"/>
        <v>537</v>
      </c>
      <c r="R3015">
        <f t="shared" si="383"/>
        <v>22.12</v>
      </c>
      <c r="S3015" t="str">
        <f t="shared" si="379"/>
        <v>games</v>
      </c>
      <c r="T3015" t="str">
        <f t="shared" si="380"/>
        <v>tabletop games</v>
      </c>
      <c r="U3015" s="7">
        <f t="shared" si="381"/>
        <v>42371.617164351846</v>
      </c>
      <c r="V3015" s="7">
        <f t="shared" si="382"/>
        <v>42401.617164351846</v>
      </c>
    </row>
    <row r="3016" spans="1:22" ht="59" x14ac:dyDescent="0.75">
      <c r="A3016">
        <v>883</v>
      </c>
      <c r="B3016" s="2" t="s">
        <v>884</v>
      </c>
      <c r="C3016" s="2" t="s">
        <v>4993</v>
      </c>
      <c r="D3016">
        <v>5000</v>
      </c>
      <c r="E3016">
        <f t="shared" si="376"/>
        <v>5000</v>
      </c>
      <c r="F3016">
        <v>2001</v>
      </c>
      <c r="G3016">
        <f t="shared" si="377"/>
        <v>2001</v>
      </c>
      <c r="H3016" t="s">
        <v>8221</v>
      </c>
      <c r="I3016" t="s">
        <v>8224</v>
      </c>
      <c r="J3016" t="s">
        <v>8246</v>
      </c>
      <c r="K3016">
        <v>1456957635</v>
      </c>
      <c r="L3016">
        <v>1451773635</v>
      </c>
      <c r="M3016" t="b">
        <v>0</v>
      </c>
      <c r="N3016">
        <v>24</v>
      </c>
      <c r="O3016" t="b">
        <v>0</v>
      </c>
      <c r="P3016" t="s">
        <v>8279</v>
      </c>
      <c r="Q3016">
        <f t="shared" si="378"/>
        <v>40</v>
      </c>
      <c r="R3016">
        <f t="shared" si="383"/>
        <v>83.38</v>
      </c>
      <c r="S3016" t="str">
        <f t="shared" si="379"/>
        <v>music</v>
      </c>
      <c r="T3016" t="str">
        <f t="shared" si="380"/>
        <v>indie rock</v>
      </c>
      <c r="U3016" s="7">
        <f t="shared" si="381"/>
        <v>42371.935590277775</v>
      </c>
      <c r="V3016" s="7">
        <f t="shared" si="382"/>
        <v>42431.935590277775</v>
      </c>
    </row>
    <row r="3017" spans="1:22" ht="59" x14ac:dyDescent="0.75">
      <c r="A3017">
        <v>3876</v>
      </c>
      <c r="B3017" s="2" t="s">
        <v>3873</v>
      </c>
      <c r="C3017" s="2" t="s">
        <v>7985</v>
      </c>
      <c r="D3017">
        <v>3900</v>
      </c>
      <c r="E3017">
        <f t="shared" si="376"/>
        <v>5109</v>
      </c>
      <c r="F3017">
        <v>2059</v>
      </c>
      <c r="G3017">
        <f t="shared" si="377"/>
        <v>2697.29</v>
      </c>
      <c r="H3017" t="s">
        <v>8220</v>
      </c>
      <c r="I3017" t="s">
        <v>8225</v>
      </c>
      <c r="J3017" t="s">
        <v>8247</v>
      </c>
      <c r="K3017">
        <v>1454425128</v>
      </c>
      <c r="L3017">
        <v>1451833128</v>
      </c>
      <c r="M3017" t="b">
        <v>0</v>
      </c>
      <c r="N3017">
        <v>46</v>
      </c>
      <c r="O3017" t="b">
        <v>0</v>
      </c>
      <c r="P3017" t="s">
        <v>8305</v>
      </c>
      <c r="Q3017">
        <f t="shared" si="378"/>
        <v>53</v>
      </c>
      <c r="R3017">
        <f t="shared" si="383"/>
        <v>58.64</v>
      </c>
      <c r="S3017" t="str">
        <f t="shared" si="379"/>
        <v>theater</v>
      </c>
      <c r="T3017" t="str">
        <f t="shared" si="380"/>
        <v>musical</v>
      </c>
      <c r="U3017" s="7">
        <f t="shared" si="381"/>
        <v>42372.624166666668</v>
      </c>
      <c r="V3017" s="7">
        <f t="shared" si="382"/>
        <v>42402.624166666668</v>
      </c>
    </row>
    <row r="3018" spans="1:22" ht="44.25" x14ac:dyDescent="0.75">
      <c r="A3018">
        <v>3485</v>
      </c>
      <c r="B3018" s="2" t="s">
        <v>3484</v>
      </c>
      <c r="C3018" s="2" t="s">
        <v>7595</v>
      </c>
      <c r="D3018">
        <v>1650</v>
      </c>
      <c r="E3018">
        <f t="shared" si="376"/>
        <v>1650</v>
      </c>
      <c r="F3018">
        <v>1660</v>
      </c>
      <c r="G3018">
        <f t="shared" si="377"/>
        <v>1660</v>
      </c>
      <c r="H3018" t="s">
        <v>8219</v>
      </c>
      <c r="I3018" t="s">
        <v>8224</v>
      </c>
      <c r="J3018" t="s">
        <v>8246</v>
      </c>
      <c r="K3018">
        <v>1454431080</v>
      </c>
      <c r="L3018">
        <v>1451839080</v>
      </c>
      <c r="M3018" t="b">
        <v>0</v>
      </c>
      <c r="N3018">
        <v>30</v>
      </c>
      <c r="O3018" t="b">
        <v>1</v>
      </c>
      <c r="P3018" t="s">
        <v>8271</v>
      </c>
      <c r="Q3018">
        <f t="shared" si="378"/>
        <v>101</v>
      </c>
      <c r="R3018">
        <f t="shared" si="383"/>
        <v>55.33</v>
      </c>
      <c r="S3018" t="str">
        <f t="shared" si="379"/>
        <v>theater</v>
      </c>
      <c r="T3018" t="str">
        <f t="shared" si="380"/>
        <v>plays</v>
      </c>
      <c r="U3018" s="7">
        <f t="shared" si="381"/>
        <v>42372.693055555559</v>
      </c>
      <c r="V3018" s="7">
        <f t="shared" si="382"/>
        <v>42402.693055555559</v>
      </c>
    </row>
    <row r="3019" spans="1:22" ht="44.25" x14ac:dyDescent="0.75">
      <c r="A3019">
        <v>3038</v>
      </c>
      <c r="B3019" s="2" t="s">
        <v>3038</v>
      </c>
      <c r="C3019" s="2" t="s">
        <v>7148</v>
      </c>
      <c r="D3019">
        <v>1000</v>
      </c>
      <c r="E3019">
        <f t="shared" si="376"/>
        <v>1000</v>
      </c>
      <c r="F3019">
        <v>1005</v>
      </c>
      <c r="G3019">
        <f t="shared" si="377"/>
        <v>1005</v>
      </c>
      <c r="H3019" t="s">
        <v>8219</v>
      </c>
      <c r="I3019" t="s">
        <v>8224</v>
      </c>
      <c r="J3019" t="s">
        <v>8246</v>
      </c>
      <c r="K3019">
        <v>1457071397</v>
      </c>
      <c r="L3019">
        <v>1451887397</v>
      </c>
      <c r="M3019" t="b">
        <v>0</v>
      </c>
      <c r="N3019">
        <v>27</v>
      </c>
      <c r="O3019" t="b">
        <v>1</v>
      </c>
      <c r="P3019" t="s">
        <v>8303</v>
      </c>
      <c r="Q3019">
        <f t="shared" si="378"/>
        <v>101</v>
      </c>
      <c r="R3019">
        <f t="shared" si="383"/>
        <v>37.22</v>
      </c>
      <c r="S3019" t="str">
        <f t="shared" si="379"/>
        <v>theater</v>
      </c>
      <c r="T3019" t="str">
        <f t="shared" si="380"/>
        <v>spaces</v>
      </c>
      <c r="U3019" s="7">
        <f t="shared" si="381"/>
        <v>42373.252280092594</v>
      </c>
      <c r="V3019" s="7">
        <f t="shared" si="382"/>
        <v>42433.252280092594</v>
      </c>
    </row>
    <row r="3020" spans="1:22" ht="44.25" x14ac:dyDescent="0.75">
      <c r="A3020">
        <v>962</v>
      </c>
      <c r="B3020" s="2" t="s">
        <v>963</v>
      </c>
      <c r="C3020" s="2" t="s">
        <v>5072</v>
      </c>
      <c r="D3020">
        <v>2500</v>
      </c>
      <c r="E3020">
        <f t="shared" si="376"/>
        <v>2500</v>
      </c>
      <c r="F3020">
        <v>712</v>
      </c>
      <c r="G3020">
        <f t="shared" si="377"/>
        <v>712</v>
      </c>
      <c r="H3020" t="s">
        <v>8221</v>
      </c>
      <c r="I3020" t="s">
        <v>8224</v>
      </c>
      <c r="J3020" t="s">
        <v>8246</v>
      </c>
      <c r="K3020">
        <v>1455210353</v>
      </c>
      <c r="L3020">
        <v>1451927153</v>
      </c>
      <c r="M3020" t="b">
        <v>0</v>
      </c>
      <c r="N3020">
        <v>37</v>
      </c>
      <c r="O3020" t="b">
        <v>0</v>
      </c>
      <c r="P3020" t="s">
        <v>8273</v>
      </c>
      <c r="Q3020">
        <f t="shared" si="378"/>
        <v>28</v>
      </c>
      <c r="R3020">
        <f t="shared" si="383"/>
        <v>19.239999999999998</v>
      </c>
      <c r="S3020" t="str">
        <f t="shared" si="379"/>
        <v>technology</v>
      </c>
      <c r="T3020" t="str">
        <f t="shared" si="380"/>
        <v>wearables</v>
      </c>
      <c r="U3020" s="7">
        <f t="shared" si="381"/>
        <v>42373.712418981479</v>
      </c>
      <c r="V3020" s="7">
        <f t="shared" si="382"/>
        <v>42411.712418981479</v>
      </c>
    </row>
    <row r="3021" spans="1:22" ht="44.25" x14ac:dyDescent="0.75">
      <c r="A3021">
        <v>3882</v>
      </c>
      <c r="B3021" s="2" t="s">
        <v>3879</v>
      </c>
      <c r="C3021" s="2" t="s">
        <v>7991</v>
      </c>
      <c r="D3021">
        <v>30000</v>
      </c>
      <c r="E3021">
        <f t="shared" si="376"/>
        <v>19800</v>
      </c>
      <c r="F3021">
        <v>0</v>
      </c>
      <c r="G3021">
        <f t="shared" si="377"/>
        <v>0</v>
      </c>
      <c r="H3021" t="s">
        <v>8220</v>
      </c>
      <c r="I3021" t="s">
        <v>8226</v>
      </c>
      <c r="J3021" t="s">
        <v>8248</v>
      </c>
      <c r="K3021">
        <v>1454281380</v>
      </c>
      <c r="L3021">
        <v>1451950570</v>
      </c>
      <c r="M3021" t="b">
        <v>0</v>
      </c>
      <c r="N3021">
        <v>0</v>
      </c>
      <c r="O3021" t="b">
        <v>0</v>
      </c>
      <c r="P3021" t="s">
        <v>8305</v>
      </c>
      <c r="Q3021">
        <f t="shared" si="378"/>
        <v>0</v>
      </c>
      <c r="R3021" t="e">
        <f t="shared" si="383"/>
        <v>#DIV/0!</v>
      </c>
      <c r="S3021" t="str">
        <f t="shared" si="379"/>
        <v>theater</v>
      </c>
      <c r="T3021" t="str">
        <f t="shared" si="380"/>
        <v>musical</v>
      </c>
      <c r="U3021" s="7">
        <f t="shared" si="381"/>
        <v>42373.983449074076</v>
      </c>
      <c r="V3021" s="7">
        <f t="shared" si="382"/>
        <v>42400.960416666669</v>
      </c>
    </row>
    <row r="3022" spans="1:22" ht="59" x14ac:dyDescent="0.75">
      <c r="A3022">
        <v>3681</v>
      </c>
      <c r="B3022" s="2" t="s">
        <v>3678</v>
      </c>
      <c r="C3022" s="2" t="s">
        <v>7791</v>
      </c>
      <c r="D3022">
        <v>1000</v>
      </c>
      <c r="E3022">
        <f t="shared" si="376"/>
        <v>1000</v>
      </c>
      <c r="F3022">
        <v>1119</v>
      </c>
      <c r="G3022">
        <f t="shared" si="377"/>
        <v>1119</v>
      </c>
      <c r="H3022" t="s">
        <v>8219</v>
      </c>
      <c r="I3022" t="s">
        <v>8224</v>
      </c>
      <c r="J3022" t="s">
        <v>8246</v>
      </c>
      <c r="K3022">
        <v>1452872290</v>
      </c>
      <c r="L3022">
        <v>1452008290</v>
      </c>
      <c r="M3022" t="b">
        <v>0</v>
      </c>
      <c r="N3022">
        <v>18</v>
      </c>
      <c r="O3022" t="b">
        <v>1</v>
      </c>
      <c r="P3022" t="s">
        <v>8271</v>
      </c>
      <c r="Q3022">
        <f t="shared" si="378"/>
        <v>112</v>
      </c>
      <c r="R3022">
        <f t="shared" si="383"/>
        <v>62.17</v>
      </c>
      <c r="S3022" t="str">
        <f t="shared" si="379"/>
        <v>theater</v>
      </c>
      <c r="T3022" t="str">
        <f t="shared" si="380"/>
        <v>plays</v>
      </c>
      <c r="U3022" s="7">
        <f t="shared" si="381"/>
        <v>42374.651504629626</v>
      </c>
      <c r="V3022" s="7">
        <f t="shared" si="382"/>
        <v>42384.651504629626</v>
      </c>
    </row>
    <row r="3023" spans="1:22" ht="59" x14ac:dyDescent="0.75">
      <c r="A3023">
        <v>4030</v>
      </c>
      <c r="B3023" s="2" t="s">
        <v>4026</v>
      </c>
      <c r="C3023" s="2" t="s">
        <v>8135</v>
      </c>
      <c r="D3023">
        <v>2500</v>
      </c>
      <c r="E3023">
        <f t="shared" si="376"/>
        <v>2500</v>
      </c>
      <c r="F3023">
        <v>400</v>
      </c>
      <c r="G3023">
        <f t="shared" si="377"/>
        <v>400</v>
      </c>
      <c r="H3023" t="s">
        <v>8221</v>
      </c>
      <c r="I3023" t="s">
        <v>8224</v>
      </c>
      <c r="J3023" t="s">
        <v>8246</v>
      </c>
      <c r="K3023">
        <v>1454525340</v>
      </c>
      <c r="L3023">
        <v>1452008599</v>
      </c>
      <c r="M3023" t="b">
        <v>0</v>
      </c>
      <c r="N3023">
        <v>6</v>
      </c>
      <c r="O3023" t="b">
        <v>0</v>
      </c>
      <c r="P3023" t="s">
        <v>8271</v>
      </c>
      <c r="Q3023">
        <f t="shared" si="378"/>
        <v>16</v>
      </c>
      <c r="R3023">
        <f t="shared" si="383"/>
        <v>66.67</v>
      </c>
      <c r="S3023" t="str">
        <f t="shared" si="379"/>
        <v>theater</v>
      </c>
      <c r="T3023" t="str">
        <f t="shared" si="380"/>
        <v>plays</v>
      </c>
      <c r="U3023" s="7">
        <f t="shared" si="381"/>
        <v>42374.655081018514</v>
      </c>
      <c r="V3023" s="7">
        <f t="shared" si="382"/>
        <v>42403.784027777772</v>
      </c>
    </row>
    <row r="3024" spans="1:22" ht="44.25" x14ac:dyDescent="0.75">
      <c r="A3024">
        <v>2401</v>
      </c>
      <c r="B3024" s="2" t="s">
        <v>2402</v>
      </c>
      <c r="C3024" s="2" t="s">
        <v>6511</v>
      </c>
      <c r="D3024">
        <v>28000</v>
      </c>
      <c r="E3024">
        <f t="shared" si="376"/>
        <v>28000</v>
      </c>
      <c r="F3024">
        <v>201</v>
      </c>
      <c r="G3024">
        <f t="shared" si="377"/>
        <v>201</v>
      </c>
      <c r="H3024" t="s">
        <v>8221</v>
      </c>
      <c r="I3024" t="s">
        <v>8224</v>
      </c>
      <c r="J3024" t="s">
        <v>8246</v>
      </c>
      <c r="K3024">
        <v>1457207096</v>
      </c>
      <c r="L3024">
        <v>1452023096</v>
      </c>
      <c r="M3024" t="b">
        <v>0</v>
      </c>
      <c r="N3024">
        <v>9</v>
      </c>
      <c r="O3024" t="b">
        <v>0</v>
      </c>
      <c r="P3024" t="s">
        <v>8284</v>
      </c>
      <c r="Q3024">
        <f t="shared" si="378"/>
        <v>1</v>
      </c>
      <c r="R3024">
        <f t="shared" si="383"/>
        <v>22.33</v>
      </c>
      <c r="S3024" t="str">
        <f t="shared" si="379"/>
        <v>food</v>
      </c>
      <c r="T3024" t="str">
        <f t="shared" si="380"/>
        <v>food trucks</v>
      </c>
      <c r="U3024" s="7">
        <f t="shared" si="381"/>
        <v>42374.822870370372</v>
      </c>
      <c r="V3024" s="7">
        <f t="shared" si="382"/>
        <v>42434.822870370372</v>
      </c>
    </row>
    <row r="3025" spans="1:22" ht="29.5" x14ac:dyDescent="0.75">
      <c r="A3025">
        <v>3439</v>
      </c>
      <c r="B3025" s="2" t="s">
        <v>3438</v>
      </c>
      <c r="C3025" s="2" t="s">
        <v>7549</v>
      </c>
      <c r="D3025">
        <v>1200</v>
      </c>
      <c r="E3025">
        <f t="shared" si="376"/>
        <v>1200</v>
      </c>
      <c r="F3025">
        <v>1616.14</v>
      </c>
      <c r="G3025">
        <f t="shared" si="377"/>
        <v>1616.14</v>
      </c>
      <c r="H3025" t="s">
        <v>8219</v>
      </c>
      <c r="I3025" t="s">
        <v>8224</v>
      </c>
      <c r="J3025" t="s">
        <v>8246</v>
      </c>
      <c r="K3025">
        <v>1453179540</v>
      </c>
      <c r="L3025">
        <v>1452030730</v>
      </c>
      <c r="M3025" t="b">
        <v>0</v>
      </c>
      <c r="N3025">
        <v>18</v>
      </c>
      <c r="O3025" t="b">
        <v>1</v>
      </c>
      <c r="P3025" t="s">
        <v>8271</v>
      </c>
      <c r="Q3025">
        <f t="shared" si="378"/>
        <v>135</v>
      </c>
      <c r="R3025">
        <f t="shared" si="383"/>
        <v>89.79</v>
      </c>
      <c r="S3025" t="str">
        <f t="shared" si="379"/>
        <v>theater</v>
      </c>
      <c r="T3025" t="str">
        <f t="shared" si="380"/>
        <v>plays</v>
      </c>
      <c r="U3025" s="7">
        <f t="shared" si="381"/>
        <v>42374.911226851851</v>
      </c>
      <c r="V3025" s="7">
        <f t="shared" si="382"/>
        <v>42388.207638888889</v>
      </c>
    </row>
    <row r="3026" spans="1:22" ht="44.25" x14ac:dyDescent="0.75">
      <c r="A3026">
        <v>2052</v>
      </c>
      <c r="B3026" s="2" t="s">
        <v>2053</v>
      </c>
      <c r="C3026" s="2" t="s">
        <v>6162</v>
      </c>
      <c r="D3026">
        <v>50000</v>
      </c>
      <c r="E3026">
        <f t="shared" si="376"/>
        <v>50000</v>
      </c>
      <c r="F3026">
        <v>176524</v>
      </c>
      <c r="G3026">
        <f t="shared" si="377"/>
        <v>176524</v>
      </c>
      <c r="H3026" t="s">
        <v>8219</v>
      </c>
      <c r="I3026" t="s">
        <v>8224</v>
      </c>
      <c r="J3026" t="s">
        <v>8246</v>
      </c>
      <c r="K3026">
        <v>1455933653</v>
      </c>
      <c r="L3026">
        <v>1452045653</v>
      </c>
      <c r="M3026" t="b">
        <v>0</v>
      </c>
      <c r="N3026">
        <v>541</v>
      </c>
      <c r="O3026" t="b">
        <v>1</v>
      </c>
      <c r="P3026" t="s">
        <v>8295</v>
      </c>
      <c r="Q3026">
        <f t="shared" si="378"/>
        <v>353</v>
      </c>
      <c r="R3026">
        <f t="shared" si="383"/>
        <v>326.29000000000002</v>
      </c>
      <c r="S3026" t="str">
        <f t="shared" si="379"/>
        <v>technology</v>
      </c>
      <c r="T3026" t="str">
        <f t="shared" si="380"/>
        <v>hardware</v>
      </c>
      <c r="U3026" s="7">
        <f t="shared" si="381"/>
        <v>42375.08394675926</v>
      </c>
      <c r="V3026" s="7">
        <f t="shared" si="382"/>
        <v>42420.08394675926</v>
      </c>
    </row>
    <row r="3027" spans="1:22" ht="44.25" x14ac:dyDescent="0.75">
      <c r="A3027">
        <v>3832</v>
      </c>
      <c r="B3027" s="2" t="s">
        <v>3829</v>
      </c>
      <c r="C3027" s="2" t="s">
        <v>7941</v>
      </c>
      <c r="D3027">
        <v>1200</v>
      </c>
      <c r="E3027">
        <f t="shared" si="376"/>
        <v>1200</v>
      </c>
      <c r="F3027">
        <v>1256</v>
      </c>
      <c r="G3027">
        <f t="shared" si="377"/>
        <v>1256</v>
      </c>
      <c r="H3027" t="s">
        <v>8219</v>
      </c>
      <c r="I3027" t="s">
        <v>8224</v>
      </c>
      <c r="J3027" t="s">
        <v>8246</v>
      </c>
      <c r="K3027">
        <v>1455936335</v>
      </c>
      <c r="L3027">
        <v>1452048335</v>
      </c>
      <c r="M3027" t="b">
        <v>0</v>
      </c>
      <c r="N3027">
        <v>9</v>
      </c>
      <c r="O3027" t="b">
        <v>1</v>
      </c>
      <c r="P3027" t="s">
        <v>8271</v>
      </c>
      <c r="Q3027">
        <f t="shared" si="378"/>
        <v>105</v>
      </c>
      <c r="R3027">
        <f t="shared" si="383"/>
        <v>139.56</v>
      </c>
      <c r="S3027" t="str">
        <f t="shared" si="379"/>
        <v>theater</v>
      </c>
      <c r="T3027" t="str">
        <f t="shared" si="380"/>
        <v>plays</v>
      </c>
      <c r="U3027" s="7">
        <f t="shared" si="381"/>
        <v>42375.114988425921</v>
      </c>
      <c r="V3027" s="7">
        <f t="shared" si="382"/>
        <v>42420.114988425921</v>
      </c>
    </row>
    <row r="3028" spans="1:22" ht="44.25" x14ac:dyDescent="0.75">
      <c r="A3028">
        <v>215</v>
      </c>
      <c r="B3028" s="2" t="s">
        <v>217</v>
      </c>
      <c r="C3028" s="2" t="s">
        <v>4325</v>
      </c>
      <c r="D3028">
        <v>4400</v>
      </c>
      <c r="E3028">
        <f t="shared" si="376"/>
        <v>5764</v>
      </c>
      <c r="F3028">
        <v>10</v>
      </c>
      <c r="G3028">
        <f t="shared" si="377"/>
        <v>13.100000000000001</v>
      </c>
      <c r="H3028" t="s">
        <v>8221</v>
      </c>
      <c r="I3028" t="s">
        <v>8225</v>
      </c>
      <c r="J3028" t="s">
        <v>8247</v>
      </c>
      <c r="K3028">
        <v>1455753540</v>
      </c>
      <c r="L3028">
        <v>1452058282</v>
      </c>
      <c r="M3028" t="b">
        <v>0</v>
      </c>
      <c r="N3028">
        <v>1</v>
      </c>
      <c r="O3028" t="b">
        <v>0</v>
      </c>
      <c r="P3028" t="s">
        <v>8268</v>
      </c>
      <c r="Q3028">
        <f t="shared" si="378"/>
        <v>0</v>
      </c>
      <c r="R3028">
        <f t="shared" si="383"/>
        <v>13.1</v>
      </c>
      <c r="S3028" t="str">
        <f t="shared" si="379"/>
        <v>film &amp; video</v>
      </c>
      <c r="T3028" t="str">
        <f t="shared" si="380"/>
        <v>drama</v>
      </c>
      <c r="U3028" s="7">
        <f t="shared" si="381"/>
        <v>42375.230115740742</v>
      </c>
      <c r="V3028" s="7">
        <f t="shared" si="382"/>
        <v>42417.999305555553</v>
      </c>
    </row>
    <row r="3029" spans="1:22" ht="44.25" x14ac:dyDescent="0.75">
      <c r="A3029">
        <v>194</v>
      </c>
      <c r="B3029" s="2" t="s">
        <v>196</v>
      </c>
      <c r="C3029" s="2" t="s">
        <v>4304</v>
      </c>
      <c r="D3029">
        <v>2500</v>
      </c>
      <c r="E3029">
        <f t="shared" si="376"/>
        <v>3275</v>
      </c>
      <c r="F3029">
        <v>3</v>
      </c>
      <c r="G3029">
        <f t="shared" si="377"/>
        <v>3.93</v>
      </c>
      <c r="H3029" t="s">
        <v>8221</v>
      </c>
      <c r="I3029" t="s">
        <v>8225</v>
      </c>
      <c r="J3029" t="s">
        <v>8247</v>
      </c>
      <c r="K3029">
        <v>1457308531</v>
      </c>
      <c r="L3029">
        <v>1452124531</v>
      </c>
      <c r="M3029" t="b">
        <v>0</v>
      </c>
      <c r="N3029">
        <v>3</v>
      </c>
      <c r="O3029" t="b">
        <v>0</v>
      </c>
      <c r="P3029" t="s">
        <v>8268</v>
      </c>
      <c r="Q3029">
        <f t="shared" si="378"/>
        <v>0</v>
      </c>
      <c r="R3029">
        <f t="shared" si="383"/>
        <v>1.31</v>
      </c>
      <c r="S3029" t="str">
        <f t="shared" si="379"/>
        <v>film &amp; video</v>
      </c>
      <c r="T3029" t="str">
        <f t="shared" si="380"/>
        <v>drama</v>
      </c>
      <c r="U3029" s="7">
        <f t="shared" si="381"/>
        <v>42375.996886574074</v>
      </c>
      <c r="V3029" s="7">
        <f t="shared" si="382"/>
        <v>42435.996886574074</v>
      </c>
    </row>
    <row r="3030" spans="1:22" ht="44.25" x14ac:dyDescent="0.75">
      <c r="A3030">
        <v>31</v>
      </c>
      <c r="B3030" s="2" t="s">
        <v>33</v>
      </c>
      <c r="C3030" s="2" t="s">
        <v>4142</v>
      </c>
      <c r="D3030">
        <v>13</v>
      </c>
      <c r="E3030">
        <f t="shared" si="376"/>
        <v>13</v>
      </c>
      <c r="F3030">
        <v>13</v>
      </c>
      <c r="G3030">
        <f t="shared" si="377"/>
        <v>13</v>
      </c>
      <c r="H3030" t="s">
        <v>8219</v>
      </c>
      <c r="I3030" t="s">
        <v>8224</v>
      </c>
      <c r="J3030" t="s">
        <v>8246</v>
      </c>
      <c r="K3030">
        <v>1453748434</v>
      </c>
      <c r="L3030">
        <v>1452193234</v>
      </c>
      <c r="M3030" t="b">
        <v>0</v>
      </c>
      <c r="N3030">
        <v>1</v>
      </c>
      <c r="O3030" t="b">
        <v>1</v>
      </c>
      <c r="P3030" t="s">
        <v>8265</v>
      </c>
      <c r="Q3030">
        <f t="shared" si="378"/>
        <v>100</v>
      </c>
      <c r="R3030">
        <f t="shared" si="383"/>
        <v>13</v>
      </c>
      <c r="S3030" t="str">
        <f t="shared" si="379"/>
        <v>film &amp; video</v>
      </c>
      <c r="T3030" t="str">
        <f t="shared" si="380"/>
        <v>television</v>
      </c>
      <c r="U3030" s="7">
        <f t="shared" si="381"/>
        <v>42376.79206018518</v>
      </c>
      <c r="V3030" s="7">
        <f t="shared" si="382"/>
        <v>42394.79206018518</v>
      </c>
    </row>
    <row r="3031" spans="1:22" ht="59" x14ac:dyDescent="0.75">
      <c r="A3031">
        <v>590</v>
      </c>
      <c r="B3031" s="2" t="s">
        <v>591</v>
      </c>
      <c r="C3031" s="2" t="s">
        <v>4700</v>
      </c>
      <c r="D3031">
        <v>5000</v>
      </c>
      <c r="E3031">
        <f t="shared" si="376"/>
        <v>6550</v>
      </c>
      <c r="F3031">
        <v>223</v>
      </c>
      <c r="G3031">
        <f t="shared" si="377"/>
        <v>292.13</v>
      </c>
      <c r="H3031" t="s">
        <v>8221</v>
      </c>
      <c r="I3031" t="s">
        <v>8225</v>
      </c>
      <c r="J3031" t="s">
        <v>8247</v>
      </c>
      <c r="K3031">
        <v>1454936460</v>
      </c>
      <c r="L3031">
        <v>1452259131</v>
      </c>
      <c r="M3031" t="b">
        <v>0</v>
      </c>
      <c r="N3031">
        <v>9</v>
      </c>
      <c r="O3031" t="b">
        <v>0</v>
      </c>
      <c r="P3031" t="s">
        <v>8272</v>
      </c>
      <c r="Q3031">
        <f t="shared" si="378"/>
        <v>4</v>
      </c>
      <c r="R3031">
        <f t="shared" si="383"/>
        <v>32.46</v>
      </c>
      <c r="S3031" t="str">
        <f t="shared" si="379"/>
        <v>technology</v>
      </c>
      <c r="T3031" t="str">
        <f t="shared" si="380"/>
        <v>web</v>
      </c>
      <c r="U3031" s="7">
        <f t="shared" si="381"/>
        <v>42377.554756944446</v>
      </c>
      <c r="V3031" s="7">
        <f t="shared" si="382"/>
        <v>42408.542361111111</v>
      </c>
    </row>
    <row r="3032" spans="1:22" ht="29.5" x14ac:dyDescent="0.75">
      <c r="A3032">
        <v>237</v>
      </c>
      <c r="B3032" s="2" t="s">
        <v>239</v>
      </c>
      <c r="C3032" s="2" t="s">
        <v>4347</v>
      </c>
      <c r="D3032">
        <v>15000</v>
      </c>
      <c r="E3032">
        <f t="shared" si="376"/>
        <v>15000</v>
      </c>
      <c r="F3032">
        <v>50</v>
      </c>
      <c r="G3032">
        <f t="shared" si="377"/>
        <v>50</v>
      </c>
      <c r="H3032" t="s">
        <v>8221</v>
      </c>
      <c r="I3032" t="s">
        <v>8224</v>
      </c>
      <c r="J3032" t="s">
        <v>8246</v>
      </c>
      <c r="K3032">
        <v>1457445069</v>
      </c>
      <c r="L3032">
        <v>1452261069</v>
      </c>
      <c r="M3032" t="b">
        <v>0</v>
      </c>
      <c r="N3032">
        <v>1</v>
      </c>
      <c r="O3032" t="b">
        <v>0</v>
      </c>
      <c r="P3032" t="s">
        <v>8268</v>
      </c>
      <c r="Q3032">
        <f t="shared" si="378"/>
        <v>0</v>
      </c>
      <c r="R3032">
        <f t="shared" si="383"/>
        <v>50</v>
      </c>
      <c r="S3032" t="str">
        <f t="shared" si="379"/>
        <v>film &amp; video</v>
      </c>
      <c r="T3032" t="str">
        <f t="shared" si="380"/>
        <v>drama</v>
      </c>
      <c r="U3032" s="7">
        <f t="shared" si="381"/>
        <v>42377.577187499999</v>
      </c>
      <c r="V3032" s="7">
        <f t="shared" si="382"/>
        <v>42437.577187499999</v>
      </c>
    </row>
    <row r="3033" spans="1:22" ht="44.25" x14ac:dyDescent="0.75">
      <c r="A3033">
        <v>2360</v>
      </c>
      <c r="B3033" s="2" t="s">
        <v>2361</v>
      </c>
      <c r="C3033" s="2" t="s">
        <v>6470</v>
      </c>
      <c r="D3033">
        <v>5000</v>
      </c>
      <c r="E3033">
        <f t="shared" si="376"/>
        <v>3650</v>
      </c>
      <c r="F3033">
        <v>2</v>
      </c>
      <c r="G3033">
        <f t="shared" si="377"/>
        <v>1.46</v>
      </c>
      <c r="H3033" t="s">
        <v>8220</v>
      </c>
      <c r="I3033" t="s">
        <v>8229</v>
      </c>
      <c r="J3033" t="s">
        <v>8251</v>
      </c>
      <c r="K3033">
        <v>1454864280</v>
      </c>
      <c r="L3033">
        <v>1452272280</v>
      </c>
      <c r="M3033" t="b">
        <v>0</v>
      </c>
      <c r="N3033">
        <v>1</v>
      </c>
      <c r="O3033" t="b">
        <v>0</v>
      </c>
      <c r="P3033" t="s">
        <v>8272</v>
      </c>
      <c r="Q3033">
        <f t="shared" si="378"/>
        <v>0</v>
      </c>
      <c r="R3033">
        <f t="shared" si="383"/>
        <v>1.46</v>
      </c>
      <c r="S3033" t="str">
        <f t="shared" si="379"/>
        <v>technology</v>
      </c>
      <c r="T3033" t="str">
        <f t="shared" si="380"/>
        <v>web</v>
      </c>
      <c r="U3033" s="7">
        <f t="shared" si="381"/>
        <v>42377.70694444445</v>
      </c>
      <c r="V3033" s="7">
        <f t="shared" si="382"/>
        <v>42407.70694444445</v>
      </c>
    </row>
    <row r="3034" spans="1:22" ht="29.5" x14ac:dyDescent="0.75">
      <c r="A3034">
        <v>3397</v>
      </c>
      <c r="B3034" s="2" t="s">
        <v>3396</v>
      </c>
      <c r="C3034" s="2" t="s">
        <v>7507</v>
      </c>
      <c r="D3034">
        <v>250</v>
      </c>
      <c r="E3034">
        <f t="shared" si="376"/>
        <v>327.5</v>
      </c>
      <c r="F3034">
        <v>280</v>
      </c>
      <c r="G3034">
        <f t="shared" si="377"/>
        <v>366.8</v>
      </c>
      <c r="H3034" t="s">
        <v>8219</v>
      </c>
      <c r="I3034" t="s">
        <v>8225</v>
      </c>
      <c r="J3034" t="s">
        <v>8247</v>
      </c>
      <c r="K3034">
        <v>1455832800</v>
      </c>
      <c r="L3034">
        <v>1452338929</v>
      </c>
      <c r="M3034" t="b">
        <v>0</v>
      </c>
      <c r="N3034">
        <v>24</v>
      </c>
      <c r="O3034" t="b">
        <v>1</v>
      </c>
      <c r="P3034" t="s">
        <v>8271</v>
      </c>
      <c r="Q3034">
        <f t="shared" si="378"/>
        <v>112</v>
      </c>
      <c r="R3034">
        <f t="shared" si="383"/>
        <v>15.28</v>
      </c>
      <c r="S3034" t="str">
        <f t="shared" si="379"/>
        <v>theater</v>
      </c>
      <c r="T3034" t="str">
        <f t="shared" si="380"/>
        <v>plays</v>
      </c>
      <c r="U3034" s="7">
        <f t="shared" si="381"/>
        <v>42378.478344907402</v>
      </c>
      <c r="V3034" s="7">
        <f t="shared" si="382"/>
        <v>42418.916666666672</v>
      </c>
    </row>
    <row r="3035" spans="1:22" ht="59" x14ac:dyDescent="0.75">
      <c r="A3035">
        <v>3283</v>
      </c>
      <c r="B3035" s="2" t="s">
        <v>3283</v>
      </c>
      <c r="C3035" s="2" t="s">
        <v>7393</v>
      </c>
      <c r="D3035">
        <v>800</v>
      </c>
      <c r="E3035">
        <f t="shared" si="376"/>
        <v>1048</v>
      </c>
      <c r="F3035">
        <v>838</v>
      </c>
      <c r="G3035">
        <f t="shared" si="377"/>
        <v>1097.78</v>
      </c>
      <c r="H3035" t="s">
        <v>8219</v>
      </c>
      <c r="I3035" t="s">
        <v>8225</v>
      </c>
      <c r="J3035" t="s">
        <v>8247</v>
      </c>
      <c r="K3035">
        <v>1455138000</v>
      </c>
      <c r="L3035">
        <v>1452448298</v>
      </c>
      <c r="M3035" t="b">
        <v>0</v>
      </c>
      <c r="N3035">
        <v>47</v>
      </c>
      <c r="O3035" t="b">
        <v>1</v>
      </c>
      <c r="P3035" t="s">
        <v>8271</v>
      </c>
      <c r="Q3035">
        <f t="shared" si="378"/>
        <v>105</v>
      </c>
      <c r="R3035">
        <f t="shared" si="383"/>
        <v>23.36</v>
      </c>
      <c r="S3035" t="str">
        <f t="shared" si="379"/>
        <v>theater</v>
      </c>
      <c r="T3035" t="str">
        <f t="shared" si="380"/>
        <v>plays</v>
      </c>
      <c r="U3035" s="7">
        <f t="shared" si="381"/>
        <v>42379.74418981481</v>
      </c>
      <c r="V3035" s="7">
        <f t="shared" si="382"/>
        <v>42410.875</v>
      </c>
    </row>
    <row r="3036" spans="1:22" ht="44.25" x14ac:dyDescent="0.75">
      <c r="A3036">
        <v>3432</v>
      </c>
      <c r="B3036" s="2" t="s">
        <v>3431</v>
      </c>
      <c r="C3036" s="2" t="s">
        <v>7542</v>
      </c>
      <c r="D3036">
        <v>2000</v>
      </c>
      <c r="E3036">
        <f t="shared" si="376"/>
        <v>2000</v>
      </c>
      <c r="F3036">
        <v>2193</v>
      </c>
      <c r="G3036">
        <f t="shared" si="377"/>
        <v>2193</v>
      </c>
      <c r="H3036" t="s">
        <v>8219</v>
      </c>
      <c r="I3036" t="s">
        <v>8224</v>
      </c>
      <c r="J3036" t="s">
        <v>8246</v>
      </c>
      <c r="K3036">
        <v>1454709600</v>
      </c>
      <c r="L3036">
        <v>1452520614</v>
      </c>
      <c r="M3036" t="b">
        <v>0</v>
      </c>
      <c r="N3036">
        <v>42</v>
      </c>
      <c r="O3036" t="b">
        <v>1</v>
      </c>
      <c r="P3036" t="s">
        <v>8271</v>
      </c>
      <c r="Q3036">
        <f t="shared" si="378"/>
        <v>110</v>
      </c>
      <c r="R3036">
        <f t="shared" si="383"/>
        <v>52.21</v>
      </c>
      <c r="S3036" t="str">
        <f t="shared" si="379"/>
        <v>theater</v>
      </c>
      <c r="T3036" t="str">
        <f t="shared" si="380"/>
        <v>plays</v>
      </c>
      <c r="U3036" s="7">
        <f t="shared" si="381"/>
        <v>42380.581180555557</v>
      </c>
      <c r="V3036" s="7">
        <f t="shared" si="382"/>
        <v>42405.916666666672</v>
      </c>
    </row>
    <row r="3037" spans="1:22" ht="59" x14ac:dyDescent="0.75">
      <c r="A3037">
        <v>2184</v>
      </c>
      <c r="B3037" s="2" t="s">
        <v>2185</v>
      </c>
      <c r="C3037" s="2" t="s">
        <v>6294</v>
      </c>
      <c r="D3037">
        <v>10000</v>
      </c>
      <c r="E3037">
        <f t="shared" si="376"/>
        <v>10000</v>
      </c>
      <c r="F3037">
        <v>28474</v>
      </c>
      <c r="G3037">
        <f t="shared" si="377"/>
        <v>28474</v>
      </c>
      <c r="H3037" t="s">
        <v>8219</v>
      </c>
      <c r="I3037" t="s">
        <v>8224</v>
      </c>
      <c r="J3037" t="s">
        <v>8246</v>
      </c>
      <c r="K3037">
        <v>1453737600</v>
      </c>
      <c r="L3037">
        <v>1452530041</v>
      </c>
      <c r="M3037" t="b">
        <v>1</v>
      </c>
      <c r="N3037">
        <v>266</v>
      </c>
      <c r="O3037" t="b">
        <v>1</v>
      </c>
      <c r="P3037" t="s">
        <v>8297</v>
      </c>
      <c r="Q3037">
        <f t="shared" si="378"/>
        <v>285</v>
      </c>
      <c r="R3037">
        <f t="shared" si="383"/>
        <v>107.05</v>
      </c>
      <c r="S3037" t="str">
        <f t="shared" si="379"/>
        <v>games</v>
      </c>
      <c r="T3037" t="str">
        <f t="shared" si="380"/>
        <v>tabletop games</v>
      </c>
      <c r="U3037" s="7">
        <f t="shared" si="381"/>
        <v>42380.690289351856</v>
      </c>
      <c r="V3037" s="7">
        <f t="shared" si="382"/>
        <v>42394.666666666672</v>
      </c>
    </row>
    <row r="3038" spans="1:22" ht="59" x14ac:dyDescent="0.75">
      <c r="A3038">
        <v>547</v>
      </c>
      <c r="B3038" s="2" t="s">
        <v>548</v>
      </c>
      <c r="C3038" s="2" t="s">
        <v>4657</v>
      </c>
      <c r="D3038">
        <v>7500</v>
      </c>
      <c r="E3038">
        <f t="shared" si="376"/>
        <v>9825</v>
      </c>
      <c r="F3038">
        <v>0</v>
      </c>
      <c r="G3038">
        <f t="shared" si="377"/>
        <v>0</v>
      </c>
      <c r="H3038" t="s">
        <v>8221</v>
      </c>
      <c r="I3038" t="s">
        <v>8225</v>
      </c>
      <c r="J3038" t="s">
        <v>8247</v>
      </c>
      <c r="K3038">
        <v>1455122564</v>
      </c>
      <c r="L3038">
        <v>1452530564</v>
      </c>
      <c r="M3038" t="b">
        <v>0</v>
      </c>
      <c r="N3038">
        <v>0</v>
      </c>
      <c r="O3038" t="b">
        <v>0</v>
      </c>
      <c r="P3038" t="s">
        <v>8272</v>
      </c>
      <c r="Q3038">
        <f t="shared" si="378"/>
        <v>0</v>
      </c>
      <c r="R3038" t="e">
        <f t="shared" si="383"/>
        <v>#DIV/0!</v>
      </c>
      <c r="S3038" t="str">
        <f t="shared" si="379"/>
        <v>technology</v>
      </c>
      <c r="T3038" t="str">
        <f t="shared" si="380"/>
        <v>web</v>
      </c>
      <c r="U3038" s="7">
        <f t="shared" si="381"/>
        <v>42380.696342592593</v>
      </c>
      <c r="V3038" s="7">
        <f t="shared" si="382"/>
        <v>42410.696342592593</v>
      </c>
    </row>
    <row r="3039" spans="1:22" ht="44.25" x14ac:dyDescent="0.75">
      <c r="A3039">
        <v>2369</v>
      </c>
      <c r="B3039" s="2" t="s">
        <v>2370</v>
      </c>
      <c r="C3039" s="2" t="s">
        <v>6479</v>
      </c>
      <c r="D3039">
        <v>25000</v>
      </c>
      <c r="E3039">
        <f t="shared" si="376"/>
        <v>25000</v>
      </c>
      <c r="F3039">
        <v>0</v>
      </c>
      <c r="G3039">
        <f t="shared" si="377"/>
        <v>0</v>
      </c>
      <c r="H3039" t="s">
        <v>8220</v>
      </c>
      <c r="I3039" t="s">
        <v>8224</v>
      </c>
      <c r="J3039" t="s">
        <v>8246</v>
      </c>
      <c r="K3039">
        <v>1455132611</v>
      </c>
      <c r="L3039">
        <v>1452540611</v>
      </c>
      <c r="M3039" t="b">
        <v>0</v>
      </c>
      <c r="N3039">
        <v>0</v>
      </c>
      <c r="O3039" t="b">
        <v>0</v>
      </c>
      <c r="P3039" t="s">
        <v>8272</v>
      </c>
      <c r="Q3039">
        <f t="shared" si="378"/>
        <v>0</v>
      </c>
      <c r="R3039" t="e">
        <f t="shared" si="383"/>
        <v>#DIV/0!</v>
      </c>
      <c r="S3039" t="str">
        <f t="shared" si="379"/>
        <v>technology</v>
      </c>
      <c r="T3039" t="str">
        <f t="shared" si="380"/>
        <v>web</v>
      </c>
      <c r="U3039" s="7">
        <f t="shared" si="381"/>
        <v>42380.812627314815</v>
      </c>
      <c r="V3039" s="7">
        <f t="shared" si="382"/>
        <v>42410.812627314815</v>
      </c>
    </row>
    <row r="3040" spans="1:22" ht="44.25" x14ac:dyDescent="0.75">
      <c r="A3040">
        <v>3284</v>
      </c>
      <c r="B3040" s="2" t="s">
        <v>3284</v>
      </c>
      <c r="C3040" s="2" t="s">
        <v>7394</v>
      </c>
      <c r="D3040">
        <v>3000</v>
      </c>
      <c r="E3040">
        <f t="shared" si="376"/>
        <v>3000</v>
      </c>
      <c r="F3040">
        <v>3048</v>
      </c>
      <c r="G3040">
        <f t="shared" si="377"/>
        <v>3048</v>
      </c>
      <c r="H3040" t="s">
        <v>8219</v>
      </c>
      <c r="I3040" t="s">
        <v>8224</v>
      </c>
      <c r="J3040" t="s">
        <v>8246</v>
      </c>
      <c r="K3040">
        <v>1454047140</v>
      </c>
      <c r="L3040">
        <v>1452546853</v>
      </c>
      <c r="M3040" t="b">
        <v>0</v>
      </c>
      <c r="N3040">
        <v>15</v>
      </c>
      <c r="O3040" t="b">
        <v>1</v>
      </c>
      <c r="P3040" t="s">
        <v>8271</v>
      </c>
      <c r="Q3040">
        <f t="shared" si="378"/>
        <v>102</v>
      </c>
      <c r="R3040">
        <f t="shared" si="383"/>
        <v>203.2</v>
      </c>
      <c r="S3040" t="str">
        <f t="shared" si="379"/>
        <v>theater</v>
      </c>
      <c r="T3040" t="str">
        <f t="shared" si="380"/>
        <v>plays</v>
      </c>
      <c r="U3040" s="7">
        <f t="shared" si="381"/>
        <v>42380.884872685187</v>
      </c>
      <c r="V3040" s="7">
        <f t="shared" si="382"/>
        <v>42398.249305555553</v>
      </c>
    </row>
    <row r="3041" spans="1:22" ht="59" x14ac:dyDescent="0.75">
      <c r="A3041">
        <v>2667</v>
      </c>
      <c r="B3041" s="2" t="s">
        <v>2667</v>
      </c>
      <c r="C3041" s="2" t="s">
        <v>6777</v>
      </c>
      <c r="D3041">
        <v>1500</v>
      </c>
      <c r="E3041">
        <f t="shared" si="376"/>
        <v>1500</v>
      </c>
      <c r="F3041">
        <v>1660</v>
      </c>
      <c r="G3041">
        <f t="shared" si="377"/>
        <v>1660</v>
      </c>
      <c r="H3041" t="s">
        <v>8219</v>
      </c>
      <c r="I3041" t="s">
        <v>8224</v>
      </c>
      <c r="J3041" t="s">
        <v>8246</v>
      </c>
      <c r="K3041">
        <v>1455142416</v>
      </c>
      <c r="L3041">
        <v>1452550416</v>
      </c>
      <c r="M3041" t="b">
        <v>0</v>
      </c>
      <c r="N3041">
        <v>18</v>
      </c>
      <c r="O3041" t="b">
        <v>1</v>
      </c>
      <c r="P3041" t="s">
        <v>8302</v>
      </c>
      <c r="Q3041">
        <f t="shared" si="378"/>
        <v>111</v>
      </c>
      <c r="R3041">
        <f t="shared" si="383"/>
        <v>92.22</v>
      </c>
      <c r="S3041" t="str">
        <f t="shared" si="379"/>
        <v>technology</v>
      </c>
      <c r="T3041" t="str">
        <f t="shared" si="380"/>
        <v>makerspaces</v>
      </c>
      <c r="U3041" s="7">
        <f t="shared" si="381"/>
        <v>42380.926111111112</v>
      </c>
      <c r="V3041" s="7">
        <f t="shared" si="382"/>
        <v>42410.926111111112</v>
      </c>
    </row>
    <row r="3042" spans="1:22" ht="44.25" x14ac:dyDescent="0.75">
      <c r="A3042">
        <v>3650</v>
      </c>
      <c r="B3042" s="2" t="s">
        <v>3648</v>
      </c>
      <c r="C3042" s="2" t="s">
        <v>7760</v>
      </c>
      <c r="D3042">
        <v>500</v>
      </c>
      <c r="E3042">
        <f t="shared" si="376"/>
        <v>655</v>
      </c>
      <c r="F3042">
        <v>500</v>
      </c>
      <c r="G3042">
        <f t="shared" si="377"/>
        <v>655</v>
      </c>
      <c r="H3042" t="s">
        <v>8219</v>
      </c>
      <c r="I3042" t="s">
        <v>8225</v>
      </c>
      <c r="J3042" t="s">
        <v>8247</v>
      </c>
      <c r="K3042">
        <v>1454412584</v>
      </c>
      <c r="L3042">
        <v>1452598184</v>
      </c>
      <c r="M3042" t="b">
        <v>0</v>
      </c>
      <c r="N3042">
        <v>17</v>
      </c>
      <c r="O3042" t="b">
        <v>1</v>
      </c>
      <c r="P3042" t="s">
        <v>8271</v>
      </c>
      <c r="Q3042">
        <f t="shared" si="378"/>
        <v>100</v>
      </c>
      <c r="R3042">
        <f t="shared" si="383"/>
        <v>38.53</v>
      </c>
      <c r="S3042" t="str">
        <f t="shared" si="379"/>
        <v>theater</v>
      </c>
      <c r="T3042" t="str">
        <f t="shared" si="380"/>
        <v>plays</v>
      </c>
      <c r="U3042" s="7">
        <f t="shared" si="381"/>
        <v>42381.478981481487</v>
      </c>
      <c r="V3042" s="7">
        <f t="shared" si="382"/>
        <v>42402.478981481487</v>
      </c>
    </row>
    <row r="3043" spans="1:22" ht="59" x14ac:dyDescent="0.75">
      <c r="A3043">
        <v>3722</v>
      </c>
      <c r="B3043" s="2" t="s">
        <v>3719</v>
      </c>
      <c r="C3043" s="2" t="s">
        <v>7832</v>
      </c>
      <c r="D3043">
        <v>1500</v>
      </c>
      <c r="E3043">
        <f t="shared" si="376"/>
        <v>1095</v>
      </c>
      <c r="F3043">
        <v>1668</v>
      </c>
      <c r="G3043">
        <f t="shared" si="377"/>
        <v>1217.6399999999999</v>
      </c>
      <c r="H3043" t="s">
        <v>8219</v>
      </c>
      <c r="I3043" t="s">
        <v>8229</v>
      </c>
      <c r="J3043" t="s">
        <v>8251</v>
      </c>
      <c r="K3043">
        <v>1455231540</v>
      </c>
      <c r="L3043">
        <v>1452614847</v>
      </c>
      <c r="M3043" t="b">
        <v>0</v>
      </c>
      <c r="N3043">
        <v>35</v>
      </c>
      <c r="O3043" t="b">
        <v>1</v>
      </c>
      <c r="P3043" t="s">
        <v>8271</v>
      </c>
      <c r="Q3043">
        <f t="shared" si="378"/>
        <v>111</v>
      </c>
      <c r="R3043">
        <f t="shared" si="383"/>
        <v>34.79</v>
      </c>
      <c r="S3043" t="str">
        <f t="shared" si="379"/>
        <v>theater</v>
      </c>
      <c r="T3043" t="str">
        <f t="shared" si="380"/>
        <v>plays</v>
      </c>
      <c r="U3043" s="7">
        <f t="shared" si="381"/>
        <v>42381.671840277777</v>
      </c>
      <c r="V3043" s="7">
        <f t="shared" si="382"/>
        <v>42411.957638888889</v>
      </c>
    </row>
    <row r="3044" spans="1:22" ht="44.25" x14ac:dyDescent="0.75">
      <c r="A3044">
        <v>2982</v>
      </c>
      <c r="B3044" s="2" t="s">
        <v>2982</v>
      </c>
      <c r="C3044" s="2" t="s">
        <v>7092</v>
      </c>
      <c r="D3044">
        <v>5000</v>
      </c>
      <c r="E3044">
        <f t="shared" si="376"/>
        <v>6550</v>
      </c>
      <c r="F3044">
        <v>5103</v>
      </c>
      <c r="G3044">
        <f t="shared" si="377"/>
        <v>6684.93</v>
      </c>
      <c r="H3044" t="s">
        <v>8219</v>
      </c>
      <c r="I3044" t="s">
        <v>8225</v>
      </c>
      <c r="J3044" t="s">
        <v>8247</v>
      </c>
      <c r="K3044">
        <v>1455208143</v>
      </c>
      <c r="L3044">
        <v>1452616143</v>
      </c>
      <c r="M3044" t="b">
        <v>1</v>
      </c>
      <c r="N3044">
        <v>59</v>
      </c>
      <c r="O3044" t="b">
        <v>1</v>
      </c>
      <c r="P3044" t="s">
        <v>8303</v>
      </c>
      <c r="Q3044">
        <f t="shared" si="378"/>
        <v>102</v>
      </c>
      <c r="R3044">
        <f t="shared" si="383"/>
        <v>113.3</v>
      </c>
      <c r="S3044" t="str">
        <f t="shared" si="379"/>
        <v>theater</v>
      </c>
      <c r="T3044" t="str">
        <f t="shared" si="380"/>
        <v>spaces</v>
      </c>
      <c r="U3044" s="7">
        <f t="shared" si="381"/>
        <v>42381.686840277776</v>
      </c>
      <c r="V3044" s="7">
        <f t="shared" si="382"/>
        <v>42411.686840277776</v>
      </c>
    </row>
    <row r="3045" spans="1:22" ht="44.25" x14ac:dyDescent="0.75">
      <c r="A3045">
        <v>2226</v>
      </c>
      <c r="B3045" s="2" t="s">
        <v>2227</v>
      </c>
      <c r="C3045" s="2" t="s">
        <v>6336</v>
      </c>
      <c r="D3045">
        <v>18000</v>
      </c>
      <c r="E3045">
        <f t="shared" si="376"/>
        <v>18000</v>
      </c>
      <c r="F3045">
        <v>19523.310000000001</v>
      </c>
      <c r="G3045">
        <f t="shared" si="377"/>
        <v>19523.310000000001</v>
      </c>
      <c r="H3045" t="s">
        <v>8219</v>
      </c>
      <c r="I3045" t="s">
        <v>8224</v>
      </c>
      <c r="J3045" t="s">
        <v>8246</v>
      </c>
      <c r="K3045">
        <v>1455253140</v>
      </c>
      <c r="L3045">
        <v>1452625822</v>
      </c>
      <c r="M3045" t="b">
        <v>0</v>
      </c>
      <c r="N3045">
        <v>321</v>
      </c>
      <c r="O3045" t="b">
        <v>1</v>
      </c>
      <c r="P3045" t="s">
        <v>8297</v>
      </c>
      <c r="Q3045">
        <f t="shared" si="378"/>
        <v>108</v>
      </c>
      <c r="R3045">
        <f t="shared" si="383"/>
        <v>60.82</v>
      </c>
      <c r="S3045" t="str">
        <f t="shared" si="379"/>
        <v>games</v>
      </c>
      <c r="T3045" t="str">
        <f t="shared" si="380"/>
        <v>tabletop games</v>
      </c>
      <c r="U3045" s="7">
        <f t="shared" si="381"/>
        <v>42381.79886574074</v>
      </c>
      <c r="V3045" s="7">
        <f t="shared" si="382"/>
        <v>42412.207638888889</v>
      </c>
    </row>
    <row r="3046" spans="1:22" x14ac:dyDescent="0.75">
      <c r="A3046">
        <v>2655</v>
      </c>
      <c r="B3046" s="2" t="s">
        <v>2655</v>
      </c>
      <c r="C3046" s="2" t="s">
        <v>6765</v>
      </c>
      <c r="D3046">
        <v>15000</v>
      </c>
      <c r="E3046">
        <f t="shared" si="376"/>
        <v>15000</v>
      </c>
      <c r="F3046">
        <v>3155</v>
      </c>
      <c r="G3046">
        <f t="shared" si="377"/>
        <v>3155</v>
      </c>
      <c r="H3046" t="s">
        <v>8220</v>
      </c>
      <c r="I3046" t="s">
        <v>8224</v>
      </c>
      <c r="J3046" t="s">
        <v>8246</v>
      </c>
      <c r="K3046">
        <v>1455048000</v>
      </c>
      <c r="L3046">
        <v>1452631647</v>
      </c>
      <c r="M3046" t="b">
        <v>0</v>
      </c>
      <c r="N3046">
        <v>43</v>
      </c>
      <c r="O3046" t="b">
        <v>0</v>
      </c>
      <c r="P3046" t="s">
        <v>8301</v>
      </c>
      <c r="Q3046">
        <f t="shared" si="378"/>
        <v>21</v>
      </c>
      <c r="R3046">
        <f t="shared" si="383"/>
        <v>73.37</v>
      </c>
      <c r="S3046" t="str">
        <f t="shared" si="379"/>
        <v>technology</v>
      </c>
      <c r="T3046" t="str">
        <f t="shared" si="380"/>
        <v>space exploration</v>
      </c>
      <c r="U3046" s="7">
        <f t="shared" si="381"/>
        <v>42381.866284722222</v>
      </c>
      <c r="V3046" s="7">
        <f t="shared" si="382"/>
        <v>42409.833333333328</v>
      </c>
    </row>
    <row r="3047" spans="1:22" ht="59" x14ac:dyDescent="0.75">
      <c r="A3047">
        <v>2430</v>
      </c>
      <c r="B3047" s="2" t="s">
        <v>2431</v>
      </c>
      <c r="C3047" s="2" t="s">
        <v>6540</v>
      </c>
      <c r="D3047">
        <v>3000</v>
      </c>
      <c r="E3047">
        <f t="shared" si="376"/>
        <v>3000</v>
      </c>
      <c r="F3047">
        <v>21</v>
      </c>
      <c r="G3047">
        <f t="shared" si="377"/>
        <v>21</v>
      </c>
      <c r="H3047" t="s">
        <v>8221</v>
      </c>
      <c r="I3047" t="s">
        <v>8224</v>
      </c>
      <c r="J3047" t="s">
        <v>8246</v>
      </c>
      <c r="K3047">
        <v>1455246504</v>
      </c>
      <c r="L3047">
        <v>1452654504</v>
      </c>
      <c r="M3047" t="b">
        <v>0</v>
      </c>
      <c r="N3047">
        <v>2</v>
      </c>
      <c r="O3047" t="b">
        <v>0</v>
      </c>
      <c r="P3047" t="s">
        <v>8284</v>
      </c>
      <c r="Q3047">
        <f t="shared" si="378"/>
        <v>1</v>
      </c>
      <c r="R3047">
        <f t="shared" si="383"/>
        <v>10.5</v>
      </c>
      <c r="S3047" t="str">
        <f t="shared" si="379"/>
        <v>food</v>
      </c>
      <c r="T3047" t="str">
        <f t="shared" si="380"/>
        <v>food trucks</v>
      </c>
      <c r="U3047" s="7">
        <f t="shared" si="381"/>
        <v>42382.130833333329</v>
      </c>
      <c r="V3047" s="7">
        <f t="shared" si="382"/>
        <v>42412.130833333329</v>
      </c>
    </row>
    <row r="3048" spans="1:22" ht="44.25" x14ac:dyDescent="0.75">
      <c r="A3048">
        <v>3099</v>
      </c>
      <c r="B3048" s="2" t="s">
        <v>3099</v>
      </c>
      <c r="C3048" s="2" t="s">
        <v>7209</v>
      </c>
      <c r="D3048">
        <v>2000</v>
      </c>
      <c r="E3048">
        <f t="shared" si="376"/>
        <v>2000</v>
      </c>
      <c r="F3048">
        <v>278</v>
      </c>
      <c r="G3048">
        <f t="shared" si="377"/>
        <v>278</v>
      </c>
      <c r="H3048" t="s">
        <v>8221</v>
      </c>
      <c r="I3048" t="s">
        <v>8224</v>
      </c>
      <c r="J3048" t="s">
        <v>8246</v>
      </c>
      <c r="K3048">
        <v>1455251591</v>
      </c>
      <c r="L3048">
        <v>1452659591</v>
      </c>
      <c r="M3048" t="b">
        <v>0</v>
      </c>
      <c r="N3048">
        <v>5</v>
      </c>
      <c r="O3048" t="b">
        <v>0</v>
      </c>
      <c r="P3048" t="s">
        <v>8303</v>
      </c>
      <c r="Q3048">
        <f t="shared" si="378"/>
        <v>14</v>
      </c>
      <c r="R3048">
        <f t="shared" si="383"/>
        <v>55.6</v>
      </c>
      <c r="S3048" t="str">
        <f t="shared" si="379"/>
        <v>theater</v>
      </c>
      <c r="T3048" t="str">
        <f t="shared" si="380"/>
        <v>spaces</v>
      </c>
      <c r="U3048" s="7">
        <f t="shared" si="381"/>
        <v>42382.189710648148</v>
      </c>
      <c r="V3048" s="7">
        <f t="shared" si="382"/>
        <v>42412.189710648148</v>
      </c>
    </row>
    <row r="3049" spans="1:22" ht="44.25" x14ac:dyDescent="0.75">
      <c r="A3049">
        <v>3313</v>
      </c>
      <c r="B3049" s="2" t="s">
        <v>3313</v>
      </c>
      <c r="C3049" s="2" t="s">
        <v>7423</v>
      </c>
      <c r="D3049">
        <v>2000</v>
      </c>
      <c r="E3049">
        <f t="shared" si="376"/>
        <v>2000</v>
      </c>
      <c r="F3049">
        <v>2321</v>
      </c>
      <c r="G3049">
        <f t="shared" si="377"/>
        <v>2321</v>
      </c>
      <c r="H3049" t="s">
        <v>8219</v>
      </c>
      <c r="I3049" t="s">
        <v>8224</v>
      </c>
      <c r="J3049" t="s">
        <v>8246</v>
      </c>
      <c r="K3049">
        <v>1453856400</v>
      </c>
      <c r="L3049">
        <v>1452664317</v>
      </c>
      <c r="M3049" t="b">
        <v>0</v>
      </c>
      <c r="N3049">
        <v>29</v>
      </c>
      <c r="O3049" t="b">
        <v>1</v>
      </c>
      <c r="P3049" t="s">
        <v>8271</v>
      </c>
      <c r="Q3049">
        <f t="shared" si="378"/>
        <v>116</v>
      </c>
      <c r="R3049">
        <f t="shared" si="383"/>
        <v>80.03</v>
      </c>
      <c r="S3049" t="str">
        <f t="shared" si="379"/>
        <v>theater</v>
      </c>
      <c r="T3049" t="str">
        <f t="shared" si="380"/>
        <v>plays</v>
      </c>
      <c r="U3049" s="7">
        <f t="shared" si="381"/>
        <v>42382.244409722218</v>
      </c>
      <c r="V3049" s="7">
        <f t="shared" si="382"/>
        <v>42396.041666666672</v>
      </c>
    </row>
    <row r="3050" spans="1:22" x14ac:dyDescent="0.75">
      <c r="A3050">
        <v>1049</v>
      </c>
      <c r="B3050" s="2" t="s">
        <v>1050</v>
      </c>
      <c r="C3050" s="2" t="s">
        <v>5159</v>
      </c>
      <c r="D3050">
        <v>12000</v>
      </c>
      <c r="E3050">
        <f t="shared" si="376"/>
        <v>12000</v>
      </c>
      <c r="F3050">
        <v>0</v>
      </c>
      <c r="G3050">
        <f t="shared" si="377"/>
        <v>0</v>
      </c>
      <c r="H3050" t="s">
        <v>8220</v>
      </c>
      <c r="I3050" t="s">
        <v>8224</v>
      </c>
      <c r="J3050" t="s">
        <v>8246</v>
      </c>
      <c r="K3050">
        <v>1455272445</v>
      </c>
      <c r="L3050">
        <v>1452680445</v>
      </c>
      <c r="M3050" t="b">
        <v>0</v>
      </c>
      <c r="N3050">
        <v>0</v>
      </c>
      <c r="O3050" t="b">
        <v>0</v>
      </c>
      <c r="P3050" t="s">
        <v>8281</v>
      </c>
      <c r="Q3050">
        <f t="shared" si="378"/>
        <v>0</v>
      </c>
      <c r="R3050" t="e">
        <f t="shared" si="383"/>
        <v>#DIV/0!</v>
      </c>
      <c r="S3050" t="str">
        <f t="shared" si="379"/>
        <v>journalism</v>
      </c>
      <c r="T3050" t="str">
        <f t="shared" si="380"/>
        <v>audio</v>
      </c>
      <c r="U3050" s="7">
        <f t="shared" si="381"/>
        <v>42382.431076388893</v>
      </c>
      <c r="V3050" s="7">
        <f t="shared" si="382"/>
        <v>42412.431076388893</v>
      </c>
    </row>
    <row r="3051" spans="1:22" ht="29.5" x14ac:dyDescent="0.75">
      <c r="A3051">
        <v>1351</v>
      </c>
      <c r="B3051" s="2" t="s">
        <v>1352</v>
      </c>
      <c r="C3051" s="2" t="s">
        <v>5461</v>
      </c>
      <c r="D3051">
        <v>20000</v>
      </c>
      <c r="E3051">
        <f t="shared" si="376"/>
        <v>20000</v>
      </c>
      <c r="F3051">
        <v>20253</v>
      </c>
      <c r="G3051">
        <f t="shared" si="377"/>
        <v>20253</v>
      </c>
      <c r="H3051" t="s">
        <v>8219</v>
      </c>
      <c r="I3051" t="s">
        <v>8224</v>
      </c>
      <c r="J3051" t="s">
        <v>8246</v>
      </c>
      <c r="K3051">
        <v>1455299144</v>
      </c>
      <c r="L3051">
        <v>1452707144</v>
      </c>
      <c r="M3051" t="b">
        <v>0</v>
      </c>
      <c r="N3051">
        <v>120</v>
      </c>
      <c r="O3051" t="b">
        <v>1</v>
      </c>
      <c r="P3051" t="s">
        <v>8274</v>
      </c>
      <c r="Q3051">
        <f t="shared" si="378"/>
        <v>101</v>
      </c>
      <c r="R3051">
        <f t="shared" si="383"/>
        <v>168.78</v>
      </c>
      <c r="S3051" t="str">
        <f t="shared" si="379"/>
        <v>publishing</v>
      </c>
      <c r="T3051" t="str">
        <f t="shared" si="380"/>
        <v>nonfiction</v>
      </c>
      <c r="U3051" s="7">
        <f t="shared" si="381"/>
        <v>42382.74009259259</v>
      </c>
      <c r="V3051" s="7">
        <f t="shared" si="382"/>
        <v>42412.74009259259</v>
      </c>
    </row>
    <row r="3052" spans="1:22" ht="59" x14ac:dyDescent="0.75">
      <c r="A3052">
        <v>942</v>
      </c>
      <c r="B3052" s="2" t="s">
        <v>943</v>
      </c>
      <c r="C3052" s="2" t="s">
        <v>5052</v>
      </c>
      <c r="D3052">
        <v>7500</v>
      </c>
      <c r="E3052">
        <f t="shared" si="376"/>
        <v>7500</v>
      </c>
      <c r="F3052">
        <v>668</v>
      </c>
      <c r="G3052">
        <f t="shared" si="377"/>
        <v>668</v>
      </c>
      <c r="H3052" t="s">
        <v>8221</v>
      </c>
      <c r="I3052" t="s">
        <v>8224</v>
      </c>
      <c r="J3052" t="s">
        <v>8246</v>
      </c>
      <c r="K3052">
        <v>1455826460</v>
      </c>
      <c r="L3052">
        <v>1452716060</v>
      </c>
      <c r="M3052" t="b">
        <v>0</v>
      </c>
      <c r="N3052">
        <v>16</v>
      </c>
      <c r="O3052" t="b">
        <v>0</v>
      </c>
      <c r="P3052" t="s">
        <v>8273</v>
      </c>
      <c r="Q3052">
        <f t="shared" si="378"/>
        <v>9</v>
      </c>
      <c r="R3052">
        <f t="shared" si="383"/>
        <v>41.75</v>
      </c>
      <c r="S3052" t="str">
        <f t="shared" si="379"/>
        <v>technology</v>
      </c>
      <c r="T3052" t="str">
        <f t="shared" si="380"/>
        <v>wearables</v>
      </c>
      <c r="U3052" s="7">
        <f t="shared" si="381"/>
        <v>42382.843287037031</v>
      </c>
      <c r="V3052" s="7">
        <f t="shared" si="382"/>
        <v>42418.843287037031</v>
      </c>
    </row>
    <row r="3053" spans="1:22" ht="44.25" x14ac:dyDescent="0.75">
      <c r="A3053">
        <v>2591</v>
      </c>
      <c r="B3053" s="2" t="s">
        <v>2591</v>
      </c>
      <c r="C3053" s="2" t="s">
        <v>6701</v>
      </c>
      <c r="D3053">
        <v>1500</v>
      </c>
      <c r="E3053">
        <f t="shared" si="376"/>
        <v>1500</v>
      </c>
      <c r="F3053">
        <v>26</v>
      </c>
      <c r="G3053">
        <f t="shared" si="377"/>
        <v>26</v>
      </c>
      <c r="H3053" t="s">
        <v>8221</v>
      </c>
      <c r="I3053" t="s">
        <v>8224</v>
      </c>
      <c r="J3053" t="s">
        <v>8246</v>
      </c>
      <c r="K3053">
        <v>1457901924</v>
      </c>
      <c r="L3053">
        <v>1452721524</v>
      </c>
      <c r="M3053" t="b">
        <v>0</v>
      </c>
      <c r="N3053">
        <v>2</v>
      </c>
      <c r="O3053" t="b">
        <v>0</v>
      </c>
      <c r="P3053" t="s">
        <v>8284</v>
      </c>
      <c r="Q3053">
        <f t="shared" si="378"/>
        <v>2</v>
      </c>
      <c r="R3053">
        <f t="shared" si="383"/>
        <v>13</v>
      </c>
      <c r="S3053" t="str">
        <f t="shared" si="379"/>
        <v>food</v>
      </c>
      <c r="T3053" t="str">
        <f t="shared" si="380"/>
        <v>food trucks</v>
      </c>
      <c r="U3053" s="7">
        <f t="shared" si="381"/>
        <v>42382.906527777777</v>
      </c>
      <c r="V3053" s="7">
        <f t="shared" si="382"/>
        <v>42442.864861111113</v>
      </c>
    </row>
    <row r="3054" spans="1:22" ht="59" x14ac:dyDescent="0.75">
      <c r="A3054">
        <v>3605</v>
      </c>
      <c r="B3054" s="2" t="s">
        <v>3604</v>
      </c>
      <c r="C3054" s="2" t="s">
        <v>7715</v>
      </c>
      <c r="D3054">
        <v>250</v>
      </c>
      <c r="E3054">
        <f t="shared" si="376"/>
        <v>327.5</v>
      </c>
      <c r="F3054">
        <v>460</v>
      </c>
      <c r="G3054">
        <f t="shared" si="377"/>
        <v>602.6</v>
      </c>
      <c r="H3054" t="s">
        <v>8219</v>
      </c>
      <c r="I3054" t="s">
        <v>8225</v>
      </c>
      <c r="J3054" t="s">
        <v>8247</v>
      </c>
      <c r="K3054">
        <v>1455390126</v>
      </c>
      <c r="L3054">
        <v>1452798126</v>
      </c>
      <c r="M3054" t="b">
        <v>0</v>
      </c>
      <c r="N3054">
        <v>15</v>
      </c>
      <c r="O3054" t="b">
        <v>1</v>
      </c>
      <c r="P3054" t="s">
        <v>8271</v>
      </c>
      <c r="Q3054">
        <f t="shared" si="378"/>
        <v>184</v>
      </c>
      <c r="R3054">
        <f t="shared" si="383"/>
        <v>40.17</v>
      </c>
      <c r="S3054" t="str">
        <f t="shared" si="379"/>
        <v>theater</v>
      </c>
      <c r="T3054" t="str">
        <f t="shared" si="380"/>
        <v>plays</v>
      </c>
      <c r="U3054" s="7">
        <f t="shared" si="381"/>
        <v>42383.793124999997</v>
      </c>
      <c r="V3054" s="7">
        <f t="shared" si="382"/>
        <v>42413.793124999997</v>
      </c>
    </row>
    <row r="3055" spans="1:22" ht="29.5" x14ac:dyDescent="0.75">
      <c r="A3055">
        <v>2440</v>
      </c>
      <c r="B3055" s="2" t="s">
        <v>2441</v>
      </c>
      <c r="C3055" s="2" t="s">
        <v>6550</v>
      </c>
      <c r="D3055">
        <v>5000</v>
      </c>
      <c r="E3055">
        <f t="shared" si="376"/>
        <v>5699.9999999999991</v>
      </c>
      <c r="F3055">
        <v>10</v>
      </c>
      <c r="G3055">
        <f t="shared" si="377"/>
        <v>11.399999999999999</v>
      </c>
      <c r="H3055" t="s">
        <v>8221</v>
      </c>
      <c r="I3055" t="s">
        <v>8242</v>
      </c>
      <c r="J3055" t="s">
        <v>8249</v>
      </c>
      <c r="K3055">
        <v>1455399313</v>
      </c>
      <c r="L3055">
        <v>1452807313</v>
      </c>
      <c r="M3055" t="b">
        <v>0</v>
      </c>
      <c r="N3055">
        <v>2</v>
      </c>
      <c r="O3055" t="b">
        <v>0</v>
      </c>
      <c r="P3055" t="s">
        <v>8284</v>
      </c>
      <c r="Q3055">
        <f t="shared" si="378"/>
        <v>0</v>
      </c>
      <c r="R3055">
        <f t="shared" si="383"/>
        <v>5.7</v>
      </c>
      <c r="S3055" t="str">
        <f t="shared" si="379"/>
        <v>food</v>
      </c>
      <c r="T3055" t="str">
        <f t="shared" si="380"/>
        <v>food trucks</v>
      </c>
      <c r="U3055" s="7">
        <f t="shared" si="381"/>
        <v>42383.899456018517</v>
      </c>
      <c r="V3055" s="7">
        <f t="shared" si="382"/>
        <v>42413.899456018517</v>
      </c>
    </row>
    <row r="3056" spans="1:22" ht="44.25" x14ac:dyDescent="0.75">
      <c r="A3056">
        <v>229</v>
      </c>
      <c r="B3056" s="2" t="s">
        <v>231</v>
      </c>
      <c r="C3056" s="2" t="s">
        <v>4339</v>
      </c>
      <c r="D3056">
        <v>3000</v>
      </c>
      <c r="E3056">
        <f t="shared" si="376"/>
        <v>3419.9999999999995</v>
      </c>
      <c r="F3056">
        <v>0</v>
      </c>
      <c r="G3056">
        <f t="shared" si="377"/>
        <v>0</v>
      </c>
      <c r="H3056" t="s">
        <v>8221</v>
      </c>
      <c r="I3056" t="s">
        <v>8236</v>
      </c>
      <c r="J3056" t="s">
        <v>8249</v>
      </c>
      <c r="K3056">
        <v>1455402297</v>
      </c>
      <c r="L3056">
        <v>1452810297</v>
      </c>
      <c r="M3056" t="b">
        <v>0</v>
      </c>
      <c r="N3056">
        <v>0</v>
      </c>
      <c r="O3056" t="b">
        <v>0</v>
      </c>
      <c r="P3056" t="s">
        <v>8268</v>
      </c>
      <c r="Q3056">
        <f t="shared" si="378"/>
        <v>0</v>
      </c>
      <c r="R3056" t="e">
        <f t="shared" si="383"/>
        <v>#DIV/0!</v>
      </c>
      <c r="S3056" t="str">
        <f t="shared" si="379"/>
        <v>film &amp; video</v>
      </c>
      <c r="T3056" t="str">
        <f t="shared" si="380"/>
        <v>drama</v>
      </c>
      <c r="U3056" s="7">
        <f t="shared" si="381"/>
        <v>42383.933993055558</v>
      </c>
      <c r="V3056" s="7">
        <f t="shared" si="382"/>
        <v>42413.933993055558</v>
      </c>
    </row>
    <row r="3057" spans="1:22" ht="44.25" x14ac:dyDescent="0.75">
      <c r="A3057">
        <v>1100</v>
      </c>
      <c r="B3057" s="2" t="s">
        <v>1101</v>
      </c>
      <c r="C3057" s="2" t="s">
        <v>5210</v>
      </c>
      <c r="D3057">
        <v>4000</v>
      </c>
      <c r="E3057">
        <f t="shared" si="376"/>
        <v>4560</v>
      </c>
      <c r="F3057">
        <v>100</v>
      </c>
      <c r="G3057">
        <f t="shared" si="377"/>
        <v>113.99999999999999</v>
      </c>
      <c r="H3057" t="s">
        <v>8221</v>
      </c>
      <c r="I3057" t="s">
        <v>8236</v>
      </c>
      <c r="J3057" t="s">
        <v>8249</v>
      </c>
      <c r="K3057">
        <v>1455417571</v>
      </c>
      <c r="L3057">
        <v>1452825571</v>
      </c>
      <c r="M3057" t="b">
        <v>0</v>
      </c>
      <c r="N3057">
        <v>10</v>
      </c>
      <c r="O3057" t="b">
        <v>0</v>
      </c>
      <c r="P3057" t="s">
        <v>8282</v>
      </c>
      <c r="Q3057">
        <f t="shared" si="378"/>
        <v>3</v>
      </c>
      <c r="R3057">
        <f t="shared" si="383"/>
        <v>11.4</v>
      </c>
      <c r="S3057" t="str">
        <f t="shared" si="379"/>
        <v>games</v>
      </c>
      <c r="T3057" t="str">
        <f t="shared" si="380"/>
        <v>video games</v>
      </c>
      <c r="U3057" s="7">
        <f t="shared" si="381"/>
        <v>42384.110775462963</v>
      </c>
      <c r="V3057" s="7">
        <f t="shared" si="382"/>
        <v>42414.110775462963</v>
      </c>
    </row>
    <row r="3058" spans="1:22" ht="44.25" x14ac:dyDescent="0.75">
      <c r="A3058">
        <v>627</v>
      </c>
      <c r="B3058" s="2" t="s">
        <v>628</v>
      </c>
      <c r="C3058" s="2" t="s">
        <v>4737</v>
      </c>
      <c r="D3058">
        <v>450000</v>
      </c>
      <c r="E3058">
        <f t="shared" si="376"/>
        <v>49500</v>
      </c>
      <c r="F3058">
        <v>90</v>
      </c>
      <c r="G3058">
        <f t="shared" si="377"/>
        <v>9.9</v>
      </c>
      <c r="H3058" t="s">
        <v>8220</v>
      </c>
      <c r="I3058" t="s">
        <v>8235</v>
      </c>
      <c r="J3058" t="s">
        <v>8255</v>
      </c>
      <c r="K3058">
        <v>1457996400</v>
      </c>
      <c r="L3058">
        <v>1452842511</v>
      </c>
      <c r="M3058" t="b">
        <v>0</v>
      </c>
      <c r="N3058">
        <v>1</v>
      </c>
      <c r="O3058" t="b">
        <v>0</v>
      </c>
      <c r="P3058" t="s">
        <v>8272</v>
      </c>
      <c r="Q3058">
        <f t="shared" si="378"/>
        <v>0</v>
      </c>
      <c r="R3058">
        <f t="shared" si="383"/>
        <v>9.9</v>
      </c>
      <c r="S3058" t="str">
        <f t="shared" si="379"/>
        <v>technology</v>
      </c>
      <c r="T3058" t="str">
        <f t="shared" si="380"/>
        <v>web</v>
      </c>
      <c r="U3058" s="7">
        <f t="shared" si="381"/>
        <v>42384.306840277779</v>
      </c>
      <c r="V3058" s="7">
        <f t="shared" si="382"/>
        <v>42443.958333333328</v>
      </c>
    </row>
    <row r="3059" spans="1:22" ht="59" x14ac:dyDescent="0.75">
      <c r="A3059">
        <v>712</v>
      </c>
      <c r="B3059" s="2" t="s">
        <v>713</v>
      </c>
      <c r="C3059" s="2" t="s">
        <v>4822</v>
      </c>
      <c r="D3059">
        <v>48500</v>
      </c>
      <c r="E3059">
        <f t="shared" si="376"/>
        <v>48500</v>
      </c>
      <c r="F3059">
        <v>105</v>
      </c>
      <c r="G3059">
        <f t="shared" si="377"/>
        <v>105</v>
      </c>
      <c r="H3059" t="s">
        <v>8221</v>
      </c>
      <c r="I3059" t="s">
        <v>8224</v>
      </c>
      <c r="J3059" t="s">
        <v>8246</v>
      </c>
      <c r="K3059">
        <v>1455466832</v>
      </c>
      <c r="L3059">
        <v>1452874832</v>
      </c>
      <c r="M3059" t="b">
        <v>0</v>
      </c>
      <c r="N3059">
        <v>4</v>
      </c>
      <c r="O3059" t="b">
        <v>0</v>
      </c>
      <c r="P3059" t="s">
        <v>8273</v>
      </c>
      <c r="Q3059">
        <f t="shared" si="378"/>
        <v>0</v>
      </c>
      <c r="R3059">
        <f t="shared" si="383"/>
        <v>26.25</v>
      </c>
      <c r="S3059" t="str">
        <f t="shared" si="379"/>
        <v>technology</v>
      </c>
      <c r="T3059" t="str">
        <f t="shared" si="380"/>
        <v>wearables</v>
      </c>
      <c r="U3059" s="7">
        <f t="shared" si="381"/>
        <v>42384.680925925932</v>
      </c>
      <c r="V3059" s="7">
        <f t="shared" si="382"/>
        <v>42414.680925925932</v>
      </c>
    </row>
    <row r="3060" spans="1:22" ht="44.25" x14ac:dyDescent="0.75">
      <c r="A3060">
        <v>2715</v>
      </c>
      <c r="B3060" s="2" t="s">
        <v>2715</v>
      </c>
      <c r="C3060" s="2" t="s">
        <v>6825</v>
      </c>
      <c r="D3060">
        <v>12000</v>
      </c>
      <c r="E3060">
        <f t="shared" si="376"/>
        <v>12000</v>
      </c>
      <c r="F3060">
        <v>31754.69</v>
      </c>
      <c r="G3060">
        <f t="shared" si="377"/>
        <v>31754.69</v>
      </c>
      <c r="H3060" t="s">
        <v>8219</v>
      </c>
      <c r="I3060" t="s">
        <v>8224</v>
      </c>
      <c r="J3060" t="s">
        <v>8246</v>
      </c>
      <c r="K3060">
        <v>1456047228</v>
      </c>
      <c r="L3060">
        <v>1453109628</v>
      </c>
      <c r="M3060" t="b">
        <v>1</v>
      </c>
      <c r="N3060">
        <v>551</v>
      </c>
      <c r="O3060" t="b">
        <v>1</v>
      </c>
      <c r="P3060" t="s">
        <v>8303</v>
      </c>
      <c r="Q3060">
        <f t="shared" si="378"/>
        <v>265</v>
      </c>
      <c r="R3060">
        <f t="shared" si="383"/>
        <v>57.63</v>
      </c>
      <c r="S3060" t="str">
        <f t="shared" si="379"/>
        <v>theater</v>
      </c>
      <c r="T3060" t="str">
        <f t="shared" si="380"/>
        <v>spaces</v>
      </c>
      <c r="U3060" s="7">
        <f t="shared" si="381"/>
        <v>42387.398472222223</v>
      </c>
      <c r="V3060" s="7">
        <f t="shared" si="382"/>
        <v>42421.398472222223</v>
      </c>
    </row>
    <row r="3061" spans="1:22" ht="29.5" x14ac:dyDescent="0.75">
      <c r="A3061">
        <v>1307</v>
      </c>
      <c r="B3061" s="2" t="s">
        <v>1308</v>
      </c>
      <c r="C3061" s="2" t="s">
        <v>5417</v>
      </c>
      <c r="D3061">
        <v>50000</v>
      </c>
      <c r="E3061">
        <f t="shared" si="376"/>
        <v>50000</v>
      </c>
      <c r="F3061">
        <v>5757</v>
      </c>
      <c r="G3061">
        <f t="shared" si="377"/>
        <v>5757</v>
      </c>
      <c r="H3061" t="s">
        <v>8220</v>
      </c>
      <c r="I3061" t="s">
        <v>8224</v>
      </c>
      <c r="J3061" t="s">
        <v>8246</v>
      </c>
      <c r="K3061">
        <v>1455710679</v>
      </c>
      <c r="L3061">
        <v>1453118679</v>
      </c>
      <c r="M3061" t="b">
        <v>0</v>
      </c>
      <c r="N3061">
        <v>45</v>
      </c>
      <c r="O3061" t="b">
        <v>0</v>
      </c>
      <c r="P3061" t="s">
        <v>8273</v>
      </c>
      <c r="Q3061">
        <f t="shared" si="378"/>
        <v>12</v>
      </c>
      <c r="R3061">
        <f t="shared" si="383"/>
        <v>127.93</v>
      </c>
      <c r="S3061" t="str">
        <f t="shared" si="379"/>
        <v>technology</v>
      </c>
      <c r="T3061" t="str">
        <f t="shared" si="380"/>
        <v>wearables</v>
      </c>
      <c r="U3061" s="7">
        <f t="shared" si="381"/>
        <v>42387.503229166665</v>
      </c>
      <c r="V3061" s="7">
        <f t="shared" si="382"/>
        <v>42417.503229166665</v>
      </c>
    </row>
    <row r="3062" spans="1:22" ht="44.25" x14ac:dyDescent="0.75">
      <c r="A3062">
        <v>3044</v>
      </c>
      <c r="B3062" s="2" t="s">
        <v>3044</v>
      </c>
      <c r="C3062" s="2" t="s">
        <v>7154</v>
      </c>
      <c r="D3062">
        <v>12000</v>
      </c>
      <c r="E3062">
        <f t="shared" si="376"/>
        <v>12000</v>
      </c>
      <c r="F3062">
        <v>13121</v>
      </c>
      <c r="G3062">
        <f t="shared" si="377"/>
        <v>13121</v>
      </c>
      <c r="H3062" t="s">
        <v>8219</v>
      </c>
      <c r="I3062" t="s">
        <v>8224</v>
      </c>
      <c r="J3062" t="s">
        <v>8246</v>
      </c>
      <c r="K3062">
        <v>1454433998</v>
      </c>
      <c r="L3062">
        <v>1453137998</v>
      </c>
      <c r="M3062" t="b">
        <v>0</v>
      </c>
      <c r="N3062">
        <v>156</v>
      </c>
      <c r="O3062" t="b">
        <v>1</v>
      </c>
      <c r="P3062" t="s">
        <v>8303</v>
      </c>
      <c r="Q3062">
        <f t="shared" si="378"/>
        <v>109</v>
      </c>
      <c r="R3062">
        <f t="shared" si="383"/>
        <v>84.11</v>
      </c>
      <c r="S3062" t="str">
        <f t="shared" si="379"/>
        <v>theater</v>
      </c>
      <c r="T3062" t="str">
        <f t="shared" si="380"/>
        <v>spaces</v>
      </c>
      <c r="U3062" s="7">
        <f t="shared" si="381"/>
        <v>42387.7268287037</v>
      </c>
      <c r="V3062" s="7">
        <f t="shared" si="382"/>
        <v>42402.7268287037</v>
      </c>
    </row>
    <row r="3063" spans="1:22" ht="44.25" x14ac:dyDescent="0.75">
      <c r="A3063">
        <v>697</v>
      </c>
      <c r="B3063" s="2" t="s">
        <v>698</v>
      </c>
      <c r="C3063" s="2" t="s">
        <v>4807</v>
      </c>
      <c r="D3063">
        <v>5000</v>
      </c>
      <c r="E3063">
        <f t="shared" si="376"/>
        <v>5699.9999999999991</v>
      </c>
      <c r="F3063">
        <v>2319</v>
      </c>
      <c r="G3063">
        <f t="shared" si="377"/>
        <v>2643.66</v>
      </c>
      <c r="H3063" t="s">
        <v>8221</v>
      </c>
      <c r="I3063" t="s">
        <v>8236</v>
      </c>
      <c r="J3063" t="s">
        <v>8249</v>
      </c>
      <c r="K3063">
        <v>1454502789</v>
      </c>
      <c r="L3063">
        <v>1453206789</v>
      </c>
      <c r="M3063" t="b">
        <v>0</v>
      </c>
      <c r="N3063">
        <v>114</v>
      </c>
      <c r="O3063" t="b">
        <v>0</v>
      </c>
      <c r="P3063" t="s">
        <v>8273</v>
      </c>
      <c r="Q3063">
        <f t="shared" si="378"/>
        <v>46</v>
      </c>
      <c r="R3063">
        <f t="shared" si="383"/>
        <v>23.19</v>
      </c>
      <c r="S3063" t="str">
        <f t="shared" si="379"/>
        <v>technology</v>
      </c>
      <c r="T3063" t="str">
        <f t="shared" si="380"/>
        <v>wearables</v>
      </c>
      <c r="U3063" s="7">
        <f t="shared" si="381"/>
        <v>42388.523020833338</v>
      </c>
      <c r="V3063" s="7">
        <f t="shared" si="382"/>
        <v>42403.523020833338</v>
      </c>
    </row>
    <row r="3064" spans="1:22" ht="59" x14ac:dyDescent="0.75">
      <c r="A3064">
        <v>1782</v>
      </c>
      <c r="B3064" s="2" t="s">
        <v>1783</v>
      </c>
      <c r="C3064" s="2" t="s">
        <v>5892</v>
      </c>
      <c r="D3064">
        <v>35000</v>
      </c>
      <c r="E3064">
        <f t="shared" si="376"/>
        <v>35000</v>
      </c>
      <c r="F3064">
        <v>5422</v>
      </c>
      <c r="G3064">
        <f t="shared" si="377"/>
        <v>5422</v>
      </c>
      <c r="H3064" t="s">
        <v>8221</v>
      </c>
      <c r="I3064" t="s">
        <v>8224</v>
      </c>
      <c r="J3064" t="s">
        <v>8246</v>
      </c>
      <c r="K3064">
        <v>1456062489</v>
      </c>
      <c r="L3064">
        <v>1453211289</v>
      </c>
      <c r="M3064" t="b">
        <v>1</v>
      </c>
      <c r="N3064">
        <v>76</v>
      </c>
      <c r="O3064" t="b">
        <v>0</v>
      </c>
      <c r="P3064" t="s">
        <v>8285</v>
      </c>
      <c r="Q3064">
        <f t="shared" si="378"/>
        <v>15</v>
      </c>
      <c r="R3064">
        <f t="shared" si="383"/>
        <v>71.34</v>
      </c>
      <c r="S3064" t="str">
        <f t="shared" si="379"/>
        <v>photography</v>
      </c>
      <c r="T3064" t="str">
        <f t="shared" si="380"/>
        <v>photobooks</v>
      </c>
      <c r="U3064" s="7">
        <f t="shared" si="381"/>
        <v>42388.575104166666</v>
      </c>
      <c r="V3064" s="7">
        <f t="shared" si="382"/>
        <v>42421.575104166666</v>
      </c>
    </row>
    <row r="3065" spans="1:22" ht="44.25" x14ac:dyDescent="0.75">
      <c r="A3065">
        <v>2590</v>
      </c>
      <c r="B3065" s="2" t="s">
        <v>2590</v>
      </c>
      <c r="C3065" s="2" t="s">
        <v>6700</v>
      </c>
      <c r="D3065">
        <v>3000</v>
      </c>
      <c r="E3065">
        <f t="shared" si="376"/>
        <v>1980</v>
      </c>
      <c r="F3065">
        <v>0</v>
      </c>
      <c r="G3065">
        <f t="shared" si="377"/>
        <v>0</v>
      </c>
      <c r="H3065" t="s">
        <v>8221</v>
      </c>
      <c r="I3065" t="s">
        <v>8226</v>
      </c>
      <c r="J3065" t="s">
        <v>8248</v>
      </c>
      <c r="K3065">
        <v>1453817297</v>
      </c>
      <c r="L3065">
        <v>1453212497</v>
      </c>
      <c r="M3065" t="b">
        <v>0</v>
      </c>
      <c r="N3065">
        <v>0</v>
      </c>
      <c r="O3065" t="b">
        <v>0</v>
      </c>
      <c r="P3065" t="s">
        <v>8284</v>
      </c>
      <c r="Q3065">
        <f t="shared" si="378"/>
        <v>0</v>
      </c>
      <c r="R3065" t="e">
        <f t="shared" si="383"/>
        <v>#DIV/0!</v>
      </c>
      <c r="S3065" t="str">
        <f t="shared" si="379"/>
        <v>food</v>
      </c>
      <c r="T3065" t="str">
        <f t="shared" si="380"/>
        <v>food trucks</v>
      </c>
      <c r="U3065" s="7">
        <f t="shared" si="381"/>
        <v>42388.589085648149</v>
      </c>
      <c r="V3065" s="7">
        <f t="shared" si="382"/>
        <v>42395.589085648149</v>
      </c>
    </row>
    <row r="3066" spans="1:22" ht="29.5" x14ac:dyDescent="0.75">
      <c r="A3066">
        <v>1004</v>
      </c>
      <c r="B3066" s="2" t="s">
        <v>1005</v>
      </c>
      <c r="C3066" s="2" t="s">
        <v>5114</v>
      </c>
      <c r="D3066">
        <v>25000</v>
      </c>
      <c r="E3066">
        <f t="shared" si="376"/>
        <v>25000</v>
      </c>
      <c r="F3066">
        <v>20552</v>
      </c>
      <c r="G3066">
        <f t="shared" si="377"/>
        <v>20552</v>
      </c>
      <c r="H3066" t="s">
        <v>8220</v>
      </c>
      <c r="I3066" t="s">
        <v>8224</v>
      </c>
      <c r="J3066" t="s">
        <v>8246</v>
      </c>
      <c r="K3066">
        <v>1455814827</v>
      </c>
      <c r="L3066">
        <v>1453222827</v>
      </c>
      <c r="M3066" t="b">
        <v>0</v>
      </c>
      <c r="N3066">
        <v>95</v>
      </c>
      <c r="O3066" t="b">
        <v>0</v>
      </c>
      <c r="P3066" t="s">
        <v>8273</v>
      </c>
      <c r="Q3066">
        <f t="shared" si="378"/>
        <v>82</v>
      </c>
      <c r="R3066">
        <f t="shared" si="383"/>
        <v>216.34</v>
      </c>
      <c r="S3066" t="str">
        <f t="shared" si="379"/>
        <v>technology</v>
      </c>
      <c r="T3066" t="str">
        <f t="shared" si="380"/>
        <v>wearables</v>
      </c>
      <c r="U3066" s="7">
        <f t="shared" si="381"/>
        <v>42388.708645833336</v>
      </c>
      <c r="V3066" s="7">
        <f t="shared" si="382"/>
        <v>42418.708645833336</v>
      </c>
    </row>
    <row r="3067" spans="1:22" ht="29.5" x14ac:dyDescent="0.75">
      <c r="A3067">
        <v>570</v>
      </c>
      <c r="B3067" s="2" t="s">
        <v>571</v>
      </c>
      <c r="C3067" s="2" t="s">
        <v>4680</v>
      </c>
      <c r="D3067">
        <v>85000</v>
      </c>
      <c r="E3067">
        <f t="shared" si="376"/>
        <v>85000</v>
      </c>
      <c r="F3067">
        <v>142</v>
      </c>
      <c r="G3067">
        <f t="shared" si="377"/>
        <v>142</v>
      </c>
      <c r="H3067" t="s">
        <v>8221</v>
      </c>
      <c r="I3067" t="s">
        <v>8224</v>
      </c>
      <c r="J3067" t="s">
        <v>8246</v>
      </c>
      <c r="K3067">
        <v>1455822569</v>
      </c>
      <c r="L3067">
        <v>1453230569</v>
      </c>
      <c r="M3067" t="b">
        <v>0</v>
      </c>
      <c r="N3067">
        <v>1</v>
      </c>
      <c r="O3067" t="b">
        <v>0</v>
      </c>
      <c r="P3067" t="s">
        <v>8272</v>
      </c>
      <c r="Q3067">
        <f t="shared" si="378"/>
        <v>0</v>
      </c>
      <c r="R3067">
        <f t="shared" si="383"/>
        <v>142</v>
      </c>
      <c r="S3067" t="str">
        <f t="shared" si="379"/>
        <v>technology</v>
      </c>
      <c r="T3067" t="str">
        <f t="shared" si="380"/>
        <v>web</v>
      </c>
      <c r="U3067" s="7">
        <f t="shared" si="381"/>
        <v>42388.798252314817</v>
      </c>
      <c r="V3067" s="7">
        <f t="shared" si="382"/>
        <v>42418.798252314817</v>
      </c>
    </row>
    <row r="3068" spans="1:22" ht="44.25" x14ac:dyDescent="0.75">
      <c r="A3068">
        <v>2851</v>
      </c>
      <c r="B3068" s="2" t="s">
        <v>2851</v>
      </c>
      <c r="C3068" s="2" t="s">
        <v>6961</v>
      </c>
      <c r="D3068">
        <v>4500</v>
      </c>
      <c r="E3068">
        <f t="shared" si="376"/>
        <v>5130</v>
      </c>
      <c r="F3068">
        <v>0</v>
      </c>
      <c r="G3068">
        <f t="shared" si="377"/>
        <v>0</v>
      </c>
      <c r="H3068" t="s">
        <v>8221</v>
      </c>
      <c r="I3068" t="s">
        <v>8241</v>
      </c>
      <c r="J3068" t="s">
        <v>8249</v>
      </c>
      <c r="K3068">
        <v>1454109420</v>
      </c>
      <c r="L3068">
        <v>1453334629</v>
      </c>
      <c r="M3068" t="b">
        <v>0</v>
      </c>
      <c r="N3068">
        <v>0</v>
      </c>
      <c r="O3068" t="b">
        <v>0</v>
      </c>
      <c r="P3068" t="s">
        <v>8271</v>
      </c>
      <c r="Q3068">
        <f t="shared" si="378"/>
        <v>0</v>
      </c>
      <c r="R3068" t="e">
        <f t="shared" si="383"/>
        <v>#DIV/0!</v>
      </c>
      <c r="S3068" t="str">
        <f t="shared" si="379"/>
        <v>theater</v>
      </c>
      <c r="T3068" t="str">
        <f t="shared" si="380"/>
        <v>plays</v>
      </c>
      <c r="U3068" s="7">
        <f t="shared" si="381"/>
        <v>42390.002650462964</v>
      </c>
      <c r="V3068" s="7">
        <f t="shared" si="382"/>
        <v>42398.970138888893</v>
      </c>
    </row>
    <row r="3069" spans="1:22" ht="59" x14ac:dyDescent="0.75">
      <c r="A3069">
        <v>1450</v>
      </c>
      <c r="B3069" s="2" t="s">
        <v>1451</v>
      </c>
      <c r="C3069" s="2" t="s">
        <v>5560</v>
      </c>
      <c r="D3069">
        <v>100000</v>
      </c>
      <c r="E3069">
        <f t="shared" si="376"/>
        <v>100000</v>
      </c>
      <c r="F3069">
        <v>1</v>
      </c>
      <c r="G3069">
        <f t="shared" si="377"/>
        <v>1</v>
      </c>
      <c r="H3069" t="s">
        <v>8221</v>
      </c>
      <c r="I3069" t="s">
        <v>8224</v>
      </c>
      <c r="J3069" t="s">
        <v>8246</v>
      </c>
      <c r="K3069">
        <v>1455941197</v>
      </c>
      <c r="L3069">
        <v>1453349197</v>
      </c>
      <c r="M3069" t="b">
        <v>0</v>
      </c>
      <c r="N3069">
        <v>1</v>
      </c>
      <c r="O3069" t="b">
        <v>0</v>
      </c>
      <c r="P3069" t="s">
        <v>8287</v>
      </c>
      <c r="Q3069">
        <f t="shared" si="378"/>
        <v>0</v>
      </c>
      <c r="R3069">
        <f t="shared" si="383"/>
        <v>1</v>
      </c>
      <c r="S3069" t="str">
        <f t="shared" si="379"/>
        <v>publishing</v>
      </c>
      <c r="T3069" t="str">
        <f t="shared" si="380"/>
        <v>translations</v>
      </c>
      <c r="U3069" s="7">
        <f t="shared" si="381"/>
        <v>42390.171261574069</v>
      </c>
      <c r="V3069" s="7">
        <f t="shared" si="382"/>
        <v>42420.171261574069</v>
      </c>
    </row>
    <row r="3070" spans="1:22" x14ac:dyDescent="0.75">
      <c r="A3070">
        <v>2993</v>
      </c>
      <c r="B3070" s="2" t="s">
        <v>2993</v>
      </c>
      <c r="C3070" s="2" t="s">
        <v>7103</v>
      </c>
      <c r="D3070">
        <v>1000</v>
      </c>
      <c r="E3070">
        <f t="shared" si="376"/>
        <v>1000</v>
      </c>
      <c r="F3070">
        <v>1003</v>
      </c>
      <c r="G3070">
        <f t="shared" si="377"/>
        <v>1003</v>
      </c>
      <c r="H3070" t="s">
        <v>8219</v>
      </c>
      <c r="I3070" t="s">
        <v>8224</v>
      </c>
      <c r="J3070" t="s">
        <v>8246</v>
      </c>
      <c r="K3070">
        <v>1455998867</v>
      </c>
      <c r="L3070">
        <v>1453406867</v>
      </c>
      <c r="M3070" t="b">
        <v>0</v>
      </c>
      <c r="N3070">
        <v>22</v>
      </c>
      <c r="O3070" t="b">
        <v>1</v>
      </c>
      <c r="P3070" t="s">
        <v>8303</v>
      </c>
      <c r="Q3070">
        <f t="shared" si="378"/>
        <v>100</v>
      </c>
      <c r="R3070">
        <f t="shared" si="383"/>
        <v>45.59</v>
      </c>
      <c r="S3070" t="str">
        <f t="shared" si="379"/>
        <v>theater</v>
      </c>
      <c r="T3070" t="str">
        <f t="shared" si="380"/>
        <v>spaces</v>
      </c>
      <c r="U3070" s="7">
        <f t="shared" si="381"/>
        <v>42390.838738425926</v>
      </c>
      <c r="V3070" s="7">
        <f t="shared" si="382"/>
        <v>42420.838738425926</v>
      </c>
    </row>
    <row r="3071" spans="1:22" ht="59" x14ac:dyDescent="0.75">
      <c r="A3071">
        <v>1436</v>
      </c>
      <c r="B3071" s="2" t="s">
        <v>1437</v>
      </c>
      <c r="C3071" s="2" t="s">
        <v>5546</v>
      </c>
      <c r="D3071">
        <v>10000</v>
      </c>
      <c r="E3071">
        <f t="shared" si="376"/>
        <v>11399.999999999998</v>
      </c>
      <c r="F3071">
        <v>77</v>
      </c>
      <c r="G3071">
        <f t="shared" si="377"/>
        <v>87.779999999999987</v>
      </c>
      <c r="H3071" t="s">
        <v>8221</v>
      </c>
      <c r="I3071" t="s">
        <v>8236</v>
      </c>
      <c r="J3071" t="s">
        <v>8249</v>
      </c>
      <c r="K3071">
        <v>1456043057</v>
      </c>
      <c r="L3071">
        <v>1453451057</v>
      </c>
      <c r="M3071" t="b">
        <v>0</v>
      </c>
      <c r="N3071">
        <v>2</v>
      </c>
      <c r="O3071" t="b">
        <v>0</v>
      </c>
      <c r="P3071" t="s">
        <v>8287</v>
      </c>
      <c r="Q3071">
        <f t="shared" si="378"/>
        <v>1</v>
      </c>
      <c r="R3071">
        <f t="shared" si="383"/>
        <v>43.89</v>
      </c>
      <c r="S3071" t="str">
        <f t="shared" si="379"/>
        <v>publishing</v>
      </c>
      <c r="T3071" t="str">
        <f t="shared" si="380"/>
        <v>translations</v>
      </c>
      <c r="U3071" s="7">
        <f t="shared" si="381"/>
        <v>42391.35019675926</v>
      </c>
      <c r="V3071" s="7">
        <f t="shared" si="382"/>
        <v>42421.35019675926</v>
      </c>
    </row>
    <row r="3072" spans="1:22" ht="44.25" x14ac:dyDescent="0.75">
      <c r="A3072">
        <v>1532</v>
      </c>
      <c r="B3072" s="2" t="s">
        <v>1533</v>
      </c>
      <c r="C3072" s="2" t="s">
        <v>5642</v>
      </c>
      <c r="D3072">
        <v>5000</v>
      </c>
      <c r="E3072">
        <f t="shared" si="376"/>
        <v>3300</v>
      </c>
      <c r="F3072">
        <v>24201</v>
      </c>
      <c r="G3072">
        <f t="shared" si="377"/>
        <v>15972.66</v>
      </c>
      <c r="H3072" t="s">
        <v>8219</v>
      </c>
      <c r="I3072" t="s">
        <v>8226</v>
      </c>
      <c r="J3072" t="s">
        <v>8248</v>
      </c>
      <c r="K3072">
        <v>1455548400</v>
      </c>
      <c r="L3072">
        <v>1453461865</v>
      </c>
      <c r="M3072" t="b">
        <v>1</v>
      </c>
      <c r="N3072">
        <v>294</v>
      </c>
      <c r="O3072" t="b">
        <v>1</v>
      </c>
      <c r="P3072" t="s">
        <v>8285</v>
      </c>
      <c r="Q3072">
        <f t="shared" si="378"/>
        <v>484</v>
      </c>
      <c r="R3072">
        <f t="shared" si="383"/>
        <v>54.33</v>
      </c>
      <c r="S3072" t="str">
        <f t="shared" si="379"/>
        <v>photography</v>
      </c>
      <c r="T3072" t="str">
        <f t="shared" si="380"/>
        <v>photobooks</v>
      </c>
      <c r="U3072" s="7">
        <f t="shared" si="381"/>
        <v>42391.475289351853</v>
      </c>
      <c r="V3072" s="7">
        <f t="shared" si="382"/>
        <v>42415.625</v>
      </c>
    </row>
    <row r="3073" spans="1:22" ht="44.25" x14ac:dyDescent="0.75">
      <c r="A3073">
        <v>4006</v>
      </c>
      <c r="B3073" s="2" t="s">
        <v>4002</v>
      </c>
      <c r="C3073" s="2" t="s">
        <v>8111</v>
      </c>
      <c r="D3073">
        <v>30000</v>
      </c>
      <c r="E3073">
        <f t="shared" si="376"/>
        <v>30000</v>
      </c>
      <c r="F3073">
        <v>2</v>
      </c>
      <c r="G3073">
        <f t="shared" si="377"/>
        <v>2</v>
      </c>
      <c r="H3073" t="s">
        <v>8221</v>
      </c>
      <c r="I3073" t="s">
        <v>8224</v>
      </c>
      <c r="J3073" t="s">
        <v>8246</v>
      </c>
      <c r="K3073">
        <v>1455647587</v>
      </c>
      <c r="L3073">
        <v>1453487587</v>
      </c>
      <c r="M3073" t="b">
        <v>0</v>
      </c>
      <c r="N3073">
        <v>1</v>
      </c>
      <c r="O3073" t="b">
        <v>0</v>
      </c>
      <c r="P3073" t="s">
        <v>8271</v>
      </c>
      <c r="Q3073">
        <f t="shared" si="378"/>
        <v>0</v>
      </c>
      <c r="R3073">
        <f t="shared" si="383"/>
        <v>2</v>
      </c>
      <c r="S3073" t="str">
        <f t="shared" si="379"/>
        <v>theater</v>
      </c>
      <c r="T3073" t="str">
        <f t="shared" si="380"/>
        <v>plays</v>
      </c>
      <c r="U3073" s="7">
        <f t="shared" si="381"/>
        <v>42391.772997685184</v>
      </c>
      <c r="V3073" s="7">
        <f t="shared" si="382"/>
        <v>42416.772997685184</v>
      </c>
    </row>
    <row r="3074" spans="1:22" ht="44.25" x14ac:dyDescent="0.75">
      <c r="A3074">
        <v>977</v>
      </c>
      <c r="B3074" s="2" t="s">
        <v>978</v>
      </c>
      <c r="C3074" s="2" t="s">
        <v>5087</v>
      </c>
      <c r="D3074">
        <v>2700</v>
      </c>
      <c r="E3074">
        <f t="shared" ref="E3074:E3137" si="384">INDEX(convert,MATCH($J3074,money,0),2)*D3074</f>
        <v>3077.9999999999995</v>
      </c>
      <c r="F3074">
        <v>909</v>
      </c>
      <c r="G3074">
        <f t="shared" ref="G3074:G3137" si="385">INDEX(convert,MATCH($J3074,money,0),2)*F3074</f>
        <v>1036.26</v>
      </c>
      <c r="H3074" t="s">
        <v>8221</v>
      </c>
      <c r="I3074" t="s">
        <v>8239</v>
      </c>
      <c r="J3074" t="s">
        <v>8249</v>
      </c>
      <c r="K3074">
        <v>1456094197</v>
      </c>
      <c r="L3074">
        <v>1453502197</v>
      </c>
      <c r="M3074" t="b">
        <v>0</v>
      </c>
      <c r="N3074">
        <v>12</v>
      </c>
      <c r="O3074" t="b">
        <v>0</v>
      </c>
      <c r="P3074" t="s">
        <v>8273</v>
      </c>
      <c r="Q3074">
        <f t="shared" ref="Q3074:Q3137" si="386">ROUND(F3074/D3074*100,0)</f>
        <v>34</v>
      </c>
      <c r="R3074">
        <f t="shared" si="383"/>
        <v>86.36</v>
      </c>
      <c r="S3074" t="str">
        <f t="shared" ref="S3074:S3137" si="387">LEFT($P3074,FIND("/",$P3074)-1)</f>
        <v>technology</v>
      </c>
      <c r="T3074" t="str">
        <f t="shared" ref="T3074:T3137" si="388">MID($P3074,FIND("/",$P3074)+1,30)</f>
        <v>wearables</v>
      </c>
      <c r="U3074" s="7">
        <f t="shared" ref="U3074:U3137" si="389">DATE(1970,1,1)+(((L3074/60)/60)/24)</f>
        <v>42391.942094907412</v>
      </c>
      <c r="V3074" s="7">
        <f t="shared" ref="V3074:V3137" si="390">DATE(1970,1,1)+(((K3074/60)/60)/24)</f>
        <v>42421.942094907412</v>
      </c>
    </row>
    <row r="3075" spans="1:22" ht="44.25" x14ac:dyDescent="0.75">
      <c r="A3075">
        <v>1316</v>
      </c>
      <c r="B3075" s="2" t="s">
        <v>1317</v>
      </c>
      <c r="C3075" s="2" t="s">
        <v>5426</v>
      </c>
      <c r="D3075">
        <v>75000</v>
      </c>
      <c r="E3075">
        <f t="shared" si="384"/>
        <v>75000</v>
      </c>
      <c r="F3075">
        <v>1</v>
      </c>
      <c r="G3075">
        <f t="shared" si="385"/>
        <v>1</v>
      </c>
      <c r="H3075" t="s">
        <v>8220</v>
      </c>
      <c r="I3075" t="s">
        <v>8224</v>
      </c>
      <c r="J3075" t="s">
        <v>8246</v>
      </c>
      <c r="K3075">
        <v>1456700709</v>
      </c>
      <c r="L3075">
        <v>1453676709</v>
      </c>
      <c r="M3075" t="b">
        <v>0</v>
      </c>
      <c r="N3075">
        <v>1</v>
      </c>
      <c r="O3075" t="b">
        <v>0</v>
      </c>
      <c r="P3075" t="s">
        <v>8273</v>
      </c>
      <c r="Q3075">
        <f t="shared" si="386"/>
        <v>0</v>
      </c>
      <c r="R3075">
        <f t="shared" ref="R3075:R3138" si="391">ROUND(G3075/N3075,2)</f>
        <v>1</v>
      </c>
      <c r="S3075" t="str">
        <f t="shared" si="387"/>
        <v>technology</v>
      </c>
      <c r="T3075" t="str">
        <f t="shared" si="388"/>
        <v>wearables</v>
      </c>
      <c r="U3075" s="7">
        <f t="shared" si="389"/>
        <v>42393.961909722217</v>
      </c>
      <c r="V3075" s="7">
        <f t="shared" si="390"/>
        <v>42428.961909722217</v>
      </c>
    </row>
    <row r="3076" spans="1:22" ht="29.5" x14ac:dyDescent="0.75">
      <c r="A3076">
        <v>1954</v>
      </c>
      <c r="B3076" s="2" t="s">
        <v>1955</v>
      </c>
      <c r="C3076" s="2" t="s">
        <v>6064</v>
      </c>
      <c r="D3076">
        <v>50000</v>
      </c>
      <c r="E3076">
        <f t="shared" si="384"/>
        <v>50000</v>
      </c>
      <c r="F3076">
        <v>349474</v>
      </c>
      <c r="G3076">
        <f t="shared" si="385"/>
        <v>349474</v>
      </c>
      <c r="H3076" t="s">
        <v>8219</v>
      </c>
      <c r="I3076" t="s">
        <v>8224</v>
      </c>
      <c r="J3076" t="s">
        <v>8246</v>
      </c>
      <c r="K3076">
        <v>1457758800</v>
      </c>
      <c r="L3076">
        <v>1453730176</v>
      </c>
      <c r="M3076" t="b">
        <v>1</v>
      </c>
      <c r="N3076">
        <v>415</v>
      </c>
      <c r="O3076" t="b">
        <v>1</v>
      </c>
      <c r="P3076" t="s">
        <v>8295</v>
      </c>
      <c r="Q3076">
        <f t="shared" si="386"/>
        <v>699</v>
      </c>
      <c r="R3076">
        <f t="shared" si="391"/>
        <v>842.11</v>
      </c>
      <c r="S3076" t="str">
        <f t="shared" si="387"/>
        <v>technology</v>
      </c>
      <c r="T3076" t="str">
        <f t="shared" si="388"/>
        <v>hardware</v>
      </c>
      <c r="U3076" s="7">
        <f t="shared" si="389"/>
        <v>42394.580740740741</v>
      </c>
      <c r="V3076" s="7">
        <f t="shared" si="390"/>
        <v>42441.208333333328</v>
      </c>
    </row>
    <row r="3077" spans="1:22" ht="44.25" x14ac:dyDescent="0.75">
      <c r="A3077">
        <v>2600</v>
      </c>
      <c r="B3077" s="2" t="s">
        <v>2600</v>
      </c>
      <c r="C3077" s="2" t="s">
        <v>6710</v>
      </c>
      <c r="D3077">
        <v>50000</v>
      </c>
      <c r="E3077">
        <f t="shared" si="384"/>
        <v>50000</v>
      </c>
      <c r="F3077">
        <v>3466</v>
      </c>
      <c r="G3077">
        <f t="shared" si="385"/>
        <v>3466</v>
      </c>
      <c r="H3077" t="s">
        <v>8221</v>
      </c>
      <c r="I3077" t="s">
        <v>8224</v>
      </c>
      <c r="J3077" t="s">
        <v>8246</v>
      </c>
      <c r="K3077">
        <v>1458938200</v>
      </c>
      <c r="L3077">
        <v>1453757800</v>
      </c>
      <c r="M3077" t="b">
        <v>0</v>
      </c>
      <c r="N3077">
        <v>30</v>
      </c>
      <c r="O3077" t="b">
        <v>0</v>
      </c>
      <c r="P3077" t="s">
        <v>8284</v>
      </c>
      <c r="Q3077">
        <f t="shared" si="386"/>
        <v>7</v>
      </c>
      <c r="R3077">
        <f t="shared" si="391"/>
        <v>115.53</v>
      </c>
      <c r="S3077" t="str">
        <f t="shared" si="387"/>
        <v>food</v>
      </c>
      <c r="T3077" t="str">
        <f t="shared" si="388"/>
        <v>food trucks</v>
      </c>
      <c r="U3077" s="7">
        <f t="shared" si="389"/>
        <v>42394.900462962964</v>
      </c>
      <c r="V3077" s="7">
        <f t="shared" si="390"/>
        <v>42454.858796296292</v>
      </c>
    </row>
    <row r="3078" spans="1:22" ht="44.25" x14ac:dyDescent="0.75">
      <c r="A3078">
        <v>978</v>
      </c>
      <c r="B3078" s="2" t="s">
        <v>979</v>
      </c>
      <c r="C3078" s="2" t="s">
        <v>5088</v>
      </c>
      <c r="D3078">
        <v>172889</v>
      </c>
      <c r="E3078">
        <f t="shared" si="384"/>
        <v>19017.79</v>
      </c>
      <c r="F3078">
        <v>97273</v>
      </c>
      <c r="G3078">
        <f t="shared" si="385"/>
        <v>10700.03</v>
      </c>
      <c r="H3078" t="s">
        <v>8221</v>
      </c>
      <c r="I3078" t="s">
        <v>8235</v>
      </c>
      <c r="J3078" t="s">
        <v>8255</v>
      </c>
      <c r="K3078">
        <v>1456385101</v>
      </c>
      <c r="L3078">
        <v>1453793101</v>
      </c>
      <c r="M3078" t="b">
        <v>0</v>
      </c>
      <c r="N3078">
        <v>123</v>
      </c>
      <c r="O3078" t="b">
        <v>0</v>
      </c>
      <c r="P3078" t="s">
        <v>8273</v>
      </c>
      <c r="Q3078">
        <f t="shared" si="386"/>
        <v>56</v>
      </c>
      <c r="R3078">
        <f t="shared" si="391"/>
        <v>86.99</v>
      </c>
      <c r="S3078" t="str">
        <f t="shared" si="387"/>
        <v>technology</v>
      </c>
      <c r="T3078" t="str">
        <f t="shared" si="388"/>
        <v>wearables</v>
      </c>
      <c r="U3078" s="7">
        <f t="shared" si="389"/>
        <v>42395.309039351851</v>
      </c>
      <c r="V3078" s="7">
        <f t="shared" si="390"/>
        <v>42425.309039351851</v>
      </c>
    </row>
    <row r="3079" spans="1:22" ht="59" x14ac:dyDescent="0.75">
      <c r="A3079">
        <v>1418</v>
      </c>
      <c r="B3079" s="2" t="s">
        <v>1419</v>
      </c>
      <c r="C3079" s="2" t="s">
        <v>5528</v>
      </c>
      <c r="D3079">
        <v>3000</v>
      </c>
      <c r="E3079">
        <f t="shared" si="384"/>
        <v>3419.9999999999995</v>
      </c>
      <c r="F3079">
        <v>6</v>
      </c>
      <c r="G3079">
        <f t="shared" si="385"/>
        <v>6.84</v>
      </c>
      <c r="H3079" t="s">
        <v>8221</v>
      </c>
      <c r="I3079" t="s">
        <v>8227</v>
      </c>
      <c r="J3079" t="s">
        <v>8249</v>
      </c>
      <c r="K3079">
        <v>1456397834</v>
      </c>
      <c r="L3079">
        <v>1453805834</v>
      </c>
      <c r="M3079" t="b">
        <v>0</v>
      </c>
      <c r="N3079">
        <v>1</v>
      </c>
      <c r="O3079" t="b">
        <v>0</v>
      </c>
      <c r="P3079" t="s">
        <v>8287</v>
      </c>
      <c r="Q3079">
        <f t="shared" si="386"/>
        <v>0</v>
      </c>
      <c r="R3079">
        <f t="shared" si="391"/>
        <v>6.84</v>
      </c>
      <c r="S3079" t="str">
        <f t="shared" si="387"/>
        <v>publishing</v>
      </c>
      <c r="T3079" t="str">
        <f t="shared" si="388"/>
        <v>translations</v>
      </c>
      <c r="U3079" s="7">
        <f t="shared" si="389"/>
        <v>42395.456412037034</v>
      </c>
      <c r="V3079" s="7">
        <f t="shared" si="390"/>
        <v>42425.456412037034</v>
      </c>
    </row>
    <row r="3080" spans="1:22" ht="44.25" x14ac:dyDescent="0.75">
      <c r="A3080">
        <v>3748</v>
      </c>
      <c r="B3080" s="2" t="s">
        <v>3745</v>
      </c>
      <c r="C3080" s="2" t="s">
        <v>7858</v>
      </c>
      <c r="D3080">
        <v>5000</v>
      </c>
      <c r="E3080">
        <f t="shared" si="384"/>
        <v>5000</v>
      </c>
      <c r="F3080">
        <v>5176</v>
      </c>
      <c r="G3080">
        <f t="shared" si="385"/>
        <v>5176</v>
      </c>
      <c r="H3080" t="s">
        <v>8219</v>
      </c>
      <c r="I3080" t="s">
        <v>8224</v>
      </c>
      <c r="J3080" t="s">
        <v>8246</v>
      </c>
      <c r="K3080">
        <v>1455602340</v>
      </c>
      <c r="L3080">
        <v>1453827436</v>
      </c>
      <c r="M3080" t="b">
        <v>0</v>
      </c>
      <c r="N3080">
        <v>52</v>
      </c>
      <c r="O3080" t="b">
        <v>1</v>
      </c>
      <c r="P3080" t="s">
        <v>8305</v>
      </c>
      <c r="Q3080">
        <f t="shared" si="386"/>
        <v>104</v>
      </c>
      <c r="R3080">
        <f t="shared" si="391"/>
        <v>99.54</v>
      </c>
      <c r="S3080" t="str">
        <f t="shared" si="387"/>
        <v>theater</v>
      </c>
      <c r="T3080" t="str">
        <f t="shared" si="388"/>
        <v>musical</v>
      </c>
      <c r="U3080" s="7">
        <f t="shared" si="389"/>
        <v>42395.706435185188</v>
      </c>
      <c r="V3080" s="7">
        <f t="shared" si="390"/>
        <v>42416.249305555553</v>
      </c>
    </row>
    <row r="3081" spans="1:22" ht="59" x14ac:dyDescent="0.75">
      <c r="A3081">
        <v>2057</v>
      </c>
      <c r="B3081" s="2" t="s">
        <v>2058</v>
      </c>
      <c r="C3081" s="2" t="s">
        <v>6167</v>
      </c>
      <c r="D3081">
        <v>15000</v>
      </c>
      <c r="E3081">
        <f t="shared" si="384"/>
        <v>19650</v>
      </c>
      <c r="F3081">
        <v>30334.83</v>
      </c>
      <c r="G3081">
        <f t="shared" si="385"/>
        <v>39738.627300000007</v>
      </c>
      <c r="H3081" t="s">
        <v>8219</v>
      </c>
      <c r="I3081" t="s">
        <v>8225</v>
      </c>
      <c r="J3081" t="s">
        <v>8247</v>
      </c>
      <c r="K3081">
        <v>1456487532</v>
      </c>
      <c r="L3081">
        <v>1453895532</v>
      </c>
      <c r="M3081" t="b">
        <v>0</v>
      </c>
      <c r="N3081">
        <v>666</v>
      </c>
      <c r="O3081" t="b">
        <v>1</v>
      </c>
      <c r="P3081" t="s">
        <v>8295</v>
      </c>
      <c r="Q3081">
        <f t="shared" si="386"/>
        <v>202</v>
      </c>
      <c r="R3081">
        <f t="shared" si="391"/>
        <v>59.67</v>
      </c>
      <c r="S3081" t="str">
        <f t="shared" si="387"/>
        <v>technology</v>
      </c>
      <c r="T3081" t="str">
        <f t="shared" si="388"/>
        <v>hardware</v>
      </c>
      <c r="U3081" s="7">
        <f t="shared" si="389"/>
        <v>42396.494583333333</v>
      </c>
      <c r="V3081" s="7">
        <f t="shared" si="390"/>
        <v>42426.494583333333</v>
      </c>
    </row>
    <row r="3082" spans="1:22" ht="44.25" x14ac:dyDescent="0.75">
      <c r="A3082">
        <v>1363</v>
      </c>
      <c r="B3082" s="2" t="s">
        <v>1364</v>
      </c>
      <c r="C3082" s="2" t="s">
        <v>5473</v>
      </c>
      <c r="D3082">
        <v>200</v>
      </c>
      <c r="E3082">
        <f t="shared" si="384"/>
        <v>200</v>
      </c>
      <c r="F3082">
        <v>200</v>
      </c>
      <c r="G3082">
        <f t="shared" si="385"/>
        <v>200</v>
      </c>
      <c r="H3082" t="s">
        <v>8219</v>
      </c>
      <c r="I3082" t="s">
        <v>8224</v>
      </c>
      <c r="J3082" t="s">
        <v>8246</v>
      </c>
      <c r="K3082">
        <v>1455523140</v>
      </c>
      <c r="L3082">
        <v>1453925727</v>
      </c>
      <c r="M3082" t="b">
        <v>0</v>
      </c>
      <c r="N3082">
        <v>5</v>
      </c>
      <c r="O3082" t="b">
        <v>1</v>
      </c>
      <c r="P3082" t="s">
        <v>8274</v>
      </c>
      <c r="Q3082">
        <f t="shared" si="386"/>
        <v>100</v>
      </c>
      <c r="R3082">
        <f t="shared" si="391"/>
        <v>40</v>
      </c>
      <c r="S3082" t="str">
        <f t="shared" si="387"/>
        <v>publishing</v>
      </c>
      <c r="T3082" t="str">
        <f t="shared" si="388"/>
        <v>nonfiction</v>
      </c>
      <c r="U3082" s="7">
        <f t="shared" si="389"/>
        <v>42396.8440625</v>
      </c>
      <c r="V3082" s="7">
        <f t="shared" si="390"/>
        <v>42415.332638888889</v>
      </c>
    </row>
    <row r="3083" spans="1:22" ht="44.25" x14ac:dyDescent="0.75">
      <c r="A3083">
        <v>157</v>
      </c>
      <c r="B3083" s="2" t="s">
        <v>159</v>
      </c>
      <c r="C3083" s="2" t="s">
        <v>4267</v>
      </c>
      <c r="D3083">
        <v>2995</v>
      </c>
      <c r="E3083">
        <f t="shared" si="384"/>
        <v>2995</v>
      </c>
      <c r="F3083">
        <v>8</v>
      </c>
      <c r="G3083">
        <f t="shared" si="385"/>
        <v>8</v>
      </c>
      <c r="H3083" t="s">
        <v>8220</v>
      </c>
      <c r="I3083" t="s">
        <v>8224</v>
      </c>
      <c r="J3083" t="s">
        <v>8246</v>
      </c>
      <c r="K3083">
        <v>1456523572</v>
      </c>
      <c r="L3083">
        <v>1453931572</v>
      </c>
      <c r="M3083" t="b">
        <v>0</v>
      </c>
      <c r="N3083">
        <v>2</v>
      </c>
      <c r="O3083" t="b">
        <v>0</v>
      </c>
      <c r="P3083" t="s">
        <v>8267</v>
      </c>
      <c r="Q3083">
        <f t="shared" si="386"/>
        <v>0</v>
      </c>
      <c r="R3083">
        <f t="shared" si="391"/>
        <v>4</v>
      </c>
      <c r="S3083" t="str">
        <f t="shared" si="387"/>
        <v>film &amp; video</v>
      </c>
      <c r="T3083" t="str">
        <f t="shared" si="388"/>
        <v>science fiction</v>
      </c>
      <c r="U3083" s="7">
        <f t="shared" si="389"/>
        <v>42396.911712962959</v>
      </c>
      <c r="V3083" s="7">
        <f t="shared" si="390"/>
        <v>42426.911712962959</v>
      </c>
    </row>
    <row r="3084" spans="1:22" ht="44.25" x14ac:dyDescent="0.75">
      <c r="A3084">
        <v>1093</v>
      </c>
      <c r="B3084" s="2" t="s">
        <v>1094</v>
      </c>
      <c r="C3084" s="2" t="s">
        <v>5203</v>
      </c>
      <c r="D3084">
        <v>300</v>
      </c>
      <c r="E3084">
        <f t="shared" si="384"/>
        <v>219</v>
      </c>
      <c r="F3084">
        <v>42.25</v>
      </c>
      <c r="G3084">
        <f t="shared" si="385"/>
        <v>30.842499999999998</v>
      </c>
      <c r="H3084" t="s">
        <v>8221</v>
      </c>
      <c r="I3084" t="s">
        <v>8229</v>
      </c>
      <c r="J3084" t="s">
        <v>8251</v>
      </c>
      <c r="K3084">
        <v>1455232937</v>
      </c>
      <c r="L3084">
        <v>1453936937</v>
      </c>
      <c r="M3084" t="b">
        <v>0</v>
      </c>
      <c r="N3084">
        <v>4</v>
      </c>
      <c r="O3084" t="b">
        <v>0</v>
      </c>
      <c r="P3084" t="s">
        <v>8282</v>
      </c>
      <c r="Q3084">
        <f t="shared" si="386"/>
        <v>14</v>
      </c>
      <c r="R3084">
        <f t="shared" si="391"/>
        <v>7.71</v>
      </c>
      <c r="S3084" t="str">
        <f t="shared" si="387"/>
        <v>games</v>
      </c>
      <c r="T3084" t="str">
        <f t="shared" si="388"/>
        <v>video games</v>
      </c>
      <c r="U3084" s="7">
        <f t="shared" si="389"/>
        <v>42396.973807870367</v>
      </c>
      <c r="V3084" s="7">
        <f t="shared" si="390"/>
        <v>42411.973807870367</v>
      </c>
    </row>
    <row r="3085" spans="1:22" ht="44.25" x14ac:dyDescent="0.75">
      <c r="A3085">
        <v>148</v>
      </c>
      <c r="B3085" s="2" t="s">
        <v>150</v>
      </c>
      <c r="C3085" s="2" t="s">
        <v>4258</v>
      </c>
      <c r="D3085">
        <v>50000</v>
      </c>
      <c r="E3085">
        <f t="shared" si="384"/>
        <v>50000</v>
      </c>
      <c r="F3085">
        <v>40</v>
      </c>
      <c r="G3085">
        <f t="shared" si="385"/>
        <v>40</v>
      </c>
      <c r="H3085" t="s">
        <v>8220</v>
      </c>
      <c r="I3085" t="s">
        <v>8224</v>
      </c>
      <c r="J3085" t="s">
        <v>8246</v>
      </c>
      <c r="K3085">
        <v>1456555536</v>
      </c>
      <c r="L3085">
        <v>1453963536</v>
      </c>
      <c r="M3085" t="b">
        <v>0</v>
      </c>
      <c r="N3085">
        <v>2</v>
      </c>
      <c r="O3085" t="b">
        <v>0</v>
      </c>
      <c r="P3085" t="s">
        <v>8267</v>
      </c>
      <c r="Q3085">
        <f t="shared" si="386"/>
        <v>0</v>
      </c>
      <c r="R3085">
        <f t="shared" si="391"/>
        <v>20</v>
      </c>
      <c r="S3085" t="str">
        <f t="shared" si="387"/>
        <v>film &amp; video</v>
      </c>
      <c r="T3085" t="str">
        <f t="shared" si="388"/>
        <v>science fiction</v>
      </c>
      <c r="U3085" s="7">
        <f t="shared" si="389"/>
        <v>42397.281666666662</v>
      </c>
      <c r="V3085" s="7">
        <f t="shared" si="390"/>
        <v>42427.281666666662</v>
      </c>
    </row>
    <row r="3086" spans="1:22" ht="59" x14ac:dyDescent="0.75">
      <c r="A3086">
        <v>2146</v>
      </c>
      <c r="B3086" s="2" t="s">
        <v>2147</v>
      </c>
      <c r="C3086" s="2" t="s">
        <v>6256</v>
      </c>
      <c r="D3086">
        <v>5000</v>
      </c>
      <c r="E3086">
        <f t="shared" si="384"/>
        <v>5000</v>
      </c>
      <c r="F3086">
        <v>1</v>
      </c>
      <c r="G3086">
        <f t="shared" si="385"/>
        <v>1</v>
      </c>
      <c r="H3086" t="s">
        <v>8221</v>
      </c>
      <c r="I3086" t="s">
        <v>8224</v>
      </c>
      <c r="J3086" t="s">
        <v>8246</v>
      </c>
      <c r="K3086">
        <v>1455207510</v>
      </c>
      <c r="L3086">
        <v>1453997910</v>
      </c>
      <c r="M3086" t="b">
        <v>0</v>
      </c>
      <c r="N3086">
        <v>1</v>
      </c>
      <c r="O3086" t="b">
        <v>0</v>
      </c>
      <c r="P3086" t="s">
        <v>8282</v>
      </c>
      <c r="Q3086">
        <f t="shared" si="386"/>
        <v>0</v>
      </c>
      <c r="R3086">
        <f t="shared" si="391"/>
        <v>1</v>
      </c>
      <c r="S3086" t="str">
        <f t="shared" si="387"/>
        <v>games</v>
      </c>
      <c r="T3086" t="str">
        <f t="shared" si="388"/>
        <v>video games</v>
      </c>
      <c r="U3086" s="7">
        <f t="shared" si="389"/>
        <v>42397.679513888885</v>
      </c>
      <c r="V3086" s="7">
        <f t="shared" si="390"/>
        <v>42411.679513888885</v>
      </c>
    </row>
    <row r="3087" spans="1:22" ht="59" x14ac:dyDescent="0.75">
      <c r="A3087">
        <v>2433</v>
      </c>
      <c r="B3087" s="2" t="s">
        <v>2434</v>
      </c>
      <c r="C3087" s="2" t="s">
        <v>6543</v>
      </c>
      <c r="D3087">
        <v>10000</v>
      </c>
      <c r="E3087">
        <f t="shared" si="384"/>
        <v>10000</v>
      </c>
      <c r="F3087">
        <v>0</v>
      </c>
      <c r="G3087">
        <f t="shared" si="385"/>
        <v>0</v>
      </c>
      <c r="H3087" t="s">
        <v>8221</v>
      </c>
      <c r="I3087" t="s">
        <v>8224</v>
      </c>
      <c r="J3087" t="s">
        <v>8246</v>
      </c>
      <c r="K3087">
        <v>1456608943</v>
      </c>
      <c r="L3087">
        <v>1454016943</v>
      </c>
      <c r="M3087" t="b">
        <v>0</v>
      </c>
      <c r="N3087">
        <v>0</v>
      </c>
      <c r="O3087" t="b">
        <v>0</v>
      </c>
      <c r="P3087" t="s">
        <v>8284</v>
      </c>
      <c r="Q3087">
        <f t="shared" si="386"/>
        <v>0</v>
      </c>
      <c r="R3087" t="e">
        <f t="shared" si="391"/>
        <v>#DIV/0!</v>
      </c>
      <c r="S3087" t="str">
        <f t="shared" si="387"/>
        <v>food</v>
      </c>
      <c r="T3087" t="str">
        <f t="shared" si="388"/>
        <v>food trucks</v>
      </c>
      <c r="U3087" s="7">
        <f t="shared" si="389"/>
        <v>42397.89980324074</v>
      </c>
      <c r="V3087" s="7">
        <f t="shared" si="390"/>
        <v>42427.89980324074</v>
      </c>
    </row>
    <row r="3088" spans="1:22" ht="44.25" x14ac:dyDescent="0.75">
      <c r="A3088">
        <v>1990</v>
      </c>
      <c r="B3088" s="2" t="s">
        <v>1991</v>
      </c>
      <c r="C3088" s="2" t="s">
        <v>6100</v>
      </c>
      <c r="D3088">
        <v>3000</v>
      </c>
      <c r="E3088">
        <f t="shared" si="384"/>
        <v>3000</v>
      </c>
      <c r="F3088">
        <v>509</v>
      </c>
      <c r="G3088">
        <f t="shared" si="385"/>
        <v>509</v>
      </c>
      <c r="H3088" t="s">
        <v>8221</v>
      </c>
      <c r="I3088" t="s">
        <v>8224</v>
      </c>
      <c r="J3088" t="s">
        <v>8246</v>
      </c>
      <c r="K3088">
        <v>1455338532</v>
      </c>
      <c r="L3088">
        <v>1454042532</v>
      </c>
      <c r="M3088" t="b">
        <v>0</v>
      </c>
      <c r="N3088">
        <v>5</v>
      </c>
      <c r="O3088" t="b">
        <v>0</v>
      </c>
      <c r="P3088" t="s">
        <v>8296</v>
      </c>
      <c r="Q3088">
        <f t="shared" si="386"/>
        <v>17</v>
      </c>
      <c r="R3088">
        <f t="shared" si="391"/>
        <v>101.8</v>
      </c>
      <c r="S3088" t="str">
        <f t="shared" si="387"/>
        <v>photography</v>
      </c>
      <c r="T3088" t="str">
        <f t="shared" si="388"/>
        <v>people</v>
      </c>
      <c r="U3088" s="7">
        <f t="shared" si="389"/>
        <v>42398.195972222224</v>
      </c>
      <c r="V3088" s="7">
        <f t="shared" si="390"/>
        <v>42413.195972222224</v>
      </c>
    </row>
    <row r="3089" spans="1:22" ht="44.25" x14ac:dyDescent="0.75">
      <c r="A3089">
        <v>3003</v>
      </c>
      <c r="B3089" s="2" t="s">
        <v>3003</v>
      </c>
      <c r="C3089" s="2" t="s">
        <v>7113</v>
      </c>
      <c r="D3089">
        <v>3000</v>
      </c>
      <c r="E3089">
        <f t="shared" si="384"/>
        <v>3000</v>
      </c>
      <c r="F3089">
        <v>3035</v>
      </c>
      <c r="G3089">
        <f t="shared" si="385"/>
        <v>3035</v>
      </c>
      <c r="H3089" t="s">
        <v>8219</v>
      </c>
      <c r="I3089" t="s">
        <v>8224</v>
      </c>
      <c r="J3089" t="s">
        <v>8246</v>
      </c>
      <c r="K3089">
        <v>1456811940</v>
      </c>
      <c r="L3089">
        <v>1454098976</v>
      </c>
      <c r="M3089" t="b">
        <v>0</v>
      </c>
      <c r="N3089">
        <v>17</v>
      </c>
      <c r="O3089" t="b">
        <v>1</v>
      </c>
      <c r="P3089" t="s">
        <v>8303</v>
      </c>
      <c r="Q3089">
        <f t="shared" si="386"/>
        <v>101</v>
      </c>
      <c r="R3089">
        <f t="shared" si="391"/>
        <v>178.53</v>
      </c>
      <c r="S3089" t="str">
        <f t="shared" si="387"/>
        <v>theater</v>
      </c>
      <c r="T3089" t="str">
        <f t="shared" si="388"/>
        <v>spaces</v>
      </c>
      <c r="U3089" s="7">
        <f t="shared" si="389"/>
        <v>42398.849259259259</v>
      </c>
      <c r="V3089" s="7">
        <f t="shared" si="390"/>
        <v>42430.249305555553</v>
      </c>
    </row>
    <row r="3090" spans="1:22" ht="59" x14ac:dyDescent="0.75">
      <c r="A3090">
        <v>3985</v>
      </c>
      <c r="B3090" s="2" t="s">
        <v>3981</v>
      </c>
      <c r="C3090" s="2" t="s">
        <v>8091</v>
      </c>
      <c r="D3090">
        <v>2000</v>
      </c>
      <c r="E3090">
        <f t="shared" si="384"/>
        <v>2000</v>
      </c>
      <c r="F3090">
        <v>641</v>
      </c>
      <c r="G3090">
        <f t="shared" si="385"/>
        <v>641</v>
      </c>
      <c r="H3090" t="s">
        <v>8221</v>
      </c>
      <c r="I3090" t="s">
        <v>8224</v>
      </c>
      <c r="J3090" t="s">
        <v>8246</v>
      </c>
      <c r="K3090">
        <v>1456002300</v>
      </c>
      <c r="L3090">
        <v>1454173120</v>
      </c>
      <c r="M3090" t="b">
        <v>0</v>
      </c>
      <c r="N3090">
        <v>19</v>
      </c>
      <c r="O3090" t="b">
        <v>0</v>
      </c>
      <c r="P3090" t="s">
        <v>8271</v>
      </c>
      <c r="Q3090">
        <f t="shared" si="386"/>
        <v>32</v>
      </c>
      <c r="R3090">
        <f t="shared" si="391"/>
        <v>33.74</v>
      </c>
      <c r="S3090" t="str">
        <f t="shared" si="387"/>
        <v>theater</v>
      </c>
      <c r="T3090" t="str">
        <f t="shared" si="388"/>
        <v>plays</v>
      </c>
      <c r="U3090" s="7">
        <f t="shared" si="389"/>
        <v>42399.707407407404</v>
      </c>
      <c r="V3090" s="7">
        <f t="shared" si="390"/>
        <v>42420.878472222219</v>
      </c>
    </row>
    <row r="3091" spans="1:22" ht="44.25" x14ac:dyDescent="0.75">
      <c r="A3091">
        <v>2403</v>
      </c>
      <c r="B3091" s="2" t="s">
        <v>2404</v>
      </c>
      <c r="C3091" s="2" t="s">
        <v>6513</v>
      </c>
      <c r="D3091">
        <v>1200</v>
      </c>
      <c r="E3091">
        <f t="shared" si="384"/>
        <v>1572</v>
      </c>
      <c r="F3091">
        <v>202</v>
      </c>
      <c r="G3091">
        <f t="shared" si="385"/>
        <v>264.62</v>
      </c>
      <c r="H3091" t="s">
        <v>8221</v>
      </c>
      <c r="I3091" t="s">
        <v>8225</v>
      </c>
      <c r="J3091" t="s">
        <v>8247</v>
      </c>
      <c r="K3091">
        <v>1459368658</v>
      </c>
      <c r="L3091">
        <v>1454188258</v>
      </c>
      <c r="M3091" t="b">
        <v>0</v>
      </c>
      <c r="N3091">
        <v>12</v>
      </c>
      <c r="O3091" t="b">
        <v>0</v>
      </c>
      <c r="P3091" t="s">
        <v>8284</v>
      </c>
      <c r="Q3091">
        <f t="shared" si="386"/>
        <v>17</v>
      </c>
      <c r="R3091">
        <f t="shared" si="391"/>
        <v>22.05</v>
      </c>
      <c r="S3091" t="str">
        <f t="shared" si="387"/>
        <v>food</v>
      </c>
      <c r="T3091" t="str">
        <f t="shared" si="388"/>
        <v>food trucks</v>
      </c>
      <c r="U3091" s="7">
        <f t="shared" si="389"/>
        <v>42399.882615740738</v>
      </c>
      <c r="V3091" s="7">
        <f t="shared" si="390"/>
        <v>42459.840949074074</v>
      </c>
    </row>
    <row r="3092" spans="1:22" ht="44.25" x14ac:dyDescent="0.75">
      <c r="A3092">
        <v>510</v>
      </c>
      <c r="B3092" s="2" t="s">
        <v>511</v>
      </c>
      <c r="C3092" s="2" t="s">
        <v>4620</v>
      </c>
      <c r="D3092">
        <v>14000</v>
      </c>
      <c r="E3092">
        <f t="shared" si="384"/>
        <v>14000</v>
      </c>
      <c r="F3092">
        <v>0</v>
      </c>
      <c r="G3092">
        <f t="shared" si="385"/>
        <v>0</v>
      </c>
      <c r="H3092" t="s">
        <v>8221</v>
      </c>
      <c r="I3092" t="s">
        <v>8224</v>
      </c>
      <c r="J3092" t="s">
        <v>8246</v>
      </c>
      <c r="K3092">
        <v>1456805639</v>
      </c>
      <c r="L3092">
        <v>1454213639</v>
      </c>
      <c r="M3092" t="b">
        <v>0</v>
      </c>
      <c r="N3092">
        <v>0</v>
      </c>
      <c r="O3092" t="b">
        <v>0</v>
      </c>
      <c r="P3092" t="s">
        <v>8270</v>
      </c>
      <c r="Q3092">
        <f t="shared" si="386"/>
        <v>0</v>
      </c>
      <c r="R3092" t="e">
        <f t="shared" si="391"/>
        <v>#DIV/0!</v>
      </c>
      <c r="S3092" t="str">
        <f t="shared" si="387"/>
        <v>film &amp; video</v>
      </c>
      <c r="T3092" t="str">
        <f t="shared" si="388"/>
        <v>animation</v>
      </c>
      <c r="U3092" s="7">
        <f t="shared" si="389"/>
        <v>42400.176377314812</v>
      </c>
      <c r="V3092" s="7">
        <f t="shared" si="390"/>
        <v>42430.176377314812</v>
      </c>
    </row>
    <row r="3093" spans="1:22" ht="44.25" x14ac:dyDescent="0.75">
      <c r="A3093">
        <v>3274</v>
      </c>
      <c r="B3093" s="2" t="s">
        <v>3274</v>
      </c>
      <c r="C3093" s="2" t="s">
        <v>7384</v>
      </c>
      <c r="D3093">
        <v>15500</v>
      </c>
      <c r="E3093">
        <f t="shared" si="384"/>
        <v>15500</v>
      </c>
      <c r="F3093">
        <v>15705</v>
      </c>
      <c r="G3093">
        <f t="shared" si="385"/>
        <v>15705</v>
      </c>
      <c r="H3093" t="s">
        <v>8219</v>
      </c>
      <c r="I3093" t="s">
        <v>8224</v>
      </c>
      <c r="J3093" t="s">
        <v>8246</v>
      </c>
      <c r="K3093">
        <v>1458075600</v>
      </c>
      <c r="L3093">
        <v>1454259272</v>
      </c>
      <c r="M3093" t="b">
        <v>1</v>
      </c>
      <c r="N3093">
        <v>286</v>
      </c>
      <c r="O3093" t="b">
        <v>1</v>
      </c>
      <c r="P3093" t="s">
        <v>8271</v>
      </c>
      <c r="Q3093">
        <f t="shared" si="386"/>
        <v>101</v>
      </c>
      <c r="R3093">
        <f t="shared" si="391"/>
        <v>54.91</v>
      </c>
      <c r="S3093" t="str">
        <f t="shared" si="387"/>
        <v>theater</v>
      </c>
      <c r="T3093" t="str">
        <f t="shared" si="388"/>
        <v>plays</v>
      </c>
      <c r="U3093" s="7">
        <f t="shared" si="389"/>
        <v>42400.704537037032</v>
      </c>
      <c r="V3093" s="7">
        <f t="shared" si="390"/>
        <v>42444.875</v>
      </c>
    </row>
    <row r="3094" spans="1:22" ht="44.25" x14ac:dyDescent="0.75">
      <c r="A3094">
        <v>426</v>
      </c>
      <c r="B3094" s="2" t="s">
        <v>427</v>
      </c>
      <c r="C3094" s="2" t="s">
        <v>4536</v>
      </c>
      <c r="D3094">
        <v>10000</v>
      </c>
      <c r="E3094">
        <f t="shared" si="384"/>
        <v>10000</v>
      </c>
      <c r="F3094">
        <v>133</v>
      </c>
      <c r="G3094">
        <f t="shared" si="385"/>
        <v>133</v>
      </c>
      <c r="H3094" t="s">
        <v>8221</v>
      </c>
      <c r="I3094" t="s">
        <v>8224</v>
      </c>
      <c r="J3094" t="s">
        <v>8246</v>
      </c>
      <c r="K3094">
        <v>1456851914</v>
      </c>
      <c r="L3094">
        <v>1454259914</v>
      </c>
      <c r="M3094" t="b">
        <v>0</v>
      </c>
      <c r="N3094">
        <v>8</v>
      </c>
      <c r="O3094" t="b">
        <v>0</v>
      </c>
      <c r="P3094" t="s">
        <v>8270</v>
      </c>
      <c r="Q3094">
        <f t="shared" si="386"/>
        <v>1</v>
      </c>
      <c r="R3094">
        <f t="shared" si="391"/>
        <v>16.63</v>
      </c>
      <c r="S3094" t="str">
        <f t="shared" si="387"/>
        <v>film &amp; video</v>
      </c>
      <c r="T3094" t="str">
        <f t="shared" si="388"/>
        <v>animation</v>
      </c>
      <c r="U3094" s="7">
        <f t="shared" si="389"/>
        <v>42400.711967592593</v>
      </c>
      <c r="V3094" s="7">
        <f t="shared" si="390"/>
        <v>42430.711967592593</v>
      </c>
    </row>
    <row r="3095" spans="1:22" ht="44.25" x14ac:dyDescent="0.75">
      <c r="A3095">
        <v>4112</v>
      </c>
      <c r="B3095" s="2" t="s">
        <v>4108</v>
      </c>
      <c r="C3095" s="2" t="s">
        <v>6961</v>
      </c>
      <c r="D3095">
        <v>2500</v>
      </c>
      <c r="E3095">
        <f t="shared" si="384"/>
        <v>2849.9999999999995</v>
      </c>
      <c r="F3095">
        <v>1</v>
      </c>
      <c r="G3095">
        <f t="shared" si="385"/>
        <v>1.1399999999999999</v>
      </c>
      <c r="H3095" t="s">
        <v>8221</v>
      </c>
      <c r="I3095" t="s">
        <v>8241</v>
      </c>
      <c r="J3095" t="s">
        <v>8249</v>
      </c>
      <c r="K3095">
        <v>1456617600</v>
      </c>
      <c r="L3095">
        <v>1454280186</v>
      </c>
      <c r="M3095" t="b">
        <v>0</v>
      </c>
      <c r="N3095">
        <v>1</v>
      </c>
      <c r="O3095" t="b">
        <v>0</v>
      </c>
      <c r="P3095" t="s">
        <v>8271</v>
      </c>
      <c r="Q3095">
        <f t="shared" si="386"/>
        <v>0</v>
      </c>
      <c r="R3095">
        <f t="shared" si="391"/>
        <v>1.1399999999999999</v>
      </c>
      <c r="S3095" t="str">
        <f t="shared" si="387"/>
        <v>theater</v>
      </c>
      <c r="T3095" t="str">
        <f t="shared" si="388"/>
        <v>plays</v>
      </c>
      <c r="U3095" s="7">
        <f t="shared" si="389"/>
        <v>42400.946597222224</v>
      </c>
      <c r="V3095" s="7">
        <f t="shared" si="390"/>
        <v>42428</v>
      </c>
    </row>
    <row r="3096" spans="1:22" ht="44.25" x14ac:dyDescent="0.75">
      <c r="A3096">
        <v>1392</v>
      </c>
      <c r="B3096" s="2" t="s">
        <v>1393</v>
      </c>
      <c r="C3096" s="2" t="s">
        <v>5502</v>
      </c>
      <c r="D3096">
        <v>2500</v>
      </c>
      <c r="E3096">
        <f t="shared" si="384"/>
        <v>2500</v>
      </c>
      <c r="F3096">
        <v>2841</v>
      </c>
      <c r="G3096">
        <f t="shared" si="385"/>
        <v>2841</v>
      </c>
      <c r="H3096" t="s">
        <v>8219</v>
      </c>
      <c r="I3096" t="s">
        <v>8224</v>
      </c>
      <c r="J3096" t="s">
        <v>8246</v>
      </c>
      <c r="K3096">
        <v>1456976586</v>
      </c>
      <c r="L3096">
        <v>1454298186</v>
      </c>
      <c r="M3096" t="b">
        <v>0</v>
      </c>
      <c r="N3096">
        <v>104</v>
      </c>
      <c r="O3096" t="b">
        <v>1</v>
      </c>
      <c r="P3096" t="s">
        <v>8276</v>
      </c>
      <c r="Q3096">
        <f t="shared" si="386"/>
        <v>114</v>
      </c>
      <c r="R3096">
        <f t="shared" si="391"/>
        <v>27.32</v>
      </c>
      <c r="S3096" t="str">
        <f t="shared" si="387"/>
        <v>music</v>
      </c>
      <c r="T3096" t="str">
        <f t="shared" si="388"/>
        <v>rock</v>
      </c>
      <c r="U3096" s="7">
        <f t="shared" si="389"/>
        <v>42401.154930555553</v>
      </c>
      <c r="V3096" s="7">
        <f t="shared" si="390"/>
        <v>42432.154930555553</v>
      </c>
    </row>
    <row r="3097" spans="1:22" ht="44.25" x14ac:dyDescent="0.75">
      <c r="A3097">
        <v>2820</v>
      </c>
      <c r="B3097" s="2" t="s">
        <v>2820</v>
      </c>
      <c r="C3097" s="2" t="s">
        <v>6930</v>
      </c>
      <c r="D3097">
        <v>200</v>
      </c>
      <c r="E3097">
        <f t="shared" si="384"/>
        <v>262</v>
      </c>
      <c r="F3097">
        <v>272</v>
      </c>
      <c r="G3097">
        <f t="shared" si="385"/>
        <v>356.32</v>
      </c>
      <c r="H3097" t="s">
        <v>8219</v>
      </c>
      <c r="I3097" t="s">
        <v>8225</v>
      </c>
      <c r="J3097" t="s">
        <v>8247</v>
      </c>
      <c r="K3097">
        <v>1456444800</v>
      </c>
      <c r="L3097">
        <v>1454337589</v>
      </c>
      <c r="M3097" t="b">
        <v>0</v>
      </c>
      <c r="N3097">
        <v>20</v>
      </c>
      <c r="O3097" t="b">
        <v>1</v>
      </c>
      <c r="P3097" t="s">
        <v>8271</v>
      </c>
      <c r="Q3097">
        <f t="shared" si="386"/>
        <v>136</v>
      </c>
      <c r="R3097">
        <f t="shared" si="391"/>
        <v>17.82</v>
      </c>
      <c r="S3097" t="str">
        <f t="shared" si="387"/>
        <v>theater</v>
      </c>
      <c r="T3097" t="str">
        <f t="shared" si="388"/>
        <v>plays</v>
      </c>
      <c r="U3097" s="7">
        <f t="shared" si="389"/>
        <v>42401.610983796301</v>
      </c>
      <c r="V3097" s="7">
        <f t="shared" si="390"/>
        <v>42426</v>
      </c>
    </row>
    <row r="3098" spans="1:22" ht="44.25" x14ac:dyDescent="0.75">
      <c r="A3098">
        <v>3990</v>
      </c>
      <c r="B3098" s="2" t="s">
        <v>3986</v>
      </c>
      <c r="C3098" s="2" t="s">
        <v>8096</v>
      </c>
      <c r="D3098">
        <v>1650</v>
      </c>
      <c r="E3098">
        <f t="shared" si="384"/>
        <v>2161.5</v>
      </c>
      <c r="F3098">
        <v>69</v>
      </c>
      <c r="G3098">
        <f t="shared" si="385"/>
        <v>90.39</v>
      </c>
      <c r="H3098" t="s">
        <v>8221</v>
      </c>
      <c r="I3098" t="s">
        <v>8225</v>
      </c>
      <c r="J3098" t="s">
        <v>8247</v>
      </c>
      <c r="K3098">
        <v>1456934893</v>
      </c>
      <c r="L3098">
        <v>1454342893</v>
      </c>
      <c r="M3098" t="b">
        <v>0</v>
      </c>
      <c r="N3098">
        <v>3</v>
      </c>
      <c r="O3098" t="b">
        <v>0</v>
      </c>
      <c r="P3098" t="s">
        <v>8271</v>
      </c>
      <c r="Q3098">
        <f t="shared" si="386"/>
        <v>4</v>
      </c>
      <c r="R3098">
        <f t="shared" si="391"/>
        <v>30.13</v>
      </c>
      <c r="S3098" t="str">
        <f t="shared" si="387"/>
        <v>theater</v>
      </c>
      <c r="T3098" t="str">
        <f t="shared" si="388"/>
        <v>plays</v>
      </c>
      <c r="U3098" s="7">
        <f t="shared" si="389"/>
        <v>42401.672372685185</v>
      </c>
      <c r="V3098" s="7">
        <f t="shared" si="390"/>
        <v>42431.672372685185</v>
      </c>
    </row>
    <row r="3099" spans="1:22" ht="44.25" x14ac:dyDescent="0.75">
      <c r="A3099">
        <v>3698</v>
      </c>
      <c r="B3099" s="2" t="s">
        <v>3695</v>
      </c>
      <c r="C3099" s="2" t="s">
        <v>7808</v>
      </c>
      <c r="D3099">
        <v>5000</v>
      </c>
      <c r="E3099">
        <f t="shared" si="384"/>
        <v>5000</v>
      </c>
      <c r="F3099">
        <v>5526</v>
      </c>
      <c r="G3099">
        <f t="shared" si="385"/>
        <v>5526</v>
      </c>
      <c r="H3099" t="s">
        <v>8219</v>
      </c>
      <c r="I3099" t="s">
        <v>8224</v>
      </c>
      <c r="J3099" t="s">
        <v>8246</v>
      </c>
      <c r="K3099">
        <v>1456946487</v>
      </c>
      <c r="L3099">
        <v>1454354487</v>
      </c>
      <c r="M3099" t="b">
        <v>0</v>
      </c>
      <c r="N3099">
        <v>136</v>
      </c>
      <c r="O3099" t="b">
        <v>1</v>
      </c>
      <c r="P3099" t="s">
        <v>8271</v>
      </c>
      <c r="Q3099">
        <f t="shared" si="386"/>
        <v>111</v>
      </c>
      <c r="R3099">
        <f t="shared" si="391"/>
        <v>40.630000000000003</v>
      </c>
      <c r="S3099" t="str">
        <f t="shared" si="387"/>
        <v>theater</v>
      </c>
      <c r="T3099" t="str">
        <f t="shared" si="388"/>
        <v>plays</v>
      </c>
      <c r="U3099" s="7">
        <f t="shared" si="389"/>
        <v>42401.806562500002</v>
      </c>
      <c r="V3099" s="7">
        <f t="shared" si="390"/>
        <v>42431.806562500002</v>
      </c>
    </row>
    <row r="3100" spans="1:22" ht="44.25" x14ac:dyDescent="0.75">
      <c r="A3100">
        <v>3725</v>
      </c>
      <c r="B3100" s="2" t="s">
        <v>3722</v>
      </c>
      <c r="C3100" s="2" t="s">
        <v>7835</v>
      </c>
      <c r="D3100">
        <v>300</v>
      </c>
      <c r="E3100">
        <f t="shared" si="384"/>
        <v>393</v>
      </c>
      <c r="F3100">
        <v>381</v>
      </c>
      <c r="G3100">
        <f t="shared" si="385"/>
        <v>499.11</v>
      </c>
      <c r="H3100" t="s">
        <v>8219</v>
      </c>
      <c r="I3100" t="s">
        <v>8225</v>
      </c>
      <c r="J3100" t="s">
        <v>8247</v>
      </c>
      <c r="K3100">
        <v>1455831000</v>
      </c>
      <c r="L3100">
        <v>1454366467</v>
      </c>
      <c r="M3100" t="b">
        <v>0</v>
      </c>
      <c r="N3100">
        <v>15</v>
      </c>
      <c r="O3100" t="b">
        <v>1</v>
      </c>
      <c r="P3100" t="s">
        <v>8271</v>
      </c>
      <c r="Q3100">
        <f t="shared" si="386"/>
        <v>127</v>
      </c>
      <c r="R3100">
        <f t="shared" si="391"/>
        <v>33.270000000000003</v>
      </c>
      <c r="S3100" t="str">
        <f t="shared" si="387"/>
        <v>theater</v>
      </c>
      <c r="T3100" t="str">
        <f t="shared" si="388"/>
        <v>plays</v>
      </c>
      <c r="U3100" s="7">
        <f t="shared" si="389"/>
        <v>42401.945219907408</v>
      </c>
      <c r="V3100" s="7">
        <f t="shared" si="390"/>
        <v>42418.895833333328</v>
      </c>
    </row>
    <row r="3101" spans="1:22" ht="44.25" x14ac:dyDescent="0.75">
      <c r="A3101">
        <v>1313</v>
      </c>
      <c r="B3101" s="2" t="s">
        <v>1314</v>
      </c>
      <c r="C3101" s="2" t="s">
        <v>5423</v>
      </c>
      <c r="D3101">
        <v>40000</v>
      </c>
      <c r="E3101">
        <f t="shared" si="384"/>
        <v>40000</v>
      </c>
      <c r="F3101">
        <v>12446</v>
      </c>
      <c r="G3101">
        <f t="shared" si="385"/>
        <v>12446</v>
      </c>
      <c r="H3101" t="s">
        <v>8220</v>
      </c>
      <c r="I3101" t="s">
        <v>8224</v>
      </c>
      <c r="J3101" t="s">
        <v>8246</v>
      </c>
      <c r="K3101">
        <v>1457024514</v>
      </c>
      <c r="L3101">
        <v>1454432514</v>
      </c>
      <c r="M3101" t="b">
        <v>0</v>
      </c>
      <c r="N3101">
        <v>122</v>
      </c>
      <c r="O3101" t="b">
        <v>0</v>
      </c>
      <c r="P3101" t="s">
        <v>8273</v>
      </c>
      <c r="Q3101">
        <f t="shared" si="386"/>
        <v>31</v>
      </c>
      <c r="R3101">
        <f t="shared" si="391"/>
        <v>102.02</v>
      </c>
      <c r="S3101" t="str">
        <f t="shared" si="387"/>
        <v>technology</v>
      </c>
      <c r="T3101" t="str">
        <f t="shared" si="388"/>
        <v>wearables</v>
      </c>
      <c r="U3101" s="7">
        <f t="shared" si="389"/>
        <v>42402.709652777776</v>
      </c>
      <c r="V3101" s="7">
        <f t="shared" si="390"/>
        <v>42432.709652777776</v>
      </c>
    </row>
    <row r="3102" spans="1:22" ht="29.5" x14ac:dyDescent="0.75">
      <c r="A3102">
        <v>3447</v>
      </c>
      <c r="B3102" s="2" t="s">
        <v>3446</v>
      </c>
      <c r="C3102" s="2" t="s">
        <v>7557</v>
      </c>
      <c r="D3102">
        <v>1000</v>
      </c>
      <c r="E3102">
        <f t="shared" si="384"/>
        <v>1000</v>
      </c>
      <c r="F3102">
        <v>1078</v>
      </c>
      <c r="G3102">
        <f t="shared" si="385"/>
        <v>1078</v>
      </c>
      <c r="H3102" t="s">
        <v>8219</v>
      </c>
      <c r="I3102" t="s">
        <v>8224</v>
      </c>
      <c r="J3102" t="s">
        <v>8246</v>
      </c>
      <c r="K3102">
        <v>1458332412</v>
      </c>
      <c r="L3102">
        <v>1454448012</v>
      </c>
      <c r="M3102" t="b">
        <v>0</v>
      </c>
      <c r="N3102">
        <v>14</v>
      </c>
      <c r="O3102" t="b">
        <v>1</v>
      </c>
      <c r="P3102" t="s">
        <v>8271</v>
      </c>
      <c r="Q3102">
        <f t="shared" si="386"/>
        <v>108</v>
      </c>
      <c r="R3102">
        <f t="shared" si="391"/>
        <v>77</v>
      </c>
      <c r="S3102" t="str">
        <f t="shared" si="387"/>
        <v>theater</v>
      </c>
      <c r="T3102" t="str">
        <f t="shared" si="388"/>
        <v>plays</v>
      </c>
      <c r="U3102" s="7">
        <f t="shared" si="389"/>
        <v>42402.889027777783</v>
      </c>
      <c r="V3102" s="7">
        <f t="shared" si="390"/>
        <v>42447.847361111111</v>
      </c>
    </row>
    <row r="3103" spans="1:22" ht="29.5" x14ac:dyDescent="0.75">
      <c r="A3103">
        <v>3866</v>
      </c>
      <c r="B3103" s="2" t="s">
        <v>3863</v>
      </c>
      <c r="C3103" s="2" t="s">
        <v>7975</v>
      </c>
      <c r="D3103">
        <v>2000</v>
      </c>
      <c r="E3103">
        <f t="shared" si="384"/>
        <v>2000</v>
      </c>
      <c r="F3103">
        <v>11</v>
      </c>
      <c r="G3103">
        <f t="shared" si="385"/>
        <v>11</v>
      </c>
      <c r="H3103" t="s">
        <v>8221</v>
      </c>
      <c r="I3103" t="s">
        <v>8224</v>
      </c>
      <c r="J3103" t="s">
        <v>8246</v>
      </c>
      <c r="K3103">
        <v>1458703740</v>
      </c>
      <c r="L3103">
        <v>1454453021</v>
      </c>
      <c r="M3103" t="b">
        <v>0</v>
      </c>
      <c r="N3103">
        <v>2</v>
      </c>
      <c r="O3103" t="b">
        <v>0</v>
      </c>
      <c r="P3103" t="s">
        <v>8271</v>
      </c>
      <c r="Q3103">
        <f t="shared" si="386"/>
        <v>1</v>
      </c>
      <c r="R3103">
        <f t="shared" si="391"/>
        <v>5.5</v>
      </c>
      <c r="S3103" t="str">
        <f t="shared" si="387"/>
        <v>theater</v>
      </c>
      <c r="T3103" t="str">
        <f t="shared" si="388"/>
        <v>plays</v>
      </c>
      <c r="U3103" s="7">
        <f t="shared" si="389"/>
        <v>42402.947002314817</v>
      </c>
      <c r="V3103" s="7">
        <f t="shared" si="390"/>
        <v>42452.145138888889</v>
      </c>
    </row>
    <row r="3104" spans="1:22" ht="44.25" x14ac:dyDescent="0.75">
      <c r="A3104">
        <v>3751</v>
      </c>
      <c r="B3104" s="2" t="s">
        <v>3748</v>
      </c>
      <c r="C3104" s="2" t="s">
        <v>7861</v>
      </c>
      <c r="D3104">
        <v>1000</v>
      </c>
      <c r="E3104">
        <f t="shared" si="384"/>
        <v>1000</v>
      </c>
      <c r="F3104">
        <v>1326</v>
      </c>
      <c r="G3104">
        <f t="shared" si="385"/>
        <v>1326</v>
      </c>
      <c r="H3104" t="s">
        <v>8219</v>
      </c>
      <c r="I3104" t="s">
        <v>8224</v>
      </c>
      <c r="J3104" t="s">
        <v>8246</v>
      </c>
      <c r="K3104">
        <v>1459641073</v>
      </c>
      <c r="L3104">
        <v>1454460673</v>
      </c>
      <c r="M3104" t="b">
        <v>0</v>
      </c>
      <c r="N3104">
        <v>11</v>
      </c>
      <c r="O3104" t="b">
        <v>1</v>
      </c>
      <c r="P3104" t="s">
        <v>8305</v>
      </c>
      <c r="Q3104">
        <f t="shared" si="386"/>
        <v>133</v>
      </c>
      <c r="R3104">
        <f t="shared" si="391"/>
        <v>120.55</v>
      </c>
      <c r="S3104" t="str">
        <f t="shared" si="387"/>
        <v>theater</v>
      </c>
      <c r="T3104" t="str">
        <f t="shared" si="388"/>
        <v>musical</v>
      </c>
      <c r="U3104" s="7">
        <f t="shared" si="389"/>
        <v>42403.035567129627</v>
      </c>
      <c r="V3104" s="7">
        <f t="shared" si="390"/>
        <v>42462.993900462956</v>
      </c>
    </row>
    <row r="3105" spans="1:22" ht="29.5" x14ac:dyDescent="0.75">
      <c r="A3105">
        <v>179</v>
      </c>
      <c r="B3105" s="2" t="s">
        <v>181</v>
      </c>
      <c r="C3105" s="2" t="s">
        <v>4289</v>
      </c>
      <c r="D3105">
        <v>1000</v>
      </c>
      <c r="E3105">
        <f t="shared" si="384"/>
        <v>1000</v>
      </c>
      <c r="F3105">
        <v>200</v>
      </c>
      <c r="G3105">
        <f t="shared" si="385"/>
        <v>200</v>
      </c>
      <c r="H3105" t="s">
        <v>8221</v>
      </c>
      <c r="I3105" t="s">
        <v>8224</v>
      </c>
      <c r="J3105" t="s">
        <v>8246</v>
      </c>
      <c r="K3105">
        <v>1457056555</v>
      </c>
      <c r="L3105">
        <v>1454464555</v>
      </c>
      <c r="M3105" t="b">
        <v>0</v>
      </c>
      <c r="N3105">
        <v>2</v>
      </c>
      <c r="O3105" t="b">
        <v>0</v>
      </c>
      <c r="P3105" t="s">
        <v>8268</v>
      </c>
      <c r="Q3105">
        <f t="shared" si="386"/>
        <v>20</v>
      </c>
      <c r="R3105">
        <f t="shared" si="391"/>
        <v>100</v>
      </c>
      <c r="S3105" t="str">
        <f t="shared" si="387"/>
        <v>film &amp; video</v>
      </c>
      <c r="T3105" t="str">
        <f t="shared" si="388"/>
        <v>drama</v>
      </c>
      <c r="U3105" s="7">
        <f t="shared" si="389"/>
        <v>42403.080497685187</v>
      </c>
      <c r="V3105" s="7">
        <f t="shared" si="390"/>
        <v>42433.080497685187</v>
      </c>
    </row>
    <row r="3106" spans="1:22" ht="29.5" x14ac:dyDescent="0.75">
      <c r="A3106">
        <v>3803</v>
      </c>
      <c r="B3106" s="2" t="s">
        <v>3800</v>
      </c>
      <c r="C3106" s="2" t="s">
        <v>7913</v>
      </c>
      <c r="D3106">
        <v>12000</v>
      </c>
      <c r="E3106">
        <f t="shared" si="384"/>
        <v>12000</v>
      </c>
      <c r="F3106">
        <v>2358</v>
      </c>
      <c r="G3106">
        <f t="shared" si="385"/>
        <v>2358</v>
      </c>
      <c r="H3106" t="s">
        <v>8221</v>
      </c>
      <c r="I3106" t="s">
        <v>8224</v>
      </c>
      <c r="J3106" t="s">
        <v>8246</v>
      </c>
      <c r="K3106">
        <v>1457133568</v>
      </c>
      <c r="L3106">
        <v>1454541568</v>
      </c>
      <c r="M3106" t="b">
        <v>0</v>
      </c>
      <c r="N3106">
        <v>40</v>
      </c>
      <c r="O3106" t="b">
        <v>0</v>
      </c>
      <c r="P3106" t="s">
        <v>8305</v>
      </c>
      <c r="Q3106">
        <f t="shared" si="386"/>
        <v>20</v>
      </c>
      <c r="R3106">
        <f t="shared" si="391"/>
        <v>58.95</v>
      </c>
      <c r="S3106" t="str">
        <f t="shared" si="387"/>
        <v>theater</v>
      </c>
      <c r="T3106" t="str">
        <f t="shared" si="388"/>
        <v>musical</v>
      </c>
      <c r="U3106" s="7">
        <f t="shared" si="389"/>
        <v>42403.971851851849</v>
      </c>
      <c r="V3106" s="7">
        <f t="shared" si="390"/>
        <v>42433.971851851849</v>
      </c>
    </row>
    <row r="3107" spans="1:22" ht="29.5" x14ac:dyDescent="0.75">
      <c r="A3107">
        <v>2928</v>
      </c>
      <c r="B3107" s="2" t="s">
        <v>2928</v>
      </c>
      <c r="C3107" s="2" t="s">
        <v>7038</v>
      </c>
      <c r="D3107">
        <v>1000</v>
      </c>
      <c r="E3107">
        <f t="shared" si="384"/>
        <v>1000</v>
      </c>
      <c r="F3107">
        <v>1000</v>
      </c>
      <c r="G3107">
        <f t="shared" si="385"/>
        <v>1000</v>
      </c>
      <c r="H3107" t="s">
        <v>8219</v>
      </c>
      <c r="I3107" t="s">
        <v>8224</v>
      </c>
      <c r="J3107" t="s">
        <v>8246</v>
      </c>
      <c r="K3107">
        <v>1457135846</v>
      </c>
      <c r="L3107">
        <v>1454543846</v>
      </c>
      <c r="M3107" t="b">
        <v>0</v>
      </c>
      <c r="N3107">
        <v>24</v>
      </c>
      <c r="O3107" t="b">
        <v>1</v>
      </c>
      <c r="P3107" t="s">
        <v>8305</v>
      </c>
      <c r="Q3107">
        <f t="shared" si="386"/>
        <v>100</v>
      </c>
      <c r="R3107">
        <f t="shared" si="391"/>
        <v>41.67</v>
      </c>
      <c r="S3107" t="str">
        <f t="shared" si="387"/>
        <v>theater</v>
      </c>
      <c r="T3107" t="str">
        <f t="shared" si="388"/>
        <v>musical</v>
      </c>
      <c r="U3107" s="7">
        <f t="shared" si="389"/>
        <v>42403.998217592598</v>
      </c>
      <c r="V3107" s="7">
        <f t="shared" si="390"/>
        <v>42433.998217592598</v>
      </c>
    </row>
    <row r="3108" spans="1:22" ht="44.25" x14ac:dyDescent="0.75">
      <c r="A3108">
        <v>1572</v>
      </c>
      <c r="B3108" s="2" t="s">
        <v>1573</v>
      </c>
      <c r="C3108" s="2" t="s">
        <v>5682</v>
      </c>
      <c r="D3108">
        <v>2500</v>
      </c>
      <c r="E3108">
        <f t="shared" si="384"/>
        <v>3275</v>
      </c>
      <c r="F3108">
        <v>125</v>
      </c>
      <c r="G3108">
        <f t="shared" si="385"/>
        <v>163.75</v>
      </c>
      <c r="H3108" t="s">
        <v>8220</v>
      </c>
      <c r="I3108" t="s">
        <v>8225</v>
      </c>
      <c r="J3108" t="s">
        <v>8247</v>
      </c>
      <c r="K3108">
        <v>1456703940</v>
      </c>
      <c r="L3108">
        <v>1454546859</v>
      </c>
      <c r="M3108" t="b">
        <v>0</v>
      </c>
      <c r="N3108">
        <v>3</v>
      </c>
      <c r="O3108" t="b">
        <v>0</v>
      </c>
      <c r="P3108" t="s">
        <v>8290</v>
      </c>
      <c r="Q3108">
        <f t="shared" si="386"/>
        <v>5</v>
      </c>
      <c r="R3108">
        <f t="shared" si="391"/>
        <v>54.58</v>
      </c>
      <c r="S3108" t="str">
        <f t="shared" si="387"/>
        <v>publishing</v>
      </c>
      <c r="T3108" t="str">
        <f t="shared" si="388"/>
        <v>art books</v>
      </c>
      <c r="U3108" s="7">
        <f t="shared" si="389"/>
        <v>42404.033090277779</v>
      </c>
      <c r="V3108" s="7">
        <f t="shared" si="390"/>
        <v>42428.999305555553</v>
      </c>
    </row>
    <row r="3109" spans="1:22" ht="44.25" x14ac:dyDescent="0.75">
      <c r="A3109">
        <v>3420</v>
      </c>
      <c r="B3109" s="2" t="s">
        <v>3419</v>
      </c>
      <c r="C3109" s="2" t="s">
        <v>7530</v>
      </c>
      <c r="D3109">
        <v>700</v>
      </c>
      <c r="E3109">
        <f t="shared" si="384"/>
        <v>917</v>
      </c>
      <c r="F3109">
        <v>966</v>
      </c>
      <c r="G3109">
        <f t="shared" si="385"/>
        <v>1265.46</v>
      </c>
      <c r="H3109" t="s">
        <v>8219</v>
      </c>
      <c r="I3109" t="s">
        <v>8225</v>
      </c>
      <c r="J3109" t="s">
        <v>8247</v>
      </c>
      <c r="K3109">
        <v>1455408000</v>
      </c>
      <c r="L3109">
        <v>1454638202</v>
      </c>
      <c r="M3109" t="b">
        <v>0</v>
      </c>
      <c r="N3109">
        <v>34</v>
      </c>
      <c r="O3109" t="b">
        <v>1</v>
      </c>
      <c r="P3109" t="s">
        <v>8271</v>
      </c>
      <c r="Q3109">
        <f t="shared" si="386"/>
        <v>138</v>
      </c>
      <c r="R3109">
        <f t="shared" si="391"/>
        <v>37.22</v>
      </c>
      <c r="S3109" t="str">
        <f t="shared" si="387"/>
        <v>theater</v>
      </c>
      <c r="T3109" t="str">
        <f t="shared" si="388"/>
        <v>plays</v>
      </c>
      <c r="U3109" s="7">
        <f t="shared" si="389"/>
        <v>42405.090300925927</v>
      </c>
      <c r="V3109" s="7">
        <f t="shared" si="390"/>
        <v>42414</v>
      </c>
    </row>
    <row r="3110" spans="1:22" ht="44.25" x14ac:dyDescent="0.75">
      <c r="A3110">
        <v>1760</v>
      </c>
      <c r="B3110" s="2" t="s">
        <v>1761</v>
      </c>
      <c r="C3110" s="2" t="s">
        <v>5870</v>
      </c>
      <c r="D3110">
        <v>5000</v>
      </c>
      <c r="E3110">
        <f t="shared" si="384"/>
        <v>5000</v>
      </c>
      <c r="F3110">
        <v>8272</v>
      </c>
      <c r="G3110">
        <f t="shared" si="385"/>
        <v>8272</v>
      </c>
      <c r="H3110" t="s">
        <v>8219</v>
      </c>
      <c r="I3110" t="s">
        <v>8224</v>
      </c>
      <c r="J3110" t="s">
        <v>8246</v>
      </c>
      <c r="K3110">
        <v>1456416513</v>
      </c>
      <c r="L3110">
        <v>1454688513</v>
      </c>
      <c r="M3110" t="b">
        <v>0</v>
      </c>
      <c r="N3110">
        <v>102</v>
      </c>
      <c r="O3110" t="b">
        <v>1</v>
      </c>
      <c r="P3110" t="s">
        <v>8285</v>
      </c>
      <c r="Q3110">
        <f t="shared" si="386"/>
        <v>165</v>
      </c>
      <c r="R3110">
        <f t="shared" si="391"/>
        <v>81.099999999999994</v>
      </c>
      <c r="S3110" t="str">
        <f t="shared" si="387"/>
        <v>photography</v>
      </c>
      <c r="T3110" t="str">
        <f t="shared" si="388"/>
        <v>photobooks</v>
      </c>
      <c r="U3110" s="7">
        <f t="shared" si="389"/>
        <v>42405.67260416667</v>
      </c>
      <c r="V3110" s="7">
        <f t="shared" si="390"/>
        <v>42425.67260416667</v>
      </c>
    </row>
    <row r="3111" spans="1:22" ht="44.25" x14ac:dyDescent="0.75">
      <c r="A3111">
        <v>2</v>
      </c>
      <c r="B3111" s="2" t="s">
        <v>4</v>
      </c>
      <c r="C3111" s="2" t="s">
        <v>4113</v>
      </c>
      <c r="D3111">
        <v>500</v>
      </c>
      <c r="E3111">
        <f t="shared" si="384"/>
        <v>655</v>
      </c>
      <c r="F3111">
        <v>525</v>
      </c>
      <c r="G3111">
        <f t="shared" si="385"/>
        <v>687.75</v>
      </c>
      <c r="H3111" t="s">
        <v>8219</v>
      </c>
      <c r="I3111" t="s">
        <v>8225</v>
      </c>
      <c r="J3111" t="s">
        <v>8247</v>
      </c>
      <c r="K3111">
        <v>1455555083</v>
      </c>
      <c r="L3111">
        <v>1454691083</v>
      </c>
      <c r="M3111" t="b">
        <v>0</v>
      </c>
      <c r="N3111">
        <v>35</v>
      </c>
      <c r="O3111" t="b">
        <v>1</v>
      </c>
      <c r="P3111" t="s">
        <v>8265</v>
      </c>
      <c r="Q3111">
        <f t="shared" si="386"/>
        <v>105</v>
      </c>
      <c r="R3111">
        <f t="shared" si="391"/>
        <v>19.649999999999999</v>
      </c>
      <c r="S3111" t="str">
        <f t="shared" si="387"/>
        <v>film &amp; video</v>
      </c>
      <c r="T3111" t="str">
        <f t="shared" si="388"/>
        <v>television</v>
      </c>
      <c r="U3111" s="7">
        <f t="shared" si="389"/>
        <v>42405.702349537038</v>
      </c>
      <c r="V3111" s="7">
        <f t="shared" si="390"/>
        <v>42415.702349537038</v>
      </c>
    </row>
    <row r="3112" spans="1:22" ht="44.25" x14ac:dyDescent="0.75">
      <c r="A3112">
        <v>1055</v>
      </c>
      <c r="B3112" s="2" t="s">
        <v>1056</v>
      </c>
      <c r="C3112" s="2" t="s">
        <v>5165</v>
      </c>
      <c r="D3112">
        <v>3500</v>
      </c>
      <c r="E3112">
        <f t="shared" si="384"/>
        <v>3500</v>
      </c>
      <c r="F3112">
        <v>0</v>
      </c>
      <c r="G3112">
        <f t="shared" si="385"/>
        <v>0</v>
      </c>
      <c r="H3112" t="s">
        <v>8220</v>
      </c>
      <c r="I3112" t="s">
        <v>8224</v>
      </c>
      <c r="J3112" t="s">
        <v>8246</v>
      </c>
      <c r="K3112">
        <v>1457394545</v>
      </c>
      <c r="L3112">
        <v>1454802545</v>
      </c>
      <c r="M3112" t="b">
        <v>0</v>
      </c>
      <c r="N3112">
        <v>0</v>
      </c>
      <c r="O3112" t="b">
        <v>0</v>
      </c>
      <c r="P3112" t="s">
        <v>8281</v>
      </c>
      <c r="Q3112">
        <f t="shared" si="386"/>
        <v>0</v>
      </c>
      <c r="R3112" t="e">
        <f t="shared" si="391"/>
        <v>#DIV/0!</v>
      </c>
      <c r="S3112" t="str">
        <f t="shared" si="387"/>
        <v>journalism</v>
      </c>
      <c r="T3112" t="str">
        <f t="shared" si="388"/>
        <v>audio</v>
      </c>
      <c r="U3112" s="7">
        <f t="shared" si="389"/>
        <v>42406.992418981477</v>
      </c>
      <c r="V3112" s="7">
        <f t="shared" si="390"/>
        <v>42436.992418981477</v>
      </c>
    </row>
    <row r="3113" spans="1:22" ht="59" x14ac:dyDescent="0.75">
      <c r="A3113">
        <v>2459</v>
      </c>
      <c r="B3113" s="2" t="s">
        <v>2460</v>
      </c>
      <c r="C3113" s="2" t="s">
        <v>6569</v>
      </c>
      <c r="D3113">
        <v>30000</v>
      </c>
      <c r="E3113">
        <f t="shared" si="384"/>
        <v>30000</v>
      </c>
      <c r="F3113">
        <v>30675</v>
      </c>
      <c r="G3113">
        <f t="shared" si="385"/>
        <v>30675</v>
      </c>
      <c r="H3113" t="s">
        <v>8219</v>
      </c>
      <c r="I3113" t="s">
        <v>8224</v>
      </c>
      <c r="J3113" t="s">
        <v>8246</v>
      </c>
      <c r="K3113">
        <v>1458742685</v>
      </c>
      <c r="L3113">
        <v>1454858285</v>
      </c>
      <c r="M3113" t="b">
        <v>0</v>
      </c>
      <c r="N3113">
        <v>282</v>
      </c>
      <c r="O3113" t="b">
        <v>1</v>
      </c>
      <c r="P3113" t="s">
        <v>8298</v>
      </c>
      <c r="Q3113">
        <f t="shared" si="386"/>
        <v>102</v>
      </c>
      <c r="R3113">
        <f t="shared" si="391"/>
        <v>108.78</v>
      </c>
      <c r="S3113" t="str">
        <f t="shared" si="387"/>
        <v>food</v>
      </c>
      <c r="T3113" t="str">
        <f t="shared" si="388"/>
        <v>small batch</v>
      </c>
      <c r="U3113" s="7">
        <f t="shared" si="389"/>
        <v>42407.637557870374</v>
      </c>
      <c r="V3113" s="7">
        <f t="shared" si="390"/>
        <v>42452.595891203702</v>
      </c>
    </row>
    <row r="3114" spans="1:22" ht="59" x14ac:dyDescent="0.75">
      <c r="A3114">
        <v>2648</v>
      </c>
      <c r="B3114" s="2" t="s">
        <v>2648</v>
      </c>
      <c r="C3114" s="2" t="s">
        <v>6758</v>
      </c>
      <c r="D3114">
        <v>12000</v>
      </c>
      <c r="E3114">
        <f t="shared" si="384"/>
        <v>12000</v>
      </c>
      <c r="F3114">
        <v>106</v>
      </c>
      <c r="G3114">
        <f t="shared" si="385"/>
        <v>106</v>
      </c>
      <c r="H3114" t="s">
        <v>8220</v>
      </c>
      <c r="I3114" t="s">
        <v>8224</v>
      </c>
      <c r="J3114" t="s">
        <v>8246</v>
      </c>
      <c r="K3114">
        <v>1457543360</v>
      </c>
      <c r="L3114">
        <v>1454951360</v>
      </c>
      <c r="M3114" t="b">
        <v>0</v>
      </c>
      <c r="N3114">
        <v>6</v>
      </c>
      <c r="O3114" t="b">
        <v>0</v>
      </c>
      <c r="P3114" t="s">
        <v>8301</v>
      </c>
      <c r="Q3114">
        <f t="shared" si="386"/>
        <v>1</v>
      </c>
      <c r="R3114">
        <f t="shared" si="391"/>
        <v>17.670000000000002</v>
      </c>
      <c r="S3114" t="str">
        <f t="shared" si="387"/>
        <v>technology</v>
      </c>
      <c r="T3114" t="str">
        <f t="shared" si="388"/>
        <v>space exploration</v>
      </c>
      <c r="U3114" s="7">
        <f t="shared" si="389"/>
        <v>42408.714814814812</v>
      </c>
      <c r="V3114" s="7">
        <f t="shared" si="390"/>
        <v>42438.714814814812</v>
      </c>
    </row>
    <row r="3115" spans="1:22" ht="44.25" x14ac:dyDescent="0.75">
      <c r="A3115">
        <v>4023</v>
      </c>
      <c r="B3115" s="2" t="s">
        <v>4019</v>
      </c>
      <c r="C3115" s="2" t="s">
        <v>8128</v>
      </c>
      <c r="D3115">
        <v>7000</v>
      </c>
      <c r="E3115">
        <f t="shared" si="384"/>
        <v>7000</v>
      </c>
      <c r="F3115">
        <v>0</v>
      </c>
      <c r="G3115">
        <f t="shared" si="385"/>
        <v>0</v>
      </c>
      <c r="H3115" t="s">
        <v>8221</v>
      </c>
      <c r="I3115" t="s">
        <v>8224</v>
      </c>
      <c r="J3115" t="s">
        <v>8246</v>
      </c>
      <c r="K3115">
        <v>1458860363</v>
      </c>
      <c r="L3115">
        <v>1454975963</v>
      </c>
      <c r="M3115" t="b">
        <v>0</v>
      </c>
      <c r="N3115">
        <v>0</v>
      </c>
      <c r="O3115" t="b">
        <v>0</v>
      </c>
      <c r="P3115" t="s">
        <v>8271</v>
      </c>
      <c r="Q3115">
        <f t="shared" si="386"/>
        <v>0</v>
      </c>
      <c r="R3115" t="e">
        <f t="shared" si="391"/>
        <v>#DIV/0!</v>
      </c>
      <c r="S3115" t="str">
        <f t="shared" si="387"/>
        <v>theater</v>
      </c>
      <c r="T3115" t="str">
        <f t="shared" si="388"/>
        <v>plays</v>
      </c>
      <c r="U3115" s="7">
        <f t="shared" si="389"/>
        <v>42408.999571759254</v>
      </c>
      <c r="V3115" s="7">
        <f t="shared" si="390"/>
        <v>42453.957905092597</v>
      </c>
    </row>
    <row r="3116" spans="1:22" ht="44.25" x14ac:dyDescent="0.75">
      <c r="A3116">
        <v>2129</v>
      </c>
      <c r="B3116" s="2" t="s">
        <v>2130</v>
      </c>
      <c r="C3116" s="2" t="s">
        <v>6239</v>
      </c>
      <c r="D3116">
        <v>2000</v>
      </c>
      <c r="E3116">
        <f t="shared" si="384"/>
        <v>2000</v>
      </c>
      <c r="F3116">
        <v>236</v>
      </c>
      <c r="G3116">
        <f t="shared" si="385"/>
        <v>236</v>
      </c>
      <c r="H3116" t="s">
        <v>8221</v>
      </c>
      <c r="I3116" t="s">
        <v>8224</v>
      </c>
      <c r="J3116" t="s">
        <v>8246</v>
      </c>
      <c r="K3116">
        <v>1457570100</v>
      </c>
      <c r="L3116">
        <v>1454978100</v>
      </c>
      <c r="M3116" t="b">
        <v>0</v>
      </c>
      <c r="N3116">
        <v>12</v>
      </c>
      <c r="O3116" t="b">
        <v>0</v>
      </c>
      <c r="P3116" t="s">
        <v>8282</v>
      </c>
      <c r="Q3116">
        <f t="shared" si="386"/>
        <v>12</v>
      </c>
      <c r="R3116">
        <f t="shared" si="391"/>
        <v>19.670000000000002</v>
      </c>
      <c r="S3116" t="str">
        <f t="shared" si="387"/>
        <v>games</v>
      </c>
      <c r="T3116" t="str">
        <f t="shared" si="388"/>
        <v>video games</v>
      </c>
      <c r="U3116" s="7">
        <f t="shared" si="389"/>
        <v>42409.024305555555</v>
      </c>
      <c r="V3116" s="7">
        <f t="shared" si="390"/>
        <v>42439.024305555555</v>
      </c>
    </row>
    <row r="3117" spans="1:22" ht="44.25" x14ac:dyDescent="0.75">
      <c r="A3117">
        <v>719</v>
      </c>
      <c r="B3117" s="2" t="s">
        <v>720</v>
      </c>
      <c r="C3117" s="2" t="s">
        <v>4829</v>
      </c>
      <c r="D3117">
        <v>15000</v>
      </c>
      <c r="E3117">
        <f t="shared" si="384"/>
        <v>15000</v>
      </c>
      <c r="F3117">
        <v>194</v>
      </c>
      <c r="G3117">
        <f t="shared" si="385"/>
        <v>194</v>
      </c>
      <c r="H3117" t="s">
        <v>8221</v>
      </c>
      <c r="I3117" t="s">
        <v>8224</v>
      </c>
      <c r="J3117" t="s">
        <v>8246</v>
      </c>
      <c r="K3117">
        <v>1456189076</v>
      </c>
      <c r="L3117">
        <v>1454979476</v>
      </c>
      <c r="M3117" t="b">
        <v>0</v>
      </c>
      <c r="N3117">
        <v>10</v>
      </c>
      <c r="O3117" t="b">
        <v>0</v>
      </c>
      <c r="P3117" t="s">
        <v>8273</v>
      </c>
      <c r="Q3117">
        <f t="shared" si="386"/>
        <v>1</v>
      </c>
      <c r="R3117">
        <f t="shared" si="391"/>
        <v>19.399999999999999</v>
      </c>
      <c r="S3117" t="str">
        <f t="shared" si="387"/>
        <v>technology</v>
      </c>
      <c r="T3117" t="str">
        <f t="shared" si="388"/>
        <v>wearables</v>
      </c>
      <c r="U3117" s="7">
        <f t="shared" si="389"/>
        <v>42409.040231481486</v>
      </c>
      <c r="V3117" s="7">
        <f t="shared" si="390"/>
        <v>42423.040231481486</v>
      </c>
    </row>
    <row r="3118" spans="1:22" ht="44.25" x14ac:dyDescent="0.75">
      <c r="A3118">
        <v>3644</v>
      </c>
      <c r="B3118" s="2" t="s">
        <v>3642</v>
      </c>
      <c r="C3118" s="2" t="s">
        <v>7754</v>
      </c>
      <c r="D3118">
        <v>5000</v>
      </c>
      <c r="E3118">
        <f t="shared" si="384"/>
        <v>5000</v>
      </c>
      <c r="F3118">
        <v>821</v>
      </c>
      <c r="G3118">
        <f t="shared" si="385"/>
        <v>821</v>
      </c>
      <c r="H3118" t="s">
        <v>8221</v>
      </c>
      <c r="I3118" t="s">
        <v>8224</v>
      </c>
      <c r="J3118" t="s">
        <v>8246</v>
      </c>
      <c r="K3118">
        <v>1457413140</v>
      </c>
      <c r="L3118">
        <v>1454996887</v>
      </c>
      <c r="M3118" t="b">
        <v>0</v>
      </c>
      <c r="N3118">
        <v>12</v>
      </c>
      <c r="O3118" t="b">
        <v>0</v>
      </c>
      <c r="P3118" t="s">
        <v>8305</v>
      </c>
      <c r="Q3118">
        <f t="shared" si="386"/>
        <v>16</v>
      </c>
      <c r="R3118">
        <f t="shared" si="391"/>
        <v>68.42</v>
      </c>
      <c r="S3118" t="str">
        <f t="shared" si="387"/>
        <v>theater</v>
      </c>
      <c r="T3118" t="str">
        <f t="shared" si="388"/>
        <v>musical</v>
      </c>
      <c r="U3118" s="7">
        <f t="shared" si="389"/>
        <v>42409.241747685184</v>
      </c>
      <c r="V3118" s="7">
        <f t="shared" si="390"/>
        <v>42437.207638888889</v>
      </c>
    </row>
    <row r="3119" spans="1:22" ht="59" x14ac:dyDescent="0.75">
      <c r="A3119">
        <v>3074</v>
      </c>
      <c r="B3119" s="2" t="s">
        <v>3074</v>
      </c>
      <c r="C3119" s="2" t="s">
        <v>7184</v>
      </c>
      <c r="D3119">
        <v>25000</v>
      </c>
      <c r="E3119">
        <f t="shared" si="384"/>
        <v>28499.999999999996</v>
      </c>
      <c r="F3119">
        <v>22</v>
      </c>
      <c r="G3119">
        <f t="shared" si="385"/>
        <v>25.08</v>
      </c>
      <c r="H3119" t="s">
        <v>8221</v>
      </c>
      <c r="I3119" t="s">
        <v>8230</v>
      </c>
      <c r="J3119" t="s">
        <v>8249</v>
      </c>
      <c r="K3119">
        <v>1457617359</v>
      </c>
      <c r="L3119">
        <v>1455025359</v>
      </c>
      <c r="M3119" t="b">
        <v>0</v>
      </c>
      <c r="N3119">
        <v>3</v>
      </c>
      <c r="O3119" t="b">
        <v>0</v>
      </c>
      <c r="P3119" t="s">
        <v>8303</v>
      </c>
      <c r="Q3119">
        <f t="shared" si="386"/>
        <v>0</v>
      </c>
      <c r="R3119">
        <f t="shared" si="391"/>
        <v>8.36</v>
      </c>
      <c r="S3119" t="str">
        <f t="shared" si="387"/>
        <v>theater</v>
      </c>
      <c r="T3119" t="str">
        <f t="shared" si="388"/>
        <v>spaces</v>
      </c>
      <c r="U3119" s="7">
        <f t="shared" si="389"/>
        <v>42409.571284722217</v>
      </c>
      <c r="V3119" s="7">
        <f t="shared" si="390"/>
        <v>42439.571284722217</v>
      </c>
    </row>
    <row r="3120" spans="1:22" ht="59" x14ac:dyDescent="0.75">
      <c r="A3120">
        <v>1193</v>
      </c>
      <c r="B3120" s="2" t="s">
        <v>1194</v>
      </c>
      <c r="C3120" s="2" t="s">
        <v>5303</v>
      </c>
      <c r="D3120">
        <v>21000</v>
      </c>
      <c r="E3120">
        <f t="shared" si="384"/>
        <v>21000</v>
      </c>
      <c r="F3120">
        <v>21831</v>
      </c>
      <c r="G3120">
        <f t="shared" si="385"/>
        <v>21831</v>
      </c>
      <c r="H3120" t="s">
        <v>8219</v>
      </c>
      <c r="I3120" t="s">
        <v>8224</v>
      </c>
      <c r="J3120" t="s">
        <v>8246</v>
      </c>
      <c r="K3120">
        <v>1460223453</v>
      </c>
      <c r="L3120">
        <v>1455043053</v>
      </c>
      <c r="M3120" t="b">
        <v>0</v>
      </c>
      <c r="N3120">
        <v>273</v>
      </c>
      <c r="O3120" t="b">
        <v>1</v>
      </c>
      <c r="P3120" t="s">
        <v>8285</v>
      </c>
      <c r="Q3120">
        <f t="shared" si="386"/>
        <v>104</v>
      </c>
      <c r="R3120">
        <f t="shared" si="391"/>
        <v>79.97</v>
      </c>
      <c r="S3120" t="str">
        <f t="shared" si="387"/>
        <v>photography</v>
      </c>
      <c r="T3120" t="str">
        <f t="shared" si="388"/>
        <v>photobooks</v>
      </c>
      <c r="U3120" s="7">
        <f t="shared" si="389"/>
        <v>42409.776076388895</v>
      </c>
      <c r="V3120" s="7">
        <f t="shared" si="390"/>
        <v>42469.734409722223</v>
      </c>
    </row>
    <row r="3121" spans="1:22" ht="44.25" x14ac:dyDescent="0.75">
      <c r="A3121">
        <v>3405</v>
      </c>
      <c r="B3121" s="2" t="s">
        <v>3404</v>
      </c>
      <c r="C3121" s="2" t="s">
        <v>7515</v>
      </c>
      <c r="D3121">
        <v>350</v>
      </c>
      <c r="E3121">
        <f t="shared" si="384"/>
        <v>458.5</v>
      </c>
      <c r="F3121">
        <v>481.5</v>
      </c>
      <c r="G3121">
        <f t="shared" si="385"/>
        <v>630.76499999999999</v>
      </c>
      <c r="H3121" t="s">
        <v>8219</v>
      </c>
      <c r="I3121" t="s">
        <v>8225</v>
      </c>
      <c r="J3121" t="s">
        <v>8247</v>
      </c>
      <c r="K3121">
        <v>1456876740</v>
      </c>
      <c r="L3121">
        <v>1455063886</v>
      </c>
      <c r="M3121" t="b">
        <v>0</v>
      </c>
      <c r="N3121">
        <v>17</v>
      </c>
      <c r="O3121" t="b">
        <v>1</v>
      </c>
      <c r="P3121" t="s">
        <v>8271</v>
      </c>
      <c r="Q3121">
        <f t="shared" si="386"/>
        <v>138</v>
      </c>
      <c r="R3121">
        <f t="shared" si="391"/>
        <v>37.1</v>
      </c>
      <c r="S3121" t="str">
        <f t="shared" si="387"/>
        <v>theater</v>
      </c>
      <c r="T3121" t="str">
        <f t="shared" si="388"/>
        <v>plays</v>
      </c>
      <c r="U3121" s="7">
        <f t="shared" si="389"/>
        <v>42410.017199074078</v>
      </c>
      <c r="V3121" s="7">
        <f t="shared" si="390"/>
        <v>42430.999305555553</v>
      </c>
    </row>
    <row r="3122" spans="1:22" ht="44.25" x14ac:dyDescent="0.75">
      <c r="A3122">
        <v>1334</v>
      </c>
      <c r="B3122" s="2" t="s">
        <v>1335</v>
      </c>
      <c r="C3122" s="2" t="s">
        <v>5444</v>
      </c>
      <c r="D3122">
        <v>133000</v>
      </c>
      <c r="E3122">
        <f t="shared" si="384"/>
        <v>133000</v>
      </c>
      <c r="F3122">
        <v>14303</v>
      </c>
      <c r="G3122">
        <f t="shared" si="385"/>
        <v>14303</v>
      </c>
      <c r="H3122" t="s">
        <v>8220</v>
      </c>
      <c r="I3122" t="s">
        <v>8224</v>
      </c>
      <c r="J3122" t="s">
        <v>8246</v>
      </c>
      <c r="K3122">
        <v>1457721287</v>
      </c>
      <c r="L3122">
        <v>1455129287</v>
      </c>
      <c r="M3122" t="b">
        <v>0</v>
      </c>
      <c r="N3122">
        <v>276</v>
      </c>
      <c r="O3122" t="b">
        <v>0</v>
      </c>
      <c r="P3122" t="s">
        <v>8273</v>
      </c>
      <c r="Q3122">
        <f t="shared" si="386"/>
        <v>11</v>
      </c>
      <c r="R3122">
        <f t="shared" si="391"/>
        <v>51.82</v>
      </c>
      <c r="S3122" t="str">
        <f t="shared" si="387"/>
        <v>technology</v>
      </c>
      <c r="T3122" t="str">
        <f t="shared" si="388"/>
        <v>wearables</v>
      </c>
      <c r="U3122" s="7">
        <f t="shared" si="389"/>
        <v>42410.774155092593</v>
      </c>
      <c r="V3122" s="7">
        <f t="shared" si="390"/>
        <v>42440.774155092593</v>
      </c>
    </row>
    <row r="3123" spans="1:22" ht="44.25" x14ac:dyDescent="0.75">
      <c r="A3123">
        <v>3799</v>
      </c>
      <c r="B3123" s="2" t="s">
        <v>3796</v>
      </c>
      <c r="C3123" s="2" t="s">
        <v>7909</v>
      </c>
      <c r="D3123">
        <v>10000</v>
      </c>
      <c r="E3123">
        <f t="shared" si="384"/>
        <v>10000</v>
      </c>
      <c r="F3123">
        <v>402</v>
      </c>
      <c r="G3123">
        <f t="shared" si="385"/>
        <v>402</v>
      </c>
      <c r="H3123" t="s">
        <v>8221</v>
      </c>
      <c r="I3123" t="s">
        <v>8224</v>
      </c>
      <c r="J3123" t="s">
        <v>8246</v>
      </c>
      <c r="K3123">
        <v>1457734843</v>
      </c>
      <c r="L3123">
        <v>1455142843</v>
      </c>
      <c r="M3123" t="b">
        <v>0</v>
      </c>
      <c r="N3123">
        <v>4</v>
      </c>
      <c r="O3123" t="b">
        <v>0</v>
      </c>
      <c r="P3123" t="s">
        <v>8305</v>
      </c>
      <c r="Q3123">
        <f t="shared" si="386"/>
        <v>4</v>
      </c>
      <c r="R3123">
        <f t="shared" si="391"/>
        <v>100.5</v>
      </c>
      <c r="S3123" t="str">
        <f t="shared" si="387"/>
        <v>theater</v>
      </c>
      <c r="T3123" t="str">
        <f t="shared" si="388"/>
        <v>musical</v>
      </c>
      <c r="U3123" s="7">
        <f t="shared" si="389"/>
        <v>42410.93105324074</v>
      </c>
      <c r="V3123" s="7">
        <f t="shared" si="390"/>
        <v>42440.93105324074</v>
      </c>
    </row>
    <row r="3124" spans="1:22" ht="29.5" x14ac:dyDescent="0.75">
      <c r="A3124">
        <v>1762</v>
      </c>
      <c r="B3124" s="2" t="s">
        <v>1763</v>
      </c>
      <c r="C3124" s="2" t="s">
        <v>5872</v>
      </c>
      <c r="D3124">
        <v>100</v>
      </c>
      <c r="E3124">
        <f t="shared" si="384"/>
        <v>100</v>
      </c>
      <c r="F3124">
        <v>885</v>
      </c>
      <c r="G3124">
        <f t="shared" si="385"/>
        <v>885</v>
      </c>
      <c r="H3124" t="s">
        <v>8219</v>
      </c>
      <c r="I3124" t="s">
        <v>8224</v>
      </c>
      <c r="J3124" t="s">
        <v>8246</v>
      </c>
      <c r="K3124">
        <v>1457739245</v>
      </c>
      <c r="L3124">
        <v>1455147245</v>
      </c>
      <c r="M3124" t="b">
        <v>0</v>
      </c>
      <c r="N3124">
        <v>25</v>
      </c>
      <c r="O3124" t="b">
        <v>1</v>
      </c>
      <c r="P3124" t="s">
        <v>8285</v>
      </c>
      <c r="Q3124">
        <f t="shared" si="386"/>
        <v>885</v>
      </c>
      <c r="R3124">
        <f t="shared" si="391"/>
        <v>35.4</v>
      </c>
      <c r="S3124" t="str">
        <f t="shared" si="387"/>
        <v>photography</v>
      </c>
      <c r="T3124" t="str">
        <f t="shared" si="388"/>
        <v>photobooks</v>
      </c>
      <c r="U3124" s="7">
        <f t="shared" si="389"/>
        <v>42410.982002314813</v>
      </c>
      <c r="V3124" s="7">
        <f t="shared" si="390"/>
        <v>42440.982002314813</v>
      </c>
    </row>
    <row r="3125" spans="1:22" ht="59" x14ac:dyDescent="0.75">
      <c r="A3125">
        <v>948</v>
      </c>
      <c r="B3125" s="2" t="s">
        <v>949</v>
      </c>
      <c r="C3125" s="2" t="s">
        <v>5058</v>
      </c>
      <c r="D3125">
        <v>4000</v>
      </c>
      <c r="E3125">
        <f t="shared" si="384"/>
        <v>4560</v>
      </c>
      <c r="F3125">
        <v>480</v>
      </c>
      <c r="G3125">
        <f t="shared" si="385"/>
        <v>547.19999999999993</v>
      </c>
      <c r="H3125" t="s">
        <v>8221</v>
      </c>
      <c r="I3125" t="s">
        <v>8233</v>
      </c>
      <c r="J3125" t="s">
        <v>8249</v>
      </c>
      <c r="K3125">
        <v>1457812364</v>
      </c>
      <c r="L3125">
        <v>1455220364</v>
      </c>
      <c r="M3125" t="b">
        <v>0</v>
      </c>
      <c r="N3125">
        <v>8</v>
      </c>
      <c r="O3125" t="b">
        <v>0</v>
      </c>
      <c r="P3125" t="s">
        <v>8273</v>
      </c>
      <c r="Q3125">
        <f t="shared" si="386"/>
        <v>12</v>
      </c>
      <c r="R3125">
        <f t="shared" si="391"/>
        <v>68.400000000000006</v>
      </c>
      <c r="S3125" t="str">
        <f t="shared" si="387"/>
        <v>technology</v>
      </c>
      <c r="T3125" t="str">
        <f t="shared" si="388"/>
        <v>wearables</v>
      </c>
      <c r="U3125" s="7">
        <f t="shared" si="389"/>
        <v>42411.828287037039</v>
      </c>
      <c r="V3125" s="7">
        <f t="shared" si="390"/>
        <v>42441.828287037039</v>
      </c>
    </row>
    <row r="3126" spans="1:22" ht="44.25" x14ac:dyDescent="0.75">
      <c r="A3126">
        <v>3548</v>
      </c>
      <c r="B3126" s="2" t="s">
        <v>3547</v>
      </c>
      <c r="C3126" s="2" t="s">
        <v>7658</v>
      </c>
      <c r="D3126">
        <v>2100</v>
      </c>
      <c r="E3126">
        <f t="shared" si="384"/>
        <v>2100</v>
      </c>
      <c r="F3126">
        <v>2140</v>
      </c>
      <c r="G3126">
        <f t="shared" si="385"/>
        <v>2140</v>
      </c>
      <c r="H3126" t="s">
        <v>8219</v>
      </c>
      <c r="I3126" t="s">
        <v>8224</v>
      </c>
      <c r="J3126" t="s">
        <v>8246</v>
      </c>
      <c r="K3126">
        <v>1457139600</v>
      </c>
      <c r="L3126">
        <v>1455230214</v>
      </c>
      <c r="M3126" t="b">
        <v>0</v>
      </c>
      <c r="N3126">
        <v>13</v>
      </c>
      <c r="O3126" t="b">
        <v>1</v>
      </c>
      <c r="P3126" t="s">
        <v>8271</v>
      </c>
      <c r="Q3126">
        <f t="shared" si="386"/>
        <v>102</v>
      </c>
      <c r="R3126">
        <f t="shared" si="391"/>
        <v>164.62</v>
      </c>
      <c r="S3126" t="str">
        <f t="shared" si="387"/>
        <v>theater</v>
      </c>
      <c r="T3126" t="str">
        <f t="shared" si="388"/>
        <v>plays</v>
      </c>
      <c r="U3126" s="7">
        <f t="shared" si="389"/>
        <v>42411.942291666666</v>
      </c>
      <c r="V3126" s="7">
        <f t="shared" si="390"/>
        <v>42434.041666666672</v>
      </c>
    </row>
    <row r="3127" spans="1:22" ht="59" x14ac:dyDescent="0.75">
      <c r="A3127">
        <v>564</v>
      </c>
      <c r="B3127" s="2" t="s">
        <v>565</v>
      </c>
      <c r="C3127" s="2" t="s">
        <v>4674</v>
      </c>
      <c r="D3127">
        <v>18000</v>
      </c>
      <c r="E3127">
        <f t="shared" si="384"/>
        <v>20520</v>
      </c>
      <c r="F3127">
        <v>1</v>
      </c>
      <c r="G3127">
        <f t="shared" si="385"/>
        <v>1.1399999999999999</v>
      </c>
      <c r="H3127" t="s">
        <v>8221</v>
      </c>
      <c r="I3127" t="s">
        <v>8230</v>
      </c>
      <c r="J3127" t="s">
        <v>8249</v>
      </c>
      <c r="K3127">
        <v>1457822275</v>
      </c>
      <c r="L3127">
        <v>1455230275</v>
      </c>
      <c r="M3127" t="b">
        <v>0</v>
      </c>
      <c r="N3127">
        <v>1</v>
      </c>
      <c r="O3127" t="b">
        <v>0</v>
      </c>
      <c r="P3127" t="s">
        <v>8272</v>
      </c>
      <c r="Q3127">
        <f t="shared" si="386"/>
        <v>0</v>
      </c>
      <c r="R3127">
        <f t="shared" si="391"/>
        <v>1.1399999999999999</v>
      </c>
      <c r="S3127" t="str">
        <f t="shared" si="387"/>
        <v>technology</v>
      </c>
      <c r="T3127" t="str">
        <f t="shared" si="388"/>
        <v>web</v>
      </c>
      <c r="U3127" s="7">
        <f t="shared" si="389"/>
        <v>42411.942997685182</v>
      </c>
      <c r="V3127" s="7">
        <f t="shared" si="390"/>
        <v>42441.942997685182</v>
      </c>
    </row>
    <row r="3128" spans="1:22" ht="29.5" x14ac:dyDescent="0.75">
      <c r="A3128">
        <v>2427</v>
      </c>
      <c r="B3128" s="2" t="s">
        <v>2428</v>
      </c>
      <c r="C3128" s="2" t="s">
        <v>6537</v>
      </c>
      <c r="D3128">
        <v>50000</v>
      </c>
      <c r="E3128">
        <f t="shared" si="384"/>
        <v>50000</v>
      </c>
      <c r="F3128">
        <v>1</v>
      </c>
      <c r="G3128">
        <f t="shared" si="385"/>
        <v>1</v>
      </c>
      <c r="H3128" t="s">
        <v>8221</v>
      </c>
      <c r="I3128" t="s">
        <v>8224</v>
      </c>
      <c r="J3128" t="s">
        <v>8246</v>
      </c>
      <c r="K3128">
        <v>1458715133</v>
      </c>
      <c r="L3128">
        <v>1455262733</v>
      </c>
      <c r="M3128" t="b">
        <v>0</v>
      </c>
      <c r="N3128">
        <v>1</v>
      </c>
      <c r="O3128" t="b">
        <v>0</v>
      </c>
      <c r="P3128" t="s">
        <v>8284</v>
      </c>
      <c r="Q3128">
        <f t="shared" si="386"/>
        <v>0</v>
      </c>
      <c r="R3128">
        <f t="shared" si="391"/>
        <v>1</v>
      </c>
      <c r="S3128" t="str">
        <f t="shared" si="387"/>
        <v>food</v>
      </c>
      <c r="T3128" t="str">
        <f t="shared" si="388"/>
        <v>food trucks</v>
      </c>
      <c r="U3128" s="7">
        <f t="shared" si="389"/>
        <v>42412.318668981476</v>
      </c>
      <c r="V3128" s="7">
        <f t="shared" si="390"/>
        <v>42452.277002314819</v>
      </c>
    </row>
    <row r="3129" spans="1:22" ht="44.25" x14ac:dyDescent="0.75">
      <c r="A3129">
        <v>1121</v>
      </c>
      <c r="B3129" s="2" t="s">
        <v>1122</v>
      </c>
      <c r="C3129" s="2" t="s">
        <v>5231</v>
      </c>
      <c r="D3129">
        <v>250000</v>
      </c>
      <c r="E3129">
        <f t="shared" si="384"/>
        <v>250000</v>
      </c>
      <c r="F3129">
        <v>29</v>
      </c>
      <c r="G3129">
        <f t="shared" si="385"/>
        <v>29</v>
      </c>
      <c r="H3129" t="s">
        <v>8221</v>
      </c>
      <c r="I3129" t="s">
        <v>8224</v>
      </c>
      <c r="J3129" t="s">
        <v>8246</v>
      </c>
      <c r="K3129">
        <v>1457904316</v>
      </c>
      <c r="L3129">
        <v>1455315916</v>
      </c>
      <c r="M3129" t="b">
        <v>0</v>
      </c>
      <c r="N3129">
        <v>5</v>
      </c>
      <c r="O3129" t="b">
        <v>0</v>
      </c>
      <c r="P3129" t="s">
        <v>8282</v>
      </c>
      <c r="Q3129">
        <f t="shared" si="386"/>
        <v>0</v>
      </c>
      <c r="R3129">
        <f t="shared" si="391"/>
        <v>5.8</v>
      </c>
      <c r="S3129" t="str">
        <f t="shared" si="387"/>
        <v>games</v>
      </c>
      <c r="T3129" t="str">
        <f t="shared" si="388"/>
        <v>video games</v>
      </c>
      <c r="U3129" s="7">
        <f t="shared" si="389"/>
        <v>42412.934212962966</v>
      </c>
      <c r="V3129" s="7">
        <f t="shared" si="390"/>
        <v>42442.892546296294</v>
      </c>
    </row>
    <row r="3130" spans="1:22" ht="44.25" x14ac:dyDescent="0.75">
      <c r="A3130">
        <v>1986</v>
      </c>
      <c r="B3130" s="2" t="s">
        <v>1987</v>
      </c>
      <c r="C3130" s="2" t="s">
        <v>6096</v>
      </c>
      <c r="D3130">
        <v>2000</v>
      </c>
      <c r="E3130">
        <f t="shared" si="384"/>
        <v>2620</v>
      </c>
      <c r="F3130">
        <v>1</v>
      </c>
      <c r="G3130">
        <f t="shared" si="385"/>
        <v>1.31</v>
      </c>
      <c r="H3130" t="s">
        <v>8221</v>
      </c>
      <c r="I3130" t="s">
        <v>8225</v>
      </c>
      <c r="J3130" t="s">
        <v>8247</v>
      </c>
      <c r="K3130">
        <v>1457947483</v>
      </c>
      <c r="L3130">
        <v>1455359083</v>
      </c>
      <c r="M3130" t="b">
        <v>0</v>
      </c>
      <c r="N3130">
        <v>1</v>
      </c>
      <c r="O3130" t="b">
        <v>0</v>
      </c>
      <c r="P3130" t="s">
        <v>8296</v>
      </c>
      <c r="Q3130">
        <f t="shared" si="386"/>
        <v>0</v>
      </c>
      <c r="R3130">
        <f t="shared" si="391"/>
        <v>1.31</v>
      </c>
      <c r="S3130" t="str">
        <f t="shared" si="387"/>
        <v>photography</v>
      </c>
      <c r="T3130" t="str">
        <f t="shared" si="388"/>
        <v>people</v>
      </c>
      <c r="U3130" s="7">
        <f t="shared" si="389"/>
        <v>42413.433831018512</v>
      </c>
      <c r="V3130" s="7">
        <f t="shared" si="390"/>
        <v>42443.392164351855</v>
      </c>
    </row>
    <row r="3131" spans="1:22" ht="44.25" x14ac:dyDescent="0.75">
      <c r="A3131">
        <v>1879</v>
      </c>
      <c r="B3131" s="2" t="s">
        <v>1880</v>
      </c>
      <c r="C3131" s="2" t="s">
        <v>5989</v>
      </c>
      <c r="D3131">
        <v>5000</v>
      </c>
      <c r="E3131">
        <f t="shared" si="384"/>
        <v>5699.9999999999991</v>
      </c>
      <c r="F3131">
        <v>6</v>
      </c>
      <c r="G3131">
        <f t="shared" si="385"/>
        <v>6.84</v>
      </c>
      <c r="H3131" t="s">
        <v>8221</v>
      </c>
      <c r="I3131" t="s">
        <v>8227</v>
      </c>
      <c r="J3131" t="s">
        <v>8249</v>
      </c>
      <c r="K3131">
        <v>1457966129</v>
      </c>
      <c r="L3131">
        <v>1455377729</v>
      </c>
      <c r="M3131" t="b">
        <v>0</v>
      </c>
      <c r="N3131">
        <v>2</v>
      </c>
      <c r="O3131" t="b">
        <v>0</v>
      </c>
      <c r="P3131" t="s">
        <v>8283</v>
      </c>
      <c r="Q3131">
        <f t="shared" si="386"/>
        <v>0</v>
      </c>
      <c r="R3131">
        <f t="shared" si="391"/>
        <v>3.42</v>
      </c>
      <c r="S3131" t="str">
        <f t="shared" si="387"/>
        <v>games</v>
      </c>
      <c r="T3131" t="str">
        <f t="shared" si="388"/>
        <v>mobile games</v>
      </c>
      <c r="U3131" s="7">
        <f t="shared" si="389"/>
        <v>42413.649641203709</v>
      </c>
      <c r="V3131" s="7">
        <f t="shared" si="390"/>
        <v>42443.607974537037</v>
      </c>
    </row>
    <row r="3132" spans="1:22" ht="44.25" x14ac:dyDescent="0.75">
      <c r="A3132">
        <v>1085</v>
      </c>
      <c r="B3132" s="2" t="s">
        <v>1086</v>
      </c>
      <c r="C3132" s="2" t="s">
        <v>5195</v>
      </c>
      <c r="D3132">
        <v>30000</v>
      </c>
      <c r="E3132">
        <f t="shared" si="384"/>
        <v>21900</v>
      </c>
      <c r="F3132">
        <v>1026</v>
      </c>
      <c r="G3132">
        <f t="shared" si="385"/>
        <v>748.98</v>
      </c>
      <c r="H3132" t="s">
        <v>8221</v>
      </c>
      <c r="I3132" t="s">
        <v>8229</v>
      </c>
      <c r="J3132" t="s">
        <v>8251</v>
      </c>
      <c r="K3132">
        <v>1457967975</v>
      </c>
      <c r="L3132">
        <v>1455379575</v>
      </c>
      <c r="M3132" t="b">
        <v>0</v>
      </c>
      <c r="N3132">
        <v>9</v>
      </c>
      <c r="O3132" t="b">
        <v>0</v>
      </c>
      <c r="P3132" t="s">
        <v>8282</v>
      </c>
      <c r="Q3132">
        <f t="shared" si="386"/>
        <v>3</v>
      </c>
      <c r="R3132">
        <f t="shared" si="391"/>
        <v>83.22</v>
      </c>
      <c r="S3132" t="str">
        <f t="shared" si="387"/>
        <v>games</v>
      </c>
      <c r="T3132" t="str">
        <f t="shared" si="388"/>
        <v>video games</v>
      </c>
      <c r="U3132" s="7">
        <f t="shared" si="389"/>
        <v>42413.671006944445</v>
      </c>
      <c r="V3132" s="7">
        <f t="shared" si="390"/>
        <v>42443.629340277781</v>
      </c>
    </row>
    <row r="3133" spans="1:22" ht="59" x14ac:dyDescent="0.75">
      <c r="A3133">
        <v>3965</v>
      </c>
      <c r="B3133" s="2" t="s">
        <v>3962</v>
      </c>
      <c r="C3133" s="2" t="s">
        <v>8072</v>
      </c>
      <c r="D3133">
        <v>2000</v>
      </c>
      <c r="E3133">
        <f t="shared" si="384"/>
        <v>2000</v>
      </c>
      <c r="F3133">
        <v>285</v>
      </c>
      <c r="G3133">
        <f t="shared" si="385"/>
        <v>285</v>
      </c>
      <c r="H3133" t="s">
        <v>8221</v>
      </c>
      <c r="I3133" t="s">
        <v>8224</v>
      </c>
      <c r="J3133" t="s">
        <v>8246</v>
      </c>
      <c r="K3133">
        <v>1460608780</v>
      </c>
      <c r="L3133">
        <v>1455428380</v>
      </c>
      <c r="M3133" t="b">
        <v>0</v>
      </c>
      <c r="N3133">
        <v>4</v>
      </c>
      <c r="O3133" t="b">
        <v>0</v>
      </c>
      <c r="P3133" t="s">
        <v>8271</v>
      </c>
      <c r="Q3133">
        <f t="shared" si="386"/>
        <v>14</v>
      </c>
      <c r="R3133">
        <f t="shared" si="391"/>
        <v>71.25</v>
      </c>
      <c r="S3133" t="str">
        <f t="shared" si="387"/>
        <v>theater</v>
      </c>
      <c r="T3133" t="str">
        <f t="shared" si="388"/>
        <v>plays</v>
      </c>
      <c r="U3133" s="7">
        <f t="shared" si="389"/>
        <v>42414.235879629632</v>
      </c>
      <c r="V3133" s="7">
        <f t="shared" si="390"/>
        <v>42474.194212962961</v>
      </c>
    </row>
    <row r="3134" spans="1:22" ht="59" x14ac:dyDescent="0.75">
      <c r="A3134">
        <v>1505</v>
      </c>
      <c r="B3134" s="2" t="s">
        <v>1506</v>
      </c>
      <c r="C3134" s="2" t="s">
        <v>5615</v>
      </c>
      <c r="D3134">
        <v>16000</v>
      </c>
      <c r="E3134">
        <f t="shared" si="384"/>
        <v>18240</v>
      </c>
      <c r="F3134">
        <v>16573</v>
      </c>
      <c r="G3134">
        <f t="shared" si="385"/>
        <v>18893.219999999998</v>
      </c>
      <c r="H3134" t="s">
        <v>8219</v>
      </c>
      <c r="I3134" t="s">
        <v>8236</v>
      </c>
      <c r="J3134" t="s">
        <v>8249</v>
      </c>
      <c r="K3134">
        <v>1458676860</v>
      </c>
      <c r="L3134">
        <v>1455446303</v>
      </c>
      <c r="M3134" t="b">
        <v>1</v>
      </c>
      <c r="N3134">
        <v>345</v>
      </c>
      <c r="O3134" t="b">
        <v>1</v>
      </c>
      <c r="P3134" t="s">
        <v>8285</v>
      </c>
      <c r="Q3134">
        <f t="shared" si="386"/>
        <v>104</v>
      </c>
      <c r="R3134">
        <f t="shared" si="391"/>
        <v>54.76</v>
      </c>
      <c r="S3134" t="str">
        <f t="shared" si="387"/>
        <v>photography</v>
      </c>
      <c r="T3134" t="str">
        <f t="shared" si="388"/>
        <v>photobooks</v>
      </c>
      <c r="U3134" s="7">
        <f t="shared" si="389"/>
        <v>42414.44332175926</v>
      </c>
      <c r="V3134" s="7">
        <f t="shared" si="390"/>
        <v>42451.834027777775</v>
      </c>
    </row>
    <row r="3135" spans="1:22" ht="44.25" x14ac:dyDescent="0.75">
      <c r="A3135">
        <v>3932</v>
      </c>
      <c r="B3135" s="2" t="s">
        <v>3929</v>
      </c>
      <c r="C3135" s="2" t="s">
        <v>8040</v>
      </c>
      <c r="D3135">
        <v>12000</v>
      </c>
      <c r="E3135">
        <f t="shared" si="384"/>
        <v>12000</v>
      </c>
      <c r="F3135">
        <v>1</v>
      </c>
      <c r="G3135">
        <f t="shared" si="385"/>
        <v>1</v>
      </c>
      <c r="H3135" t="s">
        <v>8221</v>
      </c>
      <c r="I3135" t="s">
        <v>8224</v>
      </c>
      <c r="J3135" t="s">
        <v>8246</v>
      </c>
      <c r="K3135">
        <v>1458097364</v>
      </c>
      <c r="L3135">
        <v>1455508964</v>
      </c>
      <c r="M3135" t="b">
        <v>0</v>
      </c>
      <c r="N3135">
        <v>1</v>
      </c>
      <c r="O3135" t="b">
        <v>0</v>
      </c>
      <c r="P3135" t="s">
        <v>8271</v>
      </c>
      <c r="Q3135">
        <f t="shared" si="386"/>
        <v>0</v>
      </c>
      <c r="R3135">
        <f t="shared" si="391"/>
        <v>1</v>
      </c>
      <c r="S3135" t="str">
        <f t="shared" si="387"/>
        <v>theater</v>
      </c>
      <c r="T3135" t="str">
        <f t="shared" si="388"/>
        <v>plays</v>
      </c>
      <c r="U3135" s="7">
        <f t="shared" si="389"/>
        <v>42415.168564814812</v>
      </c>
      <c r="V3135" s="7">
        <f t="shared" si="390"/>
        <v>42445.126898148148</v>
      </c>
    </row>
    <row r="3136" spans="1:22" ht="44.25" x14ac:dyDescent="0.75">
      <c r="A3136">
        <v>1515</v>
      </c>
      <c r="B3136" s="2" t="s">
        <v>1516</v>
      </c>
      <c r="C3136" s="2" t="s">
        <v>5625</v>
      </c>
      <c r="D3136">
        <v>300000</v>
      </c>
      <c r="E3136">
        <f t="shared" si="384"/>
        <v>30000</v>
      </c>
      <c r="F3136">
        <v>471567</v>
      </c>
      <c r="G3136">
        <f t="shared" si="385"/>
        <v>47156.700000000004</v>
      </c>
      <c r="H3136" t="s">
        <v>8219</v>
      </c>
      <c r="I3136" t="s">
        <v>8234</v>
      </c>
      <c r="J3136" t="s">
        <v>8254</v>
      </c>
      <c r="K3136">
        <v>1458104697</v>
      </c>
      <c r="L3136">
        <v>1455516297</v>
      </c>
      <c r="M3136" t="b">
        <v>1</v>
      </c>
      <c r="N3136">
        <v>555</v>
      </c>
      <c r="O3136" t="b">
        <v>1</v>
      </c>
      <c r="P3136" t="s">
        <v>8285</v>
      </c>
      <c r="Q3136">
        <f t="shared" si="386"/>
        <v>157</v>
      </c>
      <c r="R3136">
        <f t="shared" si="391"/>
        <v>84.97</v>
      </c>
      <c r="S3136" t="str">
        <f t="shared" si="387"/>
        <v>photography</v>
      </c>
      <c r="T3136" t="str">
        <f t="shared" si="388"/>
        <v>photobooks</v>
      </c>
      <c r="U3136" s="7">
        <f t="shared" si="389"/>
        <v>42415.253437499996</v>
      </c>
      <c r="V3136" s="7">
        <f t="shared" si="390"/>
        <v>42445.211770833332</v>
      </c>
    </row>
    <row r="3137" spans="1:22" ht="44.25" x14ac:dyDescent="0.75">
      <c r="A3137">
        <v>2915</v>
      </c>
      <c r="B3137" s="2" t="s">
        <v>2915</v>
      </c>
      <c r="C3137" s="2" t="s">
        <v>7025</v>
      </c>
      <c r="D3137">
        <v>1000</v>
      </c>
      <c r="E3137">
        <f t="shared" si="384"/>
        <v>1310</v>
      </c>
      <c r="F3137">
        <v>611</v>
      </c>
      <c r="G3137">
        <f t="shared" si="385"/>
        <v>800.41000000000008</v>
      </c>
      <c r="H3137" t="s">
        <v>8221</v>
      </c>
      <c r="I3137" t="s">
        <v>8225</v>
      </c>
      <c r="J3137" t="s">
        <v>8247</v>
      </c>
      <c r="K3137">
        <v>1458117190</v>
      </c>
      <c r="L3137">
        <v>1455528790</v>
      </c>
      <c r="M3137" t="b">
        <v>0</v>
      </c>
      <c r="N3137">
        <v>3</v>
      </c>
      <c r="O3137" t="b">
        <v>0</v>
      </c>
      <c r="P3137" t="s">
        <v>8271</v>
      </c>
      <c r="Q3137">
        <f t="shared" si="386"/>
        <v>61</v>
      </c>
      <c r="R3137">
        <f t="shared" si="391"/>
        <v>266.8</v>
      </c>
      <c r="S3137" t="str">
        <f t="shared" si="387"/>
        <v>theater</v>
      </c>
      <c r="T3137" t="str">
        <f t="shared" si="388"/>
        <v>plays</v>
      </c>
      <c r="U3137" s="7">
        <f t="shared" si="389"/>
        <v>42415.398032407407</v>
      </c>
      <c r="V3137" s="7">
        <f t="shared" si="390"/>
        <v>42445.356365740736</v>
      </c>
    </row>
    <row r="3138" spans="1:22" ht="44.25" x14ac:dyDescent="0.75">
      <c r="A3138">
        <v>356</v>
      </c>
      <c r="B3138" s="2" t="s">
        <v>357</v>
      </c>
      <c r="C3138" s="2" t="s">
        <v>4466</v>
      </c>
      <c r="D3138">
        <v>7500</v>
      </c>
      <c r="E3138">
        <f t="shared" ref="E3138:E3201" si="392">INDEX(convert,MATCH($J3138,money,0),2)*D3138</f>
        <v>7500</v>
      </c>
      <c r="F3138">
        <v>7701.93</v>
      </c>
      <c r="G3138">
        <f t="shared" ref="G3138:G3201" si="393">INDEX(convert,MATCH($J3138,money,0),2)*F3138</f>
        <v>7701.93</v>
      </c>
      <c r="H3138" t="s">
        <v>8219</v>
      </c>
      <c r="I3138" t="s">
        <v>8224</v>
      </c>
      <c r="J3138" t="s">
        <v>8246</v>
      </c>
      <c r="K3138">
        <v>1458152193</v>
      </c>
      <c r="L3138">
        <v>1455563793</v>
      </c>
      <c r="M3138" t="b">
        <v>1</v>
      </c>
      <c r="N3138">
        <v>97</v>
      </c>
      <c r="O3138" t="b">
        <v>1</v>
      </c>
      <c r="P3138" t="s">
        <v>8269</v>
      </c>
      <c r="Q3138">
        <f t="shared" ref="Q3138:Q3201" si="394">ROUND(F3138/D3138*100,0)</f>
        <v>103</v>
      </c>
      <c r="R3138">
        <f t="shared" si="391"/>
        <v>79.400000000000006</v>
      </c>
      <c r="S3138" t="str">
        <f t="shared" ref="S3138:S3201" si="395">LEFT($P3138,FIND("/",$P3138)-1)</f>
        <v>film &amp; video</v>
      </c>
      <c r="T3138" t="str">
        <f t="shared" ref="T3138:T3201" si="396">MID($P3138,FIND("/",$P3138)+1,30)</f>
        <v>documentary</v>
      </c>
      <c r="U3138" s="7">
        <f t="shared" ref="U3138:U3201" si="397">DATE(1970,1,1)+(((L3138/60)/60)/24)</f>
        <v>42415.803159722222</v>
      </c>
      <c r="V3138" s="7">
        <f t="shared" ref="V3138:V3201" si="398">DATE(1970,1,1)+(((K3138/60)/60)/24)</f>
        <v>42445.761493055557</v>
      </c>
    </row>
    <row r="3139" spans="1:22" ht="44.25" x14ac:dyDescent="0.75">
      <c r="A3139">
        <v>2891</v>
      </c>
      <c r="B3139" s="2" t="s">
        <v>2891</v>
      </c>
      <c r="C3139" s="2" t="s">
        <v>7001</v>
      </c>
      <c r="D3139">
        <v>10000</v>
      </c>
      <c r="E3139">
        <f t="shared" si="392"/>
        <v>10000</v>
      </c>
      <c r="F3139">
        <v>273</v>
      </c>
      <c r="G3139">
        <f t="shared" si="393"/>
        <v>273</v>
      </c>
      <c r="H3139" t="s">
        <v>8221</v>
      </c>
      <c r="I3139" t="s">
        <v>8224</v>
      </c>
      <c r="J3139" t="s">
        <v>8246</v>
      </c>
      <c r="K3139">
        <v>1460751128</v>
      </c>
      <c r="L3139">
        <v>1455570728</v>
      </c>
      <c r="M3139" t="b">
        <v>0</v>
      </c>
      <c r="N3139">
        <v>10</v>
      </c>
      <c r="O3139" t="b">
        <v>0</v>
      </c>
      <c r="P3139" t="s">
        <v>8271</v>
      </c>
      <c r="Q3139">
        <f t="shared" si="394"/>
        <v>3</v>
      </c>
      <c r="R3139">
        <f t="shared" ref="R3139:R3202" si="399">ROUND(G3139/N3139,2)</f>
        <v>27.3</v>
      </c>
      <c r="S3139" t="str">
        <f t="shared" si="395"/>
        <v>theater</v>
      </c>
      <c r="T3139" t="str">
        <f t="shared" si="396"/>
        <v>plays</v>
      </c>
      <c r="U3139" s="7">
        <f t="shared" si="397"/>
        <v>42415.883425925931</v>
      </c>
      <c r="V3139" s="7">
        <f t="shared" si="398"/>
        <v>42475.84175925926</v>
      </c>
    </row>
    <row r="3140" spans="1:22" ht="44.25" x14ac:dyDescent="0.75">
      <c r="A3140">
        <v>1677</v>
      </c>
      <c r="B3140" s="2" t="s">
        <v>1678</v>
      </c>
      <c r="C3140" s="2" t="s">
        <v>5787</v>
      </c>
      <c r="D3140">
        <v>6000</v>
      </c>
      <c r="E3140">
        <f t="shared" si="392"/>
        <v>6839.9999999999991</v>
      </c>
      <c r="F3140">
        <v>6700</v>
      </c>
      <c r="G3140">
        <f t="shared" si="393"/>
        <v>7637.9999999999991</v>
      </c>
      <c r="H3140" t="s">
        <v>8219</v>
      </c>
      <c r="I3140" t="s">
        <v>8227</v>
      </c>
      <c r="J3140" t="s">
        <v>8249</v>
      </c>
      <c r="K3140">
        <v>1460786340</v>
      </c>
      <c r="L3140">
        <v>1455615976</v>
      </c>
      <c r="M3140" t="b">
        <v>0</v>
      </c>
      <c r="N3140">
        <v>42</v>
      </c>
      <c r="O3140" t="b">
        <v>1</v>
      </c>
      <c r="P3140" t="s">
        <v>8292</v>
      </c>
      <c r="Q3140">
        <f t="shared" si="394"/>
        <v>112</v>
      </c>
      <c r="R3140">
        <f t="shared" si="399"/>
        <v>181.86</v>
      </c>
      <c r="S3140" t="str">
        <f t="shared" si="395"/>
        <v>music</v>
      </c>
      <c r="T3140" t="str">
        <f t="shared" si="396"/>
        <v>pop</v>
      </c>
      <c r="U3140" s="7">
        <f t="shared" si="397"/>
        <v>42416.407129629632</v>
      </c>
      <c r="V3140" s="7">
        <f t="shared" si="398"/>
        <v>42476.249305555553</v>
      </c>
    </row>
    <row r="3141" spans="1:22" ht="59" x14ac:dyDescent="0.75">
      <c r="A3141">
        <v>2794</v>
      </c>
      <c r="B3141" s="2" t="s">
        <v>2794</v>
      </c>
      <c r="C3141" s="2" t="s">
        <v>6904</v>
      </c>
      <c r="D3141">
        <v>50</v>
      </c>
      <c r="E3141">
        <f t="shared" si="392"/>
        <v>65.5</v>
      </c>
      <c r="F3141">
        <v>75</v>
      </c>
      <c r="G3141">
        <f t="shared" si="393"/>
        <v>98.25</v>
      </c>
      <c r="H3141" t="s">
        <v>8219</v>
      </c>
      <c r="I3141" t="s">
        <v>8225</v>
      </c>
      <c r="J3141" t="s">
        <v>8247</v>
      </c>
      <c r="K3141">
        <v>1457031600</v>
      </c>
      <c r="L3141">
        <v>1455640559</v>
      </c>
      <c r="M3141" t="b">
        <v>0</v>
      </c>
      <c r="N3141">
        <v>3</v>
      </c>
      <c r="O3141" t="b">
        <v>1</v>
      </c>
      <c r="P3141" t="s">
        <v>8271</v>
      </c>
      <c r="Q3141">
        <f t="shared" si="394"/>
        <v>150</v>
      </c>
      <c r="R3141">
        <f t="shared" si="399"/>
        <v>32.75</v>
      </c>
      <c r="S3141" t="str">
        <f t="shared" si="395"/>
        <v>theater</v>
      </c>
      <c r="T3141" t="str">
        <f t="shared" si="396"/>
        <v>plays</v>
      </c>
      <c r="U3141" s="7">
        <f t="shared" si="397"/>
        <v>42416.691655092596</v>
      </c>
      <c r="V3141" s="7">
        <f t="shared" si="398"/>
        <v>42432.791666666672</v>
      </c>
    </row>
    <row r="3142" spans="1:22" ht="44.25" x14ac:dyDescent="0.75">
      <c r="A3142">
        <v>647</v>
      </c>
      <c r="B3142" s="2" t="s">
        <v>648</v>
      </c>
      <c r="C3142" s="2" t="s">
        <v>4757</v>
      </c>
      <c r="D3142">
        <v>2000</v>
      </c>
      <c r="E3142">
        <f t="shared" si="392"/>
        <v>1460</v>
      </c>
      <c r="F3142">
        <v>2141</v>
      </c>
      <c r="G3142">
        <f t="shared" si="393"/>
        <v>1562.93</v>
      </c>
      <c r="H3142" t="s">
        <v>8219</v>
      </c>
      <c r="I3142" t="s">
        <v>8229</v>
      </c>
      <c r="J3142" t="s">
        <v>8251</v>
      </c>
      <c r="K3142">
        <v>1458235549</v>
      </c>
      <c r="L3142">
        <v>1455647149</v>
      </c>
      <c r="M3142" t="b">
        <v>0</v>
      </c>
      <c r="N3142">
        <v>17</v>
      </c>
      <c r="O3142" t="b">
        <v>1</v>
      </c>
      <c r="P3142" t="s">
        <v>8273</v>
      </c>
      <c r="Q3142">
        <f t="shared" si="394"/>
        <v>107</v>
      </c>
      <c r="R3142">
        <f t="shared" si="399"/>
        <v>91.94</v>
      </c>
      <c r="S3142" t="str">
        <f t="shared" si="395"/>
        <v>technology</v>
      </c>
      <c r="T3142" t="str">
        <f t="shared" si="396"/>
        <v>wearables</v>
      </c>
      <c r="U3142" s="7">
        <f t="shared" si="397"/>
        <v>42416.767928240741</v>
      </c>
      <c r="V3142" s="7">
        <f t="shared" si="398"/>
        <v>42446.726261574076</v>
      </c>
    </row>
    <row r="3143" spans="1:22" ht="29.5" x14ac:dyDescent="0.75">
      <c r="A3143">
        <v>212</v>
      </c>
      <c r="B3143" s="2" t="s">
        <v>214</v>
      </c>
      <c r="C3143" s="2" t="s">
        <v>4322</v>
      </c>
      <c r="D3143">
        <v>6300</v>
      </c>
      <c r="E3143">
        <f t="shared" si="392"/>
        <v>6300</v>
      </c>
      <c r="F3143">
        <v>1</v>
      </c>
      <c r="G3143">
        <f t="shared" si="393"/>
        <v>1</v>
      </c>
      <c r="H3143" t="s">
        <v>8221</v>
      </c>
      <c r="I3143" t="s">
        <v>8224</v>
      </c>
      <c r="J3143" t="s">
        <v>8246</v>
      </c>
      <c r="K3143">
        <v>1460837320</v>
      </c>
      <c r="L3143">
        <v>1455656920</v>
      </c>
      <c r="M3143" t="b">
        <v>0</v>
      </c>
      <c r="N3143">
        <v>1</v>
      </c>
      <c r="O3143" t="b">
        <v>0</v>
      </c>
      <c r="P3143" t="s">
        <v>8268</v>
      </c>
      <c r="Q3143">
        <f t="shared" si="394"/>
        <v>0</v>
      </c>
      <c r="R3143">
        <f t="shared" si="399"/>
        <v>1</v>
      </c>
      <c r="S3143" t="str">
        <f t="shared" si="395"/>
        <v>film &amp; video</v>
      </c>
      <c r="T3143" t="str">
        <f t="shared" si="396"/>
        <v>drama</v>
      </c>
      <c r="U3143" s="7">
        <f t="shared" si="397"/>
        <v>42416.881018518514</v>
      </c>
      <c r="V3143" s="7">
        <f t="shared" si="398"/>
        <v>42476.839351851857</v>
      </c>
    </row>
    <row r="3144" spans="1:22" ht="29.5" x14ac:dyDescent="0.75">
      <c r="A3144">
        <v>3597</v>
      </c>
      <c r="B3144" s="2" t="s">
        <v>3596</v>
      </c>
      <c r="C3144" s="2" t="s">
        <v>7707</v>
      </c>
      <c r="D3144">
        <v>2500</v>
      </c>
      <c r="E3144">
        <f t="shared" si="392"/>
        <v>2500</v>
      </c>
      <c r="F3144">
        <v>2565</v>
      </c>
      <c r="G3144">
        <f t="shared" si="393"/>
        <v>2565</v>
      </c>
      <c r="H3144" t="s">
        <v>8219</v>
      </c>
      <c r="I3144" t="s">
        <v>8224</v>
      </c>
      <c r="J3144" t="s">
        <v>8246</v>
      </c>
      <c r="K3144">
        <v>1456984740</v>
      </c>
      <c r="L3144">
        <v>1455717790</v>
      </c>
      <c r="M3144" t="b">
        <v>0</v>
      </c>
      <c r="N3144">
        <v>33</v>
      </c>
      <c r="O3144" t="b">
        <v>1</v>
      </c>
      <c r="P3144" t="s">
        <v>8271</v>
      </c>
      <c r="Q3144">
        <f t="shared" si="394"/>
        <v>103</v>
      </c>
      <c r="R3144">
        <f t="shared" si="399"/>
        <v>77.73</v>
      </c>
      <c r="S3144" t="str">
        <f t="shared" si="395"/>
        <v>theater</v>
      </c>
      <c r="T3144" t="str">
        <f t="shared" si="396"/>
        <v>plays</v>
      </c>
      <c r="U3144" s="7">
        <f t="shared" si="397"/>
        <v>42417.585532407407</v>
      </c>
      <c r="V3144" s="7">
        <f t="shared" si="398"/>
        <v>42432.249305555553</v>
      </c>
    </row>
    <row r="3145" spans="1:22" ht="44.25" x14ac:dyDescent="0.75">
      <c r="A3145">
        <v>2190</v>
      </c>
      <c r="B3145" s="2" t="s">
        <v>2191</v>
      </c>
      <c r="C3145" s="2" t="s">
        <v>6300</v>
      </c>
      <c r="D3145">
        <v>19000</v>
      </c>
      <c r="E3145">
        <f t="shared" si="392"/>
        <v>19000</v>
      </c>
      <c r="F3145">
        <v>35076</v>
      </c>
      <c r="G3145">
        <f t="shared" si="393"/>
        <v>35076</v>
      </c>
      <c r="H3145" t="s">
        <v>8219</v>
      </c>
      <c r="I3145" t="s">
        <v>8224</v>
      </c>
      <c r="J3145" t="s">
        <v>8246</v>
      </c>
      <c r="K3145">
        <v>1458716340</v>
      </c>
      <c r="L3145">
        <v>1455721204</v>
      </c>
      <c r="M3145" t="b">
        <v>0</v>
      </c>
      <c r="N3145">
        <v>537</v>
      </c>
      <c r="O3145" t="b">
        <v>1</v>
      </c>
      <c r="P3145" t="s">
        <v>8297</v>
      </c>
      <c r="Q3145">
        <f t="shared" si="394"/>
        <v>185</v>
      </c>
      <c r="R3145">
        <f t="shared" si="399"/>
        <v>65.319999999999993</v>
      </c>
      <c r="S3145" t="str">
        <f t="shared" si="395"/>
        <v>games</v>
      </c>
      <c r="T3145" t="str">
        <f t="shared" si="396"/>
        <v>tabletop games</v>
      </c>
      <c r="U3145" s="7">
        <f t="shared" si="397"/>
        <v>42417.625046296293</v>
      </c>
      <c r="V3145" s="7">
        <f t="shared" si="398"/>
        <v>42452.290972222225</v>
      </c>
    </row>
    <row r="3146" spans="1:22" ht="44.25" x14ac:dyDescent="0.75">
      <c r="A3146">
        <v>4019</v>
      </c>
      <c r="B3146" s="2" t="s">
        <v>4015</v>
      </c>
      <c r="C3146" s="2" t="s">
        <v>8124</v>
      </c>
      <c r="D3146">
        <v>3500</v>
      </c>
      <c r="E3146">
        <f t="shared" si="392"/>
        <v>3500</v>
      </c>
      <c r="F3146">
        <v>29</v>
      </c>
      <c r="G3146">
        <f t="shared" si="393"/>
        <v>29</v>
      </c>
      <c r="H3146" t="s">
        <v>8221</v>
      </c>
      <c r="I3146" t="s">
        <v>8224</v>
      </c>
      <c r="J3146" t="s">
        <v>8246</v>
      </c>
      <c r="K3146">
        <v>1460737680</v>
      </c>
      <c r="L3146">
        <v>1455725596</v>
      </c>
      <c r="M3146" t="b">
        <v>0</v>
      </c>
      <c r="N3146">
        <v>4</v>
      </c>
      <c r="O3146" t="b">
        <v>0</v>
      </c>
      <c r="P3146" t="s">
        <v>8271</v>
      </c>
      <c r="Q3146">
        <f t="shared" si="394"/>
        <v>1</v>
      </c>
      <c r="R3146">
        <f t="shared" si="399"/>
        <v>7.25</v>
      </c>
      <c r="S3146" t="str">
        <f t="shared" si="395"/>
        <v>theater</v>
      </c>
      <c r="T3146" t="str">
        <f t="shared" si="396"/>
        <v>plays</v>
      </c>
      <c r="U3146" s="7">
        <f t="shared" si="397"/>
        <v>42417.675879629634</v>
      </c>
      <c r="V3146" s="7">
        <f t="shared" si="398"/>
        <v>42475.686111111107</v>
      </c>
    </row>
    <row r="3147" spans="1:22" ht="44.25" x14ac:dyDescent="0.75">
      <c r="A3147">
        <v>656</v>
      </c>
      <c r="B3147" s="2" t="s">
        <v>657</v>
      </c>
      <c r="C3147" s="2" t="s">
        <v>4766</v>
      </c>
      <c r="D3147">
        <v>5000</v>
      </c>
      <c r="E3147">
        <f t="shared" si="392"/>
        <v>5000</v>
      </c>
      <c r="F3147">
        <v>10678</v>
      </c>
      <c r="G3147">
        <f t="shared" si="393"/>
        <v>10678</v>
      </c>
      <c r="H3147" t="s">
        <v>8219</v>
      </c>
      <c r="I3147" t="s">
        <v>8224</v>
      </c>
      <c r="J3147" t="s">
        <v>8246</v>
      </c>
      <c r="K3147">
        <v>1460917119</v>
      </c>
      <c r="L3147">
        <v>1455736719</v>
      </c>
      <c r="M3147" t="b">
        <v>0</v>
      </c>
      <c r="N3147">
        <v>87</v>
      </c>
      <c r="O3147" t="b">
        <v>1</v>
      </c>
      <c r="P3147" t="s">
        <v>8273</v>
      </c>
      <c r="Q3147">
        <f t="shared" si="394"/>
        <v>214</v>
      </c>
      <c r="R3147">
        <f t="shared" si="399"/>
        <v>122.74</v>
      </c>
      <c r="S3147" t="str">
        <f t="shared" si="395"/>
        <v>technology</v>
      </c>
      <c r="T3147" t="str">
        <f t="shared" si="396"/>
        <v>wearables</v>
      </c>
      <c r="U3147" s="7">
        <f t="shared" si="397"/>
        <v>42417.804618055554</v>
      </c>
      <c r="V3147" s="7">
        <f t="shared" si="398"/>
        <v>42477.762951388882</v>
      </c>
    </row>
    <row r="3148" spans="1:22" ht="44.25" x14ac:dyDescent="0.75">
      <c r="A3148">
        <v>394</v>
      </c>
      <c r="B3148" s="2" t="s">
        <v>395</v>
      </c>
      <c r="C3148" s="2" t="s">
        <v>4504</v>
      </c>
      <c r="D3148">
        <v>4700</v>
      </c>
      <c r="E3148">
        <f t="shared" si="392"/>
        <v>5357.9999999999991</v>
      </c>
      <c r="F3148">
        <v>5259</v>
      </c>
      <c r="G3148">
        <f t="shared" si="393"/>
        <v>5995.2599999999993</v>
      </c>
      <c r="H3148" t="s">
        <v>8219</v>
      </c>
      <c r="I3148" t="s">
        <v>8227</v>
      </c>
      <c r="J3148" t="s">
        <v>8249</v>
      </c>
      <c r="K3148">
        <v>1460918282</v>
      </c>
      <c r="L3148">
        <v>1455737882</v>
      </c>
      <c r="M3148" t="b">
        <v>0</v>
      </c>
      <c r="N3148">
        <v>50</v>
      </c>
      <c r="O3148" t="b">
        <v>1</v>
      </c>
      <c r="P3148" t="s">
        <v>8269</v>
      </c>
      <c r="Q3148">
        <f t="shared" si="394"/>
        <v>112</v>
      </c>
      <c r="R3148">
        <f t="shared" si="399"/>
        <v>119.91</v>
      </c>
      <c r="S3148" t="str">
        <f t="shared" si="395"/>
        <v>film &amp; video</v>
      </c>
      <c r="T3148" t="str">
        <f t="shared" si="396"/>
        <v>documentary</v>
      </c>
      <c r="U3148" s="7">
        <f t="shared" si="397"/>
        <v>42417.818078703705</v>
      </c>
      <c r="V3148" s="7">
        <f t="shared" si="398"/>
        <v>42477.776412037041</v>
      </c>
    </row>
    <row r="3149" spans="1:22" ht="59" x14ac:dyDescent="0.75">
      <c r="A3149">
        <v>2719</v>
      </c>
      <c r="B3149" s="2" t="s">
        <v>2719</v>
      </c>
      <c r="C3149" s="2" t="s">
        <v>6829</v>
      </c>
      <c r="D3149">
        <v>6000</v>
      </c>
      <c r="E3149">
        <f t="shared" si="392"/>
        <v>6000</v>
      </c>
      <c r="F3149">
        <v>6530</v>
      </c>
      <c r="G3149">
        <f t="shared" si="393"/>
        <v>6530</v>
      </c>
      <c r="H3149" t="s">
        <v>8219</v>
      </c>
      <c r="I3149" t="s">
        <v>8224</v>
      </c>
      <c r="J3149" t="s">
        <v>8246</v>
      </c>
      <c r="K3149">
        <v>1460936694</v>
      </c>
      <c r="L3149">
        <v>1455756294</v>
      </c>
      <c r="M3149" t="b">
        <v>0</v>
      </c>
      <c r="N3149">
        <v>69</v>
      </c>
      <c r="O3149" t="b">
        <v>1</v>
      </c>
      <c r="P3149" t="s">
        <v>8303</v>
      </c>
      <c r="Q3149">
        <f t="shared" si="394"/>
        <v>109</v>
      </c>
      <c r="R3149">
        <f t="shared" si="399"/>
        <v>94.64</v>
      </c>
      <c r="S3149" t="str">
        <f t="shared" si="395"/>
        <v>theater</v>
      </c>
      <c r="T3149" t="str">
        <f t="shared" si="396"/>
        <v>spaces</v>
      </c>
      <c r="U3149" s="7">
        <f t="shared" si="397"/>
        <v>42418.031180555554</v>
      </c>
      <c r="V3149" s="7">
        <f t="shared" si="398"/>
        <v>42477.989513888882</v>
      </c>
    </row>
    <row r="3150" spans="1:22" ht="44.25" x14ac:dyDescent="0.75">
      <c r="A3150">
        <v>1038</v>
      </c>
      <c r="B3150" s="2" t="s">
        <v>1039</v>
      </c>
      <c r="C3150" s="2" t="s">
        <v>5148</v>
      </c>
      <c r="D3150">
        <v>1500</v>
      </c>
      <c r="E3150">
        <f t="shared" si="392"/>
        <v>1500</v>
      </c>
      <c r="F3150">
        <v>2180</v>
      </c>
      <c r="G3150">
        <f t="shared" si="393"/>
        <v>2180</v>
      </c>
      <c r="H3150" t="s">
        <v>8219</v>
      </c>
      <c r="I3150" t="s">
        <v>8224</v>
      </c>
      <c r="J3150" t="s">
        <v>8246</v>
      </c>
      <c r="K3150">
        <v>1458362023</v>
      </c>
      <c r="L3150">
        <v>1455773623</v>
      </c>
      <c r="M3150" t="b">
        <v>0</v>
      </c>
      <c r="N3150">
        <v>61</v>
      </c>
      <c r="O3150" t="b">
        <v>1</v>
      </c>
      <c r="P3150" t="s">
        <v>8280</v>
      </c>
      <c r="Q3150">
        <f t="shared" si="394"/>
        <v>145</v>
      </c>
      <c r="R3150">
        <f t="shared" si="399"/>
        <v>35.74</v>
      </c>
      <c r="S3150" t="str">
        <f t="shared" si="395"/>
        <v>music</v>
      </c>
      <c r="T3150" t="str">
        <f t="shared" si="396"/>
        <v>electronic music</v>
      </c>
      <c r="U3150" s="7">
        <f t="shared" si="397"/>
        <v>42418.231747685189</v>
      </c>
      <c r="V3150" s="7">
        <f t="shared" si="398"/>
        <v>42448.190081018518</v>
      </c>
    </row>
    <row r="3151" spans="1:22" ht="44.25" x14ac:dyDescent="0.75">
      <c r="A3151">
        <v>3583</v>
      </c>
      <c r="B3151" s="2" t="s">
        <v>3582</v>
      </c>
      <c r="C3151" s="2" t="s">
        <v>7693</v>
      </c>
      <c r="D3151">
        <v>3000</v>
      </c>
      <c r="E3151">
        <f t="shared" si="392"/>
        <v>3000</v>
      </c>
      <c r="F3151">
        <v>3255</v>
      </c>
      <c r="G3151">
        <f t="shared" si="393"/>
        <v>3255</v>
      </c>
      <c r="H3151" t="s">
        <v>8219</v>
      </c>
      <c r="I3151" t="s">
        <v>8224</v>
      </c>
      <c r="J3151" t="s">
        <v>8246</v>
      </c>
      <c r="K3151">
        <v>1460970805</v>
      </c>
      <c r="L3151">
        <v>1455790405</v>
      </c>
      <c r="M3151" t="b">
        <v>0</v>
      </c>
      <c r="N3151">
        <v>24</v>
      </c>
      <c r="O3151" t="b">
        <v>1</v>
      </c>
      <c r="P3151" t="s">
        <v>8271</v>
      </c>
      <c r="Q3151">
        <f t="shared" si="394"/>
        <v>109</v>
      </c>
      <c r="R3151">
        <f t="shared" si="399"/>
        <v>135.63</v>
      </c>
      <c r="S3151" t="str">
        <f t="shared" si="395"/>
        <v>theater</v>
      </c>
      <c r="T3151" t="str">
        <f t="shared" si="396"/>
        <v>plays</v>
      </c>
      <c r="U3151" s="7">
        <f t="shared" si="397"/>
        <v>42418.425983796296</v>
      </c>
      <c r="V3151" s="7">
        <f t="shared" si="398"/>
        <v>42478.384317129632</v>
      </c>
    </row>
    <row r="3152" spans="1:22" ht="44.25" x14ac:dyDescent="0.75">
      <c r="A3152">
        <v>4014</v>
      </c>
      <c r="B3152" s="2" t="s">
        <v>4010</v>
      </c>
      <c r="C3152" s="2" t="s">
        <v>8119</v>
      </c>
      <c r="D3152">
        <v>9000</v>
      </c>
      <c r="E3152">
        <f t="shared" si="392"/>
        <v>9000</v>
      </c>
      <c r="F3152">
        <v>0</v>
      </c>
      <c r="G3152">
        <f t="shared" si="393"/>
        <v>0</v>
      </c>
      <c r="H3152" t="s">
        <v>8221</v>
      </c>
      <c r="I3152" t="s">
        <v>8224</v>
      </c>
      <c r="J3152" t="s">
        <v>8246</v>
      </c>
      <c r="K3152">
        <v>1457157269</v>
      </c>
      <c r="L3152">
        <v>1455861269</v>
      </c>
      <c r="M3152" t="b">
        <v>0</v>
      </c>
      <c r="N3152">
        <v>0</v>
      </c>
      <c r="O3152" t="b">
        <v>0</v>
      </c>
      <c r="P3152" t="s">
        <v>8271</v>
      </c>
      <c r="Q3152">
        <f t="shared" si="394"/>
        <v>0</v>
      </c>
      <c r="R3152" t="e">
        <f t="shared" si="399"/>
        <v>#DIV/0!</v>
      </c>
      <c r="S3152" t="str">
        <f t="shared" si="395"/>
        <v>theater</v>
      </c>
      <c r="T3152" t="str">
        <f t="shared" si="396"/>
        <v>plays</v>
      </c>
      <c r="U3152" s="7">
        <f t="shared" si="397"/>
        <v>42419.246168981481</v>
      </c>
      <c r="V3152" s="7">
        <f t="shared" si="398"/>
        <v>42434.246168981481</v>
      </c>
    </row>
    <row r="3153" spans="1:22" ht="44.25" x14ac:dyDescent="0.75">
      <c r="A3153">
        <v>1191</v>
      </c>
      <c r="B3153" s="2" t="s">
        <v>1192</v>
      </c>
      <c r="C3153" s="2" t="s">
        <v>5301</v>
      </c>
      <c r="D3153">
        <v>2700</v>
      </c>
      <c r="E3153">
        <f t="shared" si="392"/>
        <v>2700</v>
      </c>
      <c r="F3153">
        <v>2945</v>
      </c>
      <c r="G3153">
        <f t="shared" si="393"/>
        <v>2945</v>
      </c>
      <c r="H3153" t="s">
        <v>8219</v>
      </c>
      <c r="I3153" t="s">
        <v>8224</v>
      </c>
      <c r="J3153" t="s">
        <v>8246</v>
      </c>
      <c r="K3153">
        <v>1458480560</v>
      </c>
      <c r="L3153">
        <v>1455892160</v>
      </c>
      <c r="M3153" t="b">
        <v>0</v>
      </c>
      <c r="N3153">
        <v>33</v>
      </c>
      <c r="O3153" t="b">
        <v>1</v>
      </c>
      <c r="P3153" t="s">
        <v>8285</v>
      </c>
      <c r="Q3153">
        <f t="shared" si="394"/>
        <v>109</v>
      </c>
      <c r="R3153">
        <f t="shared" si="399"/>
        <v>89.24</v>
      </c>
      <c r="S3153" t="str">
        <f t="shared" si="395"/>
        <v>photography</v>
      </c>
      <c r="T3153" t="str">
        <f t="shared" si="396"/>
        <v>photobooks</v>
      </c>
      <c r="U3153" s="7">
        <f t="shared" si="397"/>
        <v>42419.603703703702</v>
      </c>
      <c r="V3153" s="7">
        <f t="shared" si="398"/>
        <v>42449.562037037031</v>
      </c>
    </row>
    <row r="3154" spans="1:22" ht="59" x14ac:dyDescent="0.75">
      <c r="A3154">
        <v>3500</v>
      </c>
      <c r="B3154" s="2" t="s">
        <v>3499</v>
      </c>
      <c r="C3154" s="2" t="s">
        <v>7610</v>
      </c>
      <c r="D3154">
        <v>1000</v>
      </c>
      <c r="E3154">
        <f t="shared" si="392"/>
        <v>1000</v>
      </c>
      <c r="F3154">
        <v>1063</v>
      </c>
      <c r="G3154">
        <f t="shared" si="393"/>
        <v>1063</v>
      </c>
      <c r="H3154" t="s">
        <v>8219</v>
      </c>
      <c r="I3154" t="s">
        <v>8224</v>
      </c>
      <c r="J3154" t="s">
        <v>8246</v>
      </c>
      <c r="K3154">
        <v>1457326740</v>
      </c>
      <c r="L3154">
        <v>1455919438</v>
      </c>
      <c r="M3154" t="b">
        <v>0</v>
      </c>
      <c r="N3154">
        <v>42</v>
      </c>
      <c r="O3154" t="b">
        <v>1</v>
      </c>
      <c r="P3154" t="s">
        <v>8271</v>
      </c>
      <c r="Q3154">
        <f t="shared" si="394"/>
        <v>106</v>
      </c>
      <c r="R3154">
        <f t="shared" si="399"/>
        <v>25.31</v>
      </c>
      <c r="S3154" t="str">
        <f t="shared" si="395"/>
        <v>theater</v>
      </c>
      <c r="T3154" t="str">
        <f t="shared" si="396"/>
        <v>plays</v>
      </c>
      <c r="U3154" s="7">
        <f t="shared" si="397"/>
        <v>42419.91942129629</v>
      </c>
      <c r="V3154" s="7">
        <f t="shared" si="398"/>
        <v>42436.207638888889</v>
      </c>
    </row>
    <row r="3155" spans="1:22" ht="44.25" x14ac:dyDescent="0.75">
      <c r="A3155">
        <v>3466</v>
      </c>
      <c r="B3155" s="2" t="s">
        <v>3465</v>
      </c>
      <c r="C3155" s="2" t="s">
        <v>7576</v>
      </c>
      <c r="D3155">
        <v>3500</v>
      </c>
      <c r="E3155">
        <f t="shared" si="392"/>
        <v>3500</v>
      </c>
      <c r="F3155">
        <v>4450</v>
      </c>
      <c r="G3155">
        <f t="shared" si="393"/>
        <v>4450</v>
      </c>
      <c r="H3155" t="s">
        <v>8219</v>
      </c>
      <c r="I3155" t="s">
        <v>8224</v>
      </c>
      <c r="J3155" t="s">
        <v>8246</v>
      </c>
      <c r="K3155">
        <v>1461108450</v>
      </c>
      <c r="L3155">
        <v>1455928050</v>
      </c>
      <c r="M3155" t="b">
        <v>0</v>
      </c>
      <c r="N3155">
        <v>61</v>
      </c>
      <c r="O3155" t="b">
        <v>1</v>
      </c>
      <c r="P3155" t="s">
        <v>8271</v>
      </c>
      <c r="Q3155">
        <f t="shared" si="394"/>
        <v>127</v>
      </c>
      <c r="R3155">
        <f t="shared" si="399"/>
        <v>72.95</v>
      </c>
      <c r="S3155" t="str">
        <f t="shared" si="395"/>
        <v>theater</v>
      </c>
      <c r="T3155" t="str">
        <f t="shared" si="396"/>
        <v>plays</v>
      </c>
      <c r="U3155" s="7">
        <f t="shared" si="397"/>
        <v>42420.019097222219</v>
      </c>
      <c r="V3155" s="7">
        <f t="shared" si="398"/>
        <v>42479.977430555555</v>
      </c>
    </row>
    <row r="3156" spans="1:22" ht="44.25" x14ac:dyDescent="0.75">
      <c r="A3156">
        <v>3783</v>
      </c>
      <c r="B3156" s="2" t="s">
        <v>3780</v>
      </c>
      <c r="C3156" s="2" t="s">
        <v>7893</v>
      </c>
      <c r="D3156">
        <v>1200</v>
      </c>
      <c r="E3156">
        <f t="shared" si="392"/>
        <v>1200</v>
      </c>
      <c r="F3156">
        <v>1547</v>
      </c>
      <c r="G3156">
        <f t="shared" si="393"/>
        <v>1547</v>
      </c>
      <c r="H3156" t="s">
        <v>8219</v>
      </c>
      <c r="I3156" t="s">
        <v>8224</v>
      </c>
      <c r="J3156" t="s">
        <v>8246</v>
      </c>
      <c r="K3156">
        <v>1458057600</v>
      </c>
      <c r="L3156">
        <v>1455938520</v>
      </c>
      <c r="M3156" t="b">
        <v>0</v>
      </c>
      <c r="N3156">
        <v>24</v>
      </c>
      <c r="O3156" t="b">
        <v>1</v>
      </c>
      <c r="P3156" t="s">
        <v>8305</v>
      </c>
      <c r="Q3156">
        <f t="shared" si="394"/>
        <v>129</v>
      </c>
      <c r="R3156">
        <f t="shared" si="399"/>
        <v>64.459999999999994</v>
      </c>
      <c r="S3156" t="str">
        <f t="shared" si="395"/>
        <v>theater</v>
      </c>
      <c r="T3156" t="str">
        <f t="shared" si="396"/>
        <v>musical</v>
      </c>
      <c r="U3156" s="7">
        <f t="shared" si="397"/>
        <v>42420.140277777777</v>
      </c>
      <c r="V3156" s="7">
        <f t="shared" si="398"/>
        <v>42444.666666666672</v>
      </c>
    </row>
    <row r="3157" spans="1:22" ht="44.25" x14ac:dyDescent="0.75">
      <c r="A3157">
        <v>1753</v>
      </c>
      <c r="B3157" s="2" t="s">
        <v>1754</v>
      </c>
      <c r="C3157" s="2" t="s">
        <v>5863</v>
      </c>
      <c r="D3157">
        <v>15000</v>
      </c>
      <c r="E3157">
        <f t="shared" si="392"/>
        <v>2250</v>
      </c>
      <c r="F3157">
        <v>16200</v>
      </c>
      <c r="G3157">
        <f t="shared" si="393"/>
        <v>2430</v>
      </c>
      <c r="H3157" t="s">
        <v>8219</v>
      </c>
      <c r="I3157" t="s">
        <v>8232</v>
      </c>
      <c r="J3157" t="s">
        <v>8253</v>
      </c>
      <c r="K3157">
        <v>1458579568</v>
      </c>
      <c r="L3157">
        <v>1455991168</v>
      </c>
      <c r="M3157" t="b">
        <v>0</v>
      </c>
      <c r="N3157">
        <v>35</v>
      </c>
      <c r="O3157" t="b">
        <v>1</v>
      </c>
      <c r="P3157" t="s">
        <v>8285</v>
      </c>
      <c r="Q3157">
        <f t="shared" si="394"/>
        <v>108</v>
      </c>
      <c r="R3157">
        <f t="shared" si="399"/>
        <v>69.430000000000007</v>
      </c>
      <c r="S3157" t="str">
        <f t="shared" si="395"/>
        <v>photography</v>
      </c>
      <c r="T3157" t="str">
        <f t="shared" si="396"/>
        <v>photobooks</v>
      </c>
      <c r="U3157" s="7">
        <f t="shared" si="397"/>
        <v>42420.74962962963</v>
      </c>
      <c r="V3157" s="7">
        <f t="shared" si="398"/>
        <v>42450.707962962959</v>
      </c>
    </row>
    <row r="3158" spans="1:22" ht="44.25" x14ac:dyDescent="0.75">
      <c r="A3158">
        <v>4061</v>
      </c>
      <c r="B3158" s="2" t="s">
        <v>4057</v>
      </c>
      <c r="C3158" s="2" t="s">
        <v>8165</v>
      </c>
      <c r="D3158">
        <v>525</v>
      </c>
      <c r="E3158">
        <f t="shared" si="392"/>
        <v>525</v>
      </c>
      <c r="F3158">
        <v>0</v>
      </c>
      <c r="G3158">
        <f t="shared" si="393"/>
        <v>0</v>
      </c>
      <c r="H3158" t="s">
        <v>8221</v>
      </c>
      <c r="I3158" t="s">
        <v>8224</v>
      </c>
      <c r="J3158" t="s">
        <v>8246</v>
      </c>
      <c r="K3158">
        <v>1461205423</v>
      </c>
      <c r="L3158">
        <v>1456025023</v>
      </c>
      <c r="M3158" t="b">
        <v>0</v>
      </c>
      <c r="N3158">
        <v>0</v>
      </c>
      <c r="O3158" t="b">
        <v>0</v>
      </c>
      <c r="P3158" t="s">
        <v>8271</v>
      </c>
      <c r="Q3158">
        <f t="shared" si="394"/>
        <v>0</v>
      </c>
      <c r="R3158" t="e">
        <f t="shared" si="399"/>
        <v>#DIV/0!</v>
      </c>
      <c r="S3158" t="str">
        <f t="shared" si="395"/>
        <v>theater</v>
      </c>
      <c r="T3158" t="str">
        <f t="shared" si="396"/>
        <v>plays</v>
      </c>
      <c r="U3158" s="7">
        <f t="shared" si="397"/>
        <v>42421.141469907408</v>
      </c>
      <c r="V3158" s="7">
        <f t="shared" si="398"/>
        <v>42481.099803240737</v>
      </c>
    </row>
    <row r="3159" spans="1:22" ht="44.25" x14ac:dyDescent="0.75">
      <c r="A3159">
        <v>1016</v>
      </c>
      <c r="B3159" s="2" t="s">
        <v>1017</v>
      </c>
      <c r="C3159" s="2" t="s">
        <v>5126</v>
      </c>
      <c r="D3159">
        <v>100000</v>
      </c>
      <c r="E3159">
        <f t="shared" si="392"/>
        <v>100000</v>
      </c>
      <c r="F3159">
        <v>2842</v>
      </c>
      <c r="G3159">
        <f t="shared" si="393"/>
        <v>2842</v>
      </c>
      <c r="H3159" t="s">
        <v>8220</v>
      </c>
      <c r="I3159" t="s">
        <v>8224</v>
      </c>
      <c r="J3159" t="s">
        <v>8246</v>
      </c>
      <c r="K3159">
        <v>1459992856</v>
      </c>
      <c r="L3159">
        <v>1456108456</v>
      </c>
      <c r="M3159" t="b">
        <v>0</v>
      </c>
      <c r="N3159">
        <v>38</v>
      </c>
      <c r="O3159" t="b">
        <v>0</v>
      </c>
      <c r="P3159" t="s">
        <v>8273</v>
      </c>
      <c r="Q3159">
        <f t="shared" si="394"/>
        <v>3</v>
      </c>
      <c r="R3159">
        <f t="shared" si="399"/>
        <v>74.790000000000006</v>
      </c>
      <c r="S3159" t="str">
        <f t="shared" si="395"/>
        <v>technology</v>
      </c>
      <c r="T3159" t="str">
        <f t="shared" si="396"/>
        <v>wearables</v>
      </c>
      <c r="U3159" s="7">
        <f t="shared" si="397"/>
        <v>42422.107129629629</v>
      </c>
      <c r="V3159" s="7">
        <f t="shared" si="398"/>
        <v>42467.065462962957</v>
      </c>
    </row>
    <row r="3160" spans="1:22" ht="44.25" x14ac:dyDescent="0.75">
      <c r="A3160">
        <v>967</v>
      </c>
      <c r="B3160" s="2" t="s">
        <v>968</v>
      </c>
      <c r="C3160" s="2" t="s">
        <v>5077</v>
      </c>
      <c r="D3160">
        <v>20000</v>
      </c>
      <c r="E3160">
        <f t="shared" si="392"/>
        <v>20000</v>
      </c>
      <c r="F3160">
        <v>3562</v>
      </c>
      <c r="G3160">
        <f t="shared" si="393"/>
        <v>3562</v>
      </c>
      <c r="H3160" t="s">
        <v>8221</v>
      </c>
      <c r="I3160" t="s">
        <v>8224</v>
      </c>
      <c r="J3160" t="s">
        <v>8246</v>
      </c>
      <c r="K3160">
        <v>1461301574</v>
      </c>
      <c r="L3160">
        <v>1456121174</v>
      </c>
      <c r="M3160" t="b">
        <v>0</v>
      </c>
      <c r="N3160">
        <v>81</v>
      </c>
      <c r="O3160" t="b">
        <v>0</v>
      </c>
      <c r="P3160" t="s">
        <v>8273</v>
      </c>
      <c r="Q3160">
        <f t="shared" si="394"/>
        <v>18</v>
      </c>
      <c r="R3160">
        <f t="shared" si="399"/>
        <v>43.98</v>
      </c>
      <c r="S3160" t="str">
        <f t="shared" si="395"/>
        <v>technology</v>
      </c>
      <c r="T3160" t="str">
        <f t="shared" si="396"/>
        <v>wearables</v>
      </c>
      <c r="U3160" s="7">
        <f t="shared" si="397"/>
        <v>42422.254328703704</v>
      </c>
      <c r="V3160" s="7">
        <f t="shared" si="398"/>
        <v>42482.21266203704</v>
      </c>
    </row>
    <row r="3161" spans="1:22" ht="44.25" x14ac:dyDescent="0.75">
      <c r="A3161">
        <v>2589</v>
      </c>
      <c r="B3161" s="2" t="s">
        <v>2589</v>
      </c>
      <c r="C3161" s="2" t="s">
        <v>6699</v>
      </c>
      <c r="D3161">
        <v>50000</v>
      </c>
      <c r="E3161">
        <f t="shared" si="392"/>
        <v>7500</v>
      </c>
      <c r="F3161">
        <v>5</v>
      </c>
      <c r="G3161">
        <f t="shared" si="393"/>
        <v>0.75</v>
      </c>
      <c r="H3161" t="s">
        <v>8221</v>
      </c>
      <c r="I3161" t="s">
        <v>8232</v>
      </c>
      <c r="J3161" t="s">
        <v>8253</v>
      </c>
      <c r="K3161">
        <v>1458733927</v>
      </c>
      <c r="L3161">
        <v>1456145527</v>
      </c>
      <c r="M3161" t="b">
        <v>0</v>
      </c>
      <c r="N3161">
        <v>1</v>
      </c>
      <c r="O3161" t="b">
        <v>0</v>
      </c>
      <c r="P3161" t="s">
        <v>8284</v>
      </c>
      <c r="Q3161">
        <f t="shared" si="394"/>
        <v>0</v>
      </c>
      <c r="R3161">
        <f t="shared" si="399"/>
        <v>0.75</v>
      </c>
      <c r="S3161" t="str">
        <f t="shared" si="395"/>
        <v>food</v>
      </c>
      <c r="T3161" t="str">
        <f t="shared" si="396"/>
        <v>food trucks</v>
      </c>
      <c r="U3161" s="7">
        <f t="shared" si="397"/>
        <v>42422.536192129628</v>
      </c>
      <c r="V3161" s="7">
        <f t="shared" si="398"/>
        <v>42452.494525462964</v>
      </c>
    </row>
    <row r="3162" spans="1:22" ht="44.25" x14ac:dyDescent="0.75">
      <c r="A3162">
        <v>3364</v>
      </c>
      <c r="B3162" s="2" t="s">
        <v>3363</v>
      </c>
      <c r="C3162" s="2" t="s">
        <v>7474</v>
      </c>
      <c r="D3162">
        <v>3000</v>
      </c>
      <c r="E3162">
        <f t="shared" si="392"/>
        <v>3930</v>
      </c>
      <c r="F3162">
        <v>3178</v>
      </c>
      <c r="G3162">
        <f t="shared" si="393"/>
        <v>4163.18</v>
      </c>
      <c r="H3162" t="s">
        <v>8219</v>
      </c>
      <c r="I3162" t="s">
        <v>8225</v>
      </c>
      <c r="J3162" t="s">
        <v>8247</v>
      </c>
      <c r="K3162">
        <v>1458075600</v>
      </c>
      <c r="L3162">
        <v>1456183649</v>
      </c>
      <c r="M3162" t="b">
        <v>0</v>
      </c>
      <c r="N3162">
        <v>72</v>
      </c>
      <c r="O3162" t="b">
        <v>1</v>
      </c>
      <c r="P3162" t="s">
        <v>8271</v>
      </c>
      <c r="Q3162">
        <f t="shared" si="394"/>
        <v>106</v>
      </c>
      <c r="R3162">
        <f t="shared" si="399"/>
        <v>57.82</v>
      </c>
      <c r="S3162" t="str">
        <f t="shared" si="395"/>
        <v>theater</v>
      </c>
      <c r="T3162" t="str">
        <f t="shared" si="396"/>
        <v>plays</v>
      </c>
      <c r="U3162" s="7">
        <f t="shared" si="397"/>
        <v>42422.977418981478</v>
      </c>
      <c r="V3162" s="7">
        <f t="shared" si="398"/>
        <v>42444.875</v>
      </c>
    </row>
    <row r="3163" spans="1:22" ht="59" x14ac:dyDescent="0.75">
      <c r="A3163">
        <v>1296</v>
      </c>
      <c r="B3163" s="2" t="s">
        <v>1297</v>
      </c>
      <c r="C3163" s="2" t="s">
        <v>5406</v>
      </c>
      <c r="D3163">
        <v>850</v>
      </c>
      <c r="E3163">
        <f t="shared" si="392"/>
        <v>1113.5</v>
      </c>
      <c r="F3163">
        <v>1200</v>
      </c>
      <c r="G3163">
        <f t="shared" si="393"/>
        <v>1572</v>
      </c>
      <c r="H3163" t="s">
        <v>8219</v>
      </c>
      <c r="I3163" t="s">
        <v>8225</v>
      </c>
      <c r="J3163" t="s">
        <v>8247</v>
      </c>
      <c r="K3163">
        <v>1457914373</v>
      </c>
      <c r="L3163">
        <v>1456189973</v>
      </c>
      <c r="M3163" t="b">
        <v>0</v>
      </c>
      <c r="N3163">
        <v>23</v>
      </c>
      <c r="O3163" t="b">
        <v>1</v>
      </c>
      <c r="P3163" t="s">
        <v>8271</v>
      </c>
      <c r="Q3163">
        <f t="shared" si="394"/>
        <v>141</v>
      </c>
      <c r="R3163">
        <f t="shared" si="399"/>
        <v>68.349999999999994</v>
      </c>
      <c r="S3163" t="str">
        <f t="shared" si="395"/>
        <v>theater</v>
      </c>
      <c r="T3163" t="str">
        <f t="shared" si="396"/>
        <v>plays</v>
      </c>
      <c r="U3163" s="7">
        <f t="shared" si="397"/>
        <v>42423.050613425927</v>
      </c>
      <c r="V3163" s="7">
        <f t="shared" si="398"/>
        <v>42443.008946759262</v>
      </c>
    </row>
    <row r="3164" spans="1:22" ht="59" x14ac:dyDescent="0.75">
      <c r="A3164">
        <v>2062</v>
      </c>
      <c r="B3164" s="2" t="s">
        <v>2063</v>
      </c>
      <c r="C3164" s="2" t="s">
        <v>6172</v>
      </c>
      <c r="D3164">
        <v>100000</v>
      </c>
      <c r="E3164">
        <f t="shared" si="392"/>
        <v>15000</v>
      </c>
      <c r="F3164">
        <v>114977</v>
      </c>
      <c r="G3164">
        <f t="shared" si="393"/>
        <v>17246.55</v>
      </c>
      <c r="H3164" t="s">
        <v>8219</v>
      </c>
      <c r="I3164" t="s">
        <v>8232</v>
      </c>
      <c r="J3164" t="s">
        <v>8253</v>
      </c>
      <c r="K3164">
        <v>1458807098</v>
      </c>
      <c r="L3164">
        <v>1456218698</v>
      </c>
      <c r="M3164" t="b">
        <v>0</v>
      </c>
      <c r="N3164">
        <v>203</v>
      </c>
      <c r="O3164" t="b">
        <v>1</v>
      </c>
      <c r="P3164" t="s">
        <v>8295</v>
      </c>
      <c r="Q3164">
        <f t="shared" si="394"/>
        <v>115</v>
      </c>
      <c r="R3164">
        <f t="shared" si="399"/>
        <v>84.96</v>
      </c>
      <c r="S3164" t="str">
        <f t="shared" si="395"/>
        <v>technology</v>
      </c>
      <c r="T3164" t="str">
        <f t="shared" si="396"/>
        <v>hardware</v>
      </c>
      <c r="U3164" s="7">
        <f t="shared" si="397"/>
        <v>42423.3830787037</v>
      </c>
      <c r="V3164" s="7">
        <f t="shared" si="398"/>
        <v>42453.341412037036</v>
      </c>
    </row>
    <row r="3165" spans="1:22" ht="29.5" x14ac:dyDescent="0.75">
      <c r="A3165">
        <v>1980</v>
      </c>
      <c r="B3165" s="2" t="s">
        <v>1981</v>
      </c>
      <c r="C3165" s="2" t="s">
        <v>6090</v>
      </c>
      <c r="D3165">
        <v>50000</v>
      </c>
      <c r="E3165">
        <f t="shared" si="392"/>
        <v>56999.999999999993</v>
      </c>
      <c r="F3165">
        <v>177412.01</v>
      </c>
      <c r="G3165">
        <f t="shared" si="393"/>
        <v>202249.69139999998</v>
      </c>
      <c r="H3165" t="s">
        <v>8219</v>
      </c>
      <c r="I3165" t="s">
        <v>8236</v>
      </c>
      <c r="J3165" t="s">
        <v>8249</v>
      </c>
      <c r="K3165">
        <v>1459684862</v>
      </c>
      <c r="L3165">
        <v>1456232462</v>
      </c>
      <c r="M3165" t="b">
        <v>1</v>
      </c>
      <c r="N3165">
        <v>1945</v>
      </c>
      <c r="O3165" t="b">
        <v>1</v>
      </c>
      <c r="P3165" t="s">
        <v>8295</v>
      </c>
      <c r="Q3165">
        <f t="shared" si="394"/>
        <v>355</v>
      </c>
      <c r="R3165">
        <f t="shared" si="399"/>
        <v>103.98</v>
      </c>
      <c r="S3165" t="str">
        <f t="shared" si="395"/>
        <v>technology</v>
      </c>
      <c r="T3165" t="str">
        <f t="shared" si="396"/>
        <v>hardware</v>
      </c>
      <c r="U3165" s="7">
        <f t="shared" si="397"/>
        <v>42423.542384259257</v>
      </c>
      <c r="V3165" s="7">
        <f t="shared" si="398"/>
        <v>42463.500717592593</v>
      </c>
    </row>
    <row r="3166" spans="1:22" ht="44.25" x14ac:dyDescent="0.75">
      <c r="A3166">
        <v>2457</v>
      </c>
      <c r="B3166" s="2" t="s">
        <v>2458</v>
      </c>
      <c r="C3166" s="2" t="s">
        <v>6567</v>
      </c>
      <c r="D3166">
        <v>23000</v>
      </c>
      <c r="E3166">
        <f t="shared" si="392"/>
        <v>23000</v>
      </c>
      <c r="F3166">
        <v>23530</v>
      </c>
      <c r="G3166">
        <f t="shared" si="393"/>
        <v>23530</v>
      </c>
      <c r="H3166" t="s">
        <v>8219</v>
      </c>
      <c r="I3166" t="s">
        <v>8224</v>
      </c>
      <c r="J3166" t="s">
        <v>8246</v>
      </c>
      <c r="K3166">
        <v>1458826056</v>
      </c>
      <c r="L3166">
        <v>1456237656</v>
      </c>
      <c r="M3166" t="b">
        <v>0</v>
      </c>
      <c r="N3166">
        <v>124</v>
      </c>
      <c r="O3166" t="b">
        <v>1</v>
      </c>
      <c r="P3166" t="s">
        <v>8298</v>
      </c>
      <c r="Q3166">
        <f t="shared" si="394"/>
        <v>102</v>
      </c>
      <c r="R3166">
        <f t="shared" si="399"/>
        <v>189.76</v>
      </c>
      <c r="S3166" t="str">
        <f t="shared" si="395"/>
        <v>food</v>
      </c>
      <c r="T3166" t="str">
        <f t="shared" si="396"/>
        <v>small batch</v>
      </c>
      <c r="U3166" s="7">
        <f t="shared" si="397"/>
        <v>42423.602500000001</v>
      </c>
      <c r="V3166" s="7">
        <f t="shared" si="398"/>
        <v>42453.560833333337</v>
      </c>
    </row>
    <row r="3167" spans="1:22" ht="59" x14ac:dyDescent="0.75">
      <c r="A3167">
        <v>1208</v>
      </c>
      <c r="B3167" s="2" t="s">
        <v>1209</v>
      </c>
      <c r="C3167" s="2" t="s">
        <v>5318</v>
      </c>
      <c r="D3167">
        <v>10000</v>
      </c>
      <c r="E3167">
        <f t="shared" si="392"/>
        <v>10000</v>
      </c>
      <c r="F3167">
        <v>15530</v>
      </c>
      <c r="G3167">
        <f t="shared" si="393"/>
        <v>15530</v>
      </c>
      <c r="H3167" t="s">
        <v>8219</v>
      </c>
      <c r="I3167" t="s">
        <v>8224</v>
      </c>
      <c r="J3167" t="s">
        <v>8246</v>
      </c>
      <c r="K3167">
        <v>1458835264</v>
      </c>
      <c r="L3167">
        <v>1456246864</v>
      </c>
      <c r="M3167" t="b">
        <v>0</v>
      </c>
      <c r="N3167">
        <v>75</v>
      </c>
      <c r="O3167" t="b">
        <v>1</v>
      </c>
      <c r="P3167" t="s">
        <v>8285</v>
      </c>
      <c r="Q3167">
        <f t="shared" si="394"/>
        <v>155</v>
      </c>
      <c r="R3167">
        <f t="shared" si="399"/>
        <v>207.07</v>
      </c>
      <c r="S3167" t="str">
        <f t="shared" si="395"/>
        <v>photography</v>
      </c>
      <c r="T3167" t="str">
        <f t="shared" si="396"/>
        <v>photobooks</v>
      </c>
      <c r="U3167" s="7">
        <f t="shared" si="397"/>
        <v>42423.709074074075</v>
      </c>
      <c r="V3167" s="7">
        <f t="shared" si="398"/>
        <v>42453.667407407411</v>
      </c>
    </row>
    <row r="3168" spans="1:22" ht="44.25" x14ac:dyDescent="0.75">
      <c r="A3168">
        <v>440</v>
      </c>
      <c r="B3168" s="2" t="s">
        <v>441</v>
      </c>
      <c r="C3168" s="2" t="s">
        <v>4550</v>
      </c>
      <c r="D3168">
        <v>5000</v>
      </c>
      <c r="E3168">
        <f t="shared" si="392"/>
        <v>5000</v>
      </c>
      <c r="F3168">
        <v>5</v>
      </c>
      <c r="G3168">
        <f t="shared" si="393"/>
        <v>5</v>
      </c>
      <c r="H3168" t="s">
        <v>8221</v>
      </c>
      <c r="I3168" t="s">
        <v>8224</v>
      </c>
      <c r="J3168" t="s">
        <v>8246</v>
      </c>
      <c r="K3168">
        <v>1458859153</v>
      </c>
      <c r="L3168">
        <v>1456270753</v>
      </c>
      <c r="M3168" t="b">
        <v>0</v>
      </c>
      <c r="N3168">
        <v>1</v>
      </c>
      <c r="O3168" t="b">
        <v>0</v>
      </c>
      <c r="P3168" t="s">
        <v>8270</v>
      </c>
      <c r="Q3168">
        <f t="shared" si="394"/>
        <v>0</v>
      </c>
      <c r="R3168">
        <f t="shared" si="399"/>
        <v>5</v>
      </c>
      <c r="S3168" t="str">
        <f t="shared" si="395"/>
        <v>film &amp; video</v>
      </c>
      <c r="T3168" t="str">
        <f t="shared" si="396"/>
        <v>animation</v>
      </c>
      <c r="U3168" s="7">
        <f t="shared" si="397"/>
        <v>42423.985567129625</v>
      </c>
      <c r="V3168" s="7">
        <f t="shared" si="398"/>
        <v>42453.943900462968</v>
      </c>
    </row>
    <row r="3169" spans="1:22" ht="44.25" x14ac:dyDescent="0.75">
      <c r="A3169">
        <v>1374</v>
      </c>
      <c r="B3169" s="2" t="s">
        <v>1375</v>
      </c>
      <c r="C3169" s="2" t="s">
        <v>5484</v>
      </c>
      <c r="D3169">
        <v>1500</v>
      </c>
      <c r="E3169">
        <f t="shared" si="392"/>
        <v>1500</v>
      </c>
      <c r="F3169">
        <v>2842</v>
      </c>
      <c r="G3169">
        <f t="shared" si="393"/>
        <v>2842</v>
      </c>
      <c r="H3169" t="s">
        <v>8219</v>
      </c>
      <c r="I3169" t="s">
        <v>8224</v>
      </c>
      <c r="J3169" t="s">
        <v>8246</v>
      </c>
      <c r="K3169">
        <v>1458874388</v>
      </c>
      <c r="L3169">
        <v>1456285988</v>
      </c>
      <c r="M3169" t="b">
        <v>0</v>
      </c>
      <c r="N3169">
        <v>66</v>
      </c>
      <c r="O3169" t="b">
        <v>1</v>
      </c>
      <c r="P3169" t="s">
        <v>8276</v>
      </c>
      <c r="Q3169">
        <f t="shared" si="394"/>
        <v>189</v>
      </c>
      <c r="R3169">
        <f t="shared" si="399"/>
        <v>43.06</v>
      </c>
      <c r="S3169" t="str">
        <f t="shared" si="395"/>
        <v>music</v>
      </c>
      <c r="T3169" t="str">
        <f t="shared" si="396"/>
        <v>rock</v>
      </c>
      <c r="U3169" s="7">
        <f t="shared" si="397"/>
        <v>42424.161898148144</v>
      </c>
      <c r="V3169" s="7">
        <f t="shared" si="398"/>
        <v>42454.12023148148</v>
      </c>
    </row>
    <row r="3170" spans="1:22" ht="44.25" x14ac:dyDescent="0.75">
      <c r="A3170">
        <v>974</v>
      </c>
      <c r="B3170" s="2" t="s">
        <v>975</v>
      </c>
      <c r="C3170" s="2" t="s">
        <v>5084</v>
      </c>
      <c r="D3170">
        <v>50000</v>
      </c>
      <c r="E3170">
        <f t="shared" si="392"/>
        <v>50000</v>
      </c>
      <c r="F3170">
        <v>280</v>
      </c>
      <c r="G3170">
        <f t="shared" si="393"/>
        <v>280</v>
      </c>
      <c r="H3170" t="s">
        <v>8221</v>
      </c>
      <c r="I3170" t="s">
        <v>8224</v>
      </c>
      <c r="J3170" t="s">
        <v>8246</v>
      </c>
      <c r="K3170">
        <v>1458925156</v>
      </c>
      <c r="L3170">
        <v>1456336756</v>
      </c>
      <c r="M3170" t="b">
        <v>0</v>
      </c>
      <c r="N3170">
        <v>3</v>
      </c>
      <c r="O3170" t="b">
        <v>0</v>
      </c>
      <c r="P3170" t="s">
        <v>8273</v>
      </c>
      <c r="Q3170">
        <f t="shared" si="394"/>
        <v>1</v>
      </c>
      <c r="R3170">
        <f t="shared" si="399"/>
        <v>93.33</v>
      </c>
      <c r="S3170" t="str">
        <f t="shared" si="395"/>
        <v>technology</v>
      </c>
      <c r="T3170" t="str">
        <f t="shared" si="396"/>
        <v>wearables</v>
      </c>
      <c r="U3170" s="7">
        <f t="shared" si="397"/>
        <v>42424.749490740738</v>
      </c>
      <c r="V3170" s="7">
        <f t="shared" si="398"/>
        <v>42454.707824074074</v>
      </c>
    </row>
    <row r="3171" spans="1:22" ht="29.5" x14ac:dyDescent="0.75">
      <c r="A3171">
        <v>372</v>
      </c>
      <c r="B3171" s="2" t="s">
        <v>373</v>
      </c>
      <c r="C3171" s="2" t="s">
        <v>4482</v>
      </c>
      <c r="D3171">
        <v>300</v>
      </c>
      <c r="E3171">
        <f t="shared" si="392"/>
        <v>393</v>
      </c>
      <c r="F3171">
        <v>376</v>
      </c>
      <c r="G3171">
        <f t="shared" si="393"/>
        <v>492.56</v>
      </c>
      <c r="H3171" t="s">
        <v>8219</v>
      </c>
      <c r="I3171" t="s">
        <v>8225</v>
      </c>
      <c r="J3171" t="s">
        <v>8247</v>
      </c>
      <c r="K3171">
        <v>1459872000</v>
      </c>
      <c r="L3171">
        <v>1456408244</v>
      </c>
      <c r="M3171" t="b">
        <v>0</v>
      </c>
      <c r="N3171">
        <v>9</v>
      </c>
      <c r="O3171" t="b">
        <v>1</v>
      </c>
      <c r="P3171" t="s">
        <v>8269</v>
      </c>
      <c r="Q3171">
        <f t="shared" si="394"/>
        <v>125</v>
      </c>
      <c r="R3171">
        <f t="shared" si="399"/>
        <v>54.73</v>
      </c>
      <c r="S3171" t="str">
        <f t="shared" si="395"/>
        <v>film &amp; video</v>
      </c>
      <c r="T3171" t="str">
        <f t="shared" si="396"/>
        <v>documentary</v>
      </c>
      <c r="U3171" s="7">
        <f t="shared" si="397"/>
        <v>42425.576898148152</v>
      </c>
      <c r="V3171" s="7">
        <f t="shared" si="398"/>
        <v>42465.666666666672</v>
      </c>
    </row>
    <row r="3172" spans="1:22" ht="44.25" x14ac:dyDescent="0.75">
      <c r="A3172">
        <v>2976</v>
      </c>
      <c r="B3172" s="2" t="s">
        <v>2976</v>
      </c>
      <c r="C3172" s="2" t="s">
        <v>7086</v>
      </c>
      <c r="D3172">
        <v>70</v>
      </c>
      <c r="E3172">
        <f t="shared" si="392"/>
        <v>91.7</v>
      </c>
      <c r="F3172">
        <v>120</v>
      </c>
      <c r="G3172">
        <f t="shared" si="393"/>
        <v>157.20000000000002</v>
      </c>
      <c r="H3172" t="s">
        <v>8219</v>
      </c>
      <c r="I3172" t="s">
        <v>8225</v>
      </c>
      <c r="J3172" t="s">
        <v>8247</v>
      </c>
      <c r="K3172">
        <v>1457870400</v>
      </c>
      <c r="L3172">
        <v>1456421530</v>
      </c>
      <c r="M3172" t="b">
        <v>0</v>
      </c>
      <c r="N3172">
        <v>14</v>
      </c>
      <c r="O3172" t="b">
        <v>1</v>
      </c>
      <c r="P3172" t="s">
        <v>8271</v>
      </c>
      <c r="Q3172">
        <f t="shared" si="394"/>
        <v>171</v>
      </c>
      <c r="R3172">
        <f t="shared" si="399"/>
        <v>11.23</v>
      </c>
      <c r="S3172" t="str">
        <f t="shared" si="395"/>
        <v>theater</v>
      </c>
      <c r="T3172" t="str">
        <f t="shared" si="396"/>
        <v>plays</v>
      </c>
      <c r="U3172" s="7">
        <f t="shared" si="397"/>
        <v>42425.730671296296</v>
      </c>
      <c r="V3172" s="7">
        <f t="shared" si="398"/>
        <v>42442.5</v>
      </c>
    </row>
    <row r="3173" spans="1:22" ht="29.5" x14ac:dyDescent="0.75">
      <c r="A3173">
        <v>3779</v>
      </c>
      <c r="B3173" s="2" t="s">
        <v>3776</v>
      </c>
      <c r="C3173" s="2" t="s">
        <v>7889</v>
      </c>
      <c r="D3173">
        <v>15000</v>
      </c>
      <c r="E3173">
        <f t="shared" si="392"/>
        <v>15000</v>
      </c>
      <c r="F3173">
        <v>15597</v>
      </c>
      <c r="G3173">
        <f t="shared" si="393"/>
        <v>15597</v>
      </c>
      <c r="H3173" t="s">
        <v>8219</v>
      </c>
      <c r="I3173" t="s">
        <v>8224</v>
      </c>
      <c r="J3173" t="s">
        <v>8246</v>
      </c>
      <c r="K3173">
        <v>1459010340</v>
      </c>
      <c r="L3173">
        <v>1456421940</v>
      </c>
      <c r="M3173" t="b">
        <v>0</v>
      </c>
      <c r="N3173">
        <v>115</v>
      </c>
      <c r="O3173" t="b">
        <v>1</v>
      </c>
      <c r="P3173" t="s">
        <v>8305</v>
      </c>
      <c r="Q3173">
        <f t="shared" si="394"/>
        <v>104</v>
      </c>
      <c r="R3173">
        <f t="shared" si="399"/>
        <v>135.63</v>
      </c>
      <c r="S3173" t="str">
        <f t="shared" si="395"/>
        <v>theater</v>
      </c>
      <c r="T3173" t="str">
        <f t="shared" si="396"/>
        <v>musical</v>
      </c>
      <c r="U3173" s="7">
        <f t="shared" si="397"/>
        <v>42425.735416666663</v>
      </c>
      <c r="V3173" s="7">
        <f t="shared" si="398"/>
        <v>42455.693750000006</v>
      </c>
    </row>
    <row r="3174" spans="1:22" ht="59" x14ac:dyDescent="0.75">
      <c r="A3174">
        <v>2194</v>
      </c>
      <c r="B3174" s="2" t="s">
        <v>2195</v>
      </c>
      <c r="C3174" s="2" t="s">
        <v>6304</v>
      </c>
      <c r="D3174">
        <v>10000</v>
      </c>
      <c r="E3174">
        <f t="shared" si="392"/>
        <v>10000</v>
      </c>
      <c r="F3174">
        <v>53737</v>
      </c>
      <c r="G3174">
        <f t="shared" si="393"/>
        <v>53737</v>
      </c>
      <c r="H3174" t="s">
        <v>8219</v>
      </c>
      <c r="I3174" t="s">
        <v>8224</v>
      </c>
      <c r="J3174" t="s">
        <v>8246</v>
      </c>
      <c r="K3174">
        <v>1459012290</v>
      </c>
      <c r="L3174">
        <v>1456423890</v>
      </c>
      <c r="M3174" t="b">
        <v>0</v>
      </c>
      <c r="N3174">
        <v>878</v>
      </c>
      <c r="O3174" t="b">
        <v>1</v>
      </c>
      <c r="P3174" t="s">
        <v>8297</v>
      </c>
      <c r="Q3174">
        <f t="shared" si="394"/>
        <v>537</v>
      </c>
      <c r="R3174">
        <f t="shared" si="399"/>
        <v>61.2</v>
      </c>
      <c r="S3174" t="str">
        <f t="shared" si="395"/>
        <v>games</v>
      </c>
      <c r="T3174" t="str">
        <f t="shared" si="396"/>
        <v>tabletop games</v>
      </c>
      <c r="U3174" s="7">
        <f t="shared" si="397"/>
        <v>42425.757986111115</v>
      </c>
      <c r="V3174" s="7">
        <f t="shared" si="398"/>
        <v>42455.716319444444</v>
      </c>
    </row>
    <row r="3175" spans="1:22" ht="44.25" x14ac:dyDescent="0.75">
      <c r="A3175">
        <v>1722</v>
      </c>
      <c r="B3175" s="2" t="s">
        <v>1723</v>
      </c>
      <c r="C3175" s="2" t="s">
        <v>5832</v>
      </c>
      <c r="D3175">
        <v>2880</v>
      </c>
      <c r="E3175">
        <f t="shared" si="392"/>
        <v>2880</v>
      </c>
      <c r="F3175">
        <v>1</v>
      </c>
      <c r="G3175">
        <f t="shared" si="393"/>
        <v>1</v>
      </c>
      <c r="H3175" t="s">
        <v>8221</v>
      </c>
      <c r="I3175" t="s">
        <v>8224</v>
      </c>
      <c r="J3175" t="s">
        <v>8246</v>
      </c>
      <c r="K3175">
        <v>1459642200</v>
      </c>
      <c r="L3175">
        <v>1456441429</v>
      </c>
      <c r="M3175" t="b">
        <v>0</v>
      </c>
      <c r="N3175">
        <v>1</v>
      </c>
      <c r="O3175" t="b">
        <v>0</v>
      </c>
      <c r="P3175" t="s">
        <v>8293</v>
      </c>
      <c r="Q3175">
        <f t="shared" si="394"/>
        <v>0</v>
      </c>
      <c r="R3175">
        <f t="shared" si="399"/>
        <v>1</v>
      </c>
      <c r="S3175" t="str">
        <f t="shared" si="395"/>
        <v>music</v>
      </c>
      <c r="T3175" t="str">
        <f t="shared" si="396"/>
        <v>faith</v>
      </c>
      <c r="U3175" s="7">
        <f t="shared" si="397"/>
        <v>42425.960983796293</v>
      </c>
      <c r="V3175" s="7">
        <f t="shared" si="398"/>
        <v>42463.006944444445</v>
      </c>
    </row>
    <row r="3176" spans="1:22" ht="44.25" x14ac:dyDescent="0.75">
      <c r="A3176">
        <v>2367</v>
      </c>
      <c r="B3176" s="2" t="s">
        <v>2368</v>
      </c>
      <c r="C3176" s="2" t="s">
        <v>6477</v>
      </c>
      <c r="D3176">
        <v>50000</v>
      </c>
      <c r="E3176">
        <f t="shared" si="392"/>
        <v>50000</v>
      </c>
      <c r="F3176">
        <v>670</v>
      </c>
      <c r="G3176">
        <f t="shared" si="393"/>
        <v>670</v>
      </c>
      <c r="H3176" t="s">
        <v>8220</v>
      </c>
      <c r="I3176" t="s">
        <v>8224</v>
      </c>
      <c r="J3176" t="s">
        <v>8246</v>
      </c>
      <c r="K3176">
        <v>1461622616</v>
      </c>
      <c r="L3176">
        <v>1456442216</v>
      </c>
      <c r="M3176" t="b">
        <v>0</v>
      </c>
      <c r="N3176">
        <v>14</v>
      </c>
      <c r="O3176" t="b">
        <v>0</v>
      </c>
      <c r="P3176" t="s">
        <v>8272</v>
      </c>
      <c r="Q3176">
        <f t="shared" si="394"/>
        <v>1</v>
      </c>
      <c r="R3176">
        <f t="shared" si="399"/>
        <v>47.86</v>
      </c>
      <c r="S3176" t="str">
        <f t="shared" si="395"/>
        <v>technology</v>
      </c>
      <c r="T3176" t="str">
        <f t="shared" si="396"/>
        <v>web</v>
      </c>
      <c r="U3176" s="7">
        <f t="shared" si="397"/>
        <v>42425.970092592594</v>
      </c>
      <c r="V3176" s="7">
        <f t="shared" si="398"/>
        <v>42485.928425925929</v>
      </c>
    </row>
    <row r="3177" spans="1:22" ht="59" x14ac:dyDescent="0.75">
      <c r="A3177">
        <v>1026</v>
      </c>
      <c r="B3177" s="2" t="s">
        <v>1027</v>
      </c>
      <c r="C3177" s="2" t="s">
        <v>5136</v>
      </c>
      <c r="D3177">
        <v>7000</v>
      </c>
      <c r="E3177">
        <f t="shared" si="392"/>
        <v>9170</v>
      </c>
      <c r="F3177">
        <v>7000.58</v>
      </c>
      <c r="G3177">
        <f t="shared" si="393"/>
        <v>9170.7597999999998</v>
      </c>
      <c r="H3177" t="s">
        <v>8219</v>
      </c>
      <c r="I3177" t="s">
        <v>8225</v>
      </c>
      <c r="J3177" t="s">
        <v>8247</v>
      </c>
      <c r="K3177">
        <v>1459414016</v>
      </c>
      <c r="L3177">
        <v>1456480016</v>
      </c>
      <c r="M3177" t="b">
        <v>1</v>
      </c>
      <c r="N3177">
        <v>122</v>
      </c>
      <c r="O3177" t="b">
        <v>1</v>
      </c>
      <c r="P3177" t="s">
        <v>8280</v>
      </c>
      <c r="Q3177">
        <f t="shared" si="394"/>
        <v>100</v>
      </c>
      <c r="R3177">
        <f t="shared" si="399"/>
        <v>75.17</v>
      </c>
      <c r="S3177" t="str">
        <f t="shared" si="395"/>
        <v>music</v>
      </c>
      <c r="T3177" t="str">
        <f t="shared" si="396"/>
        <v>electronic music</v>
      </c>
      <c r="U3177" s="7">
        <f t="shared" si="397"/>
        <v>42426.407592592594</v>
      </c>
      <c r="V3177" s="7">
        <f t="shared" si="398"/>
        <v>42460.365925925929</v>
      </c>
    </row>
    <row r="3178" spans="1:22" ht="44.25" x14ac:dyDescent="0.75">
      <c r="A3178">
        <v>1502</v>
      </c>
      <c r="B3178" s="2" t="s">
        <v>1503</v>
      </c>
      <c r="C3178" s="2" t="s">
        <v>5612</v>
      </c>
      <c r="D3178">
        <v>22000</v>
      </c>
      <c r="E3178">
        <f t="shared" si="392"/>
        <v>28820</v>
      </c>
      <c r="F3178">
        <v>22318</v>
      </c>
      <c r="G3178">
        <f t="shared" si="393"/>
        <v>29236.58</v>
      </c>
      <c r="H3178" t="s">
        <v>8219</v>
      </c>
      <c r="I3178" t="s">
        <v>8225</v>
      </c>
      <c r="J3178" t="s">
        <v>8247</v>
      </c>
      <c r="K3178">
        <v>1458943200</v>
      </c>
      <c r="L3178">
        <v>1456491680</v>
      </c>
      <c r="M3178" t="b">
        <v>1</v>
      </c>
      <c r="N3178">
        <v>329</v>
      </c>
      <c r="O3178" t="b">
        <v>1</v>
      </c>
      <c r="P3178" t="s">
        <v>8285</v>
      </c>
      <c r="Q3178">
        <f t="shared" si="394"/>
        <v>101</v>
      </c>
      <c r="R3178">
        <f t="shared" si="399"/>
        <v>88.86</v>
      </c>
      <c r="S3178" t="str">
        <f t="shared" si="395"/>
        <v>photography</v>
      </c>
      <c r="T3178" t="str">
        <f t="shared" si="396"/>
        <v>photobooks</v>
      </c>
      <c r="U3178" s="7">
        <f t="shared" si="397"/>
        <v>42426.542592592596</v>
      </c>
      <c r="V3178" s="7">
        <f t="shared" si="398"/>
        <v>42454.916666666672</v>
      </c>
    </row>
    <row r="3179" spans="1:22" ht="44.25" x14ac:dyDescent="0.75">
      <c r="A3179">
        <v>3276</v>
      </c>
      <c r="B3179" s="2" t="s">
        <v>3276</v>
      </c>
      <c r="C3179" s="2" t="s">
        <v>7386</v>
      </c>
      <c r="D3179">
        <v>4500</v>
      </c>
      <c r="E3179">
        <f t="shared" si="392"/>
        <v>3285</v>
      </c>
      <c r="F3179">
        <v>5258</v>
      </c>
      <c r="G3179">
        <f t="shared" si="393"/>
        <v>3838.3399999999997</v>
      </c>
      <c r="H3179" t="s">
        <v>8219</v>
      </c>
      <c r="I3179" t="s">
        <v>8229</v>
      </c>
      <c r="J3179" t="s">
        <v>8251</v>
      </c>
      <c r="K3179">
        <v>1459483140</v>
      </c>
      <c r="L3179">
        <v>1456526879</v>
      </c>
      <c r="M3179" t="b">
        <v>1</v>
      </c>
      <c r="N3179">
        <v>100</v>
      </c>
      <c r="O3179" t="b">
        <v>1</v>
      </c>
      <c r="P3179" t="s">
        <v>8271</v>
      </c>
      <c r="Q3179">
        <f t="shared" si="394"/>
        <v>117</v>
      </c>
      <c r="R3179">
        <f t="shared" si="399"/>
        <v>38.380000000000003</v>
      </c>
      <c r="S3179" t="str">
        <f t="shared" si="395"/>
        <v>theater</v>
      </c>
      <c r="T3179" t="str">
        <f t="shared" si="396"/>
        <v>plays</v>
      </c>
      <c r="U3179" s="7">
        <f t="shared" si="397"/>
        <v>42426.949988425928</v>
      </c>
      <c r="V3179" s="7">
        <f t="shared" si="398"/>
        <v>42461.165972222225</v>
      </c>
    </row>
    <row r="3180" spans="1:22" ht="73.75" x14ac:dyDescent="0.75">
      <c r="A3180">
        <v>3126</v>
      </c>
      <c r="B3180" s="2" t="s">
        <v>3126</v>
      </c>
      <c r="C3180" s="2" t="s">
        <v>7236</v>
      </c>
      <c r="D3180">
        <v>25000</v>
      </c>
      <c r="E3180">
        <f t="shared" si="392"/>
        <v>25000</v>
      </c>
      <c r="F3180">
        <v>1040</v>
      </c>
      <c r="G3180">
        <f t="shared" si="393"/>
        <v>1040</v>
      </c>
      <c r="H3180" t="s">
        <v>8220</v>
      </c>
      <c r="I3180" t="s">
        <v>8224</v>
      </c>
      <c r="J3180" t="s">
        <v>8246</v>
      </c>
      <c r="K3180">
        <v>1459121162</v>
      </c>
      <c r="L3180">
        <v>1456532762</v>
      </c>
      <c r="M3180" t="b">
        <v>0</v>
      </c>
      <c r="N3180">
        <v>17</v>
      </c>
      <c r="O3180" t="b">
        <v>0</v>
      </c>
      <c r="P3180" t="s">
        <v>8303</v>
      </c>
      <c r="Q3180">
        <f t="shared" si="394"/>
        <v>4</v>
      </c>
      <c r="R3180">
        <f t="shared" si="399"/>
        <v>61.18</v>
      </c>
      <c r="S3180" t="str">
        <f t="shared" si="395"/>
        <v>theater</v>
      </c>
      <c r="T3180" t="str">
        <f t="shared" si="396"/>
        <v>spaces</v>
      </c>
      <c r="U3180" s="7">
        <f t="shared" si="397"/>
        <v>42427.01807870371</v>
      </c>
      <c r="V3180" s="7">
        <f t="shared" si="398"/>
        <v>42456.976412037038</v>
      </c>
    </row>
    <row r="3181" spans="1:22" ht="44.25" x14ac:dyDescent="0.75">
      <c r="A3181">
        <v>1707</v>
      </c>
      <c r="B3181" s="2" t="s">
        <v>1708</v>
      </c>
      <c r="C3181" s="2" t="s">
        <v>5817</v>
      </c>
      <c r="D3181">
        <v>5000</v>
      </c>
      <c r="E3181">
        <f t="shared" si="392"/>
        <v>5000</v>
      </c>
      <c r="F3181">
        <v>487</v>
      </c>
      <c r="G3181">
        <f t="shared" si="393"/>
        <v>487</v>
      </c>
      <c r="H3181" t="s">
        <v>8221</v>
      </c>
      <c r="I3181" t="s">
        <v>8224</v>
      </c>
      <c r="J3181" t="s">
        <v>8246</v>
      </c>
      <c r="K3181">
        <v>1459181895</v>
      </c>
      <c r="L3181">
        <v>1456593495</v>
      </c>
      <c r="M3181" t="b">
        <v>0</v>
      </c>
      <c r="N3181">
        <v>9</v>
      </c>
      <c r="O3181" t="b">
        <v>0</v>
      </c>
      <c r="P3181" t="s">
        <v>8293</v>
      </c>
      <c r="Q3181">
        <f t="shared" si="394"/>
        <v>10</v>
      </c>
      <c r="R3181">
        <f t="shared" si="399"/>
        <v>54.11</v>
      </c>
      <c r="S3181" t="str">
        <f t="shared" si="395"/>
        <v>music</v>
      </c>
      <c r="T3181" t="str">
        <f t="shared" si="396"/>
        <v>faith</v>
      </c>
      <c r="U3181" s="7">
        <f t="shared" si="397"/>
        <v>42427.721006944441</v>
      </c>
      <c r="V3181" s="7">
        <f t="shared" si="398"/>
        <v>42457.679340277777</v>
      </c>
    </row>
    <row r="3182" spans="1:22" ht="44.25" x14ac:dyDescent="0.75">
      <c r="A3182">
        <v>351</v>
      </c>
      <c r="B3182" s="2" t="s">
        <v>352</v>
      </c>
      <c r="C3182" s="2" t="s">
        <v>4461</v>
      </c>
      <c r="D3182">
        <v>34000</v>
      </c>
      <c r="E3182">
        <f t="shared" si="392"/>
        <v>38760</v>
      </c>
      <c r="F3182">
        <v>43296</v>
      </c>
      <c r="G3182">
        <f t="shared" si="393"/>
        <v>49357.439999999995</v>
      </c>
      <c r="H3182" t="s">
        <v>8219</v>
      </c>
      <c r="I3182" t="s">
        <v>8227</v>
      </c>
      <c r="J3182" t="s">
        <v>8249</v>
      </c>
      <c r="K3182">
        <v>1460066954</v>
      </c>
      <c r="L3182">
        <v>1456614554</v>
      </c>
      <c r="M3182" t="b">
        <v>1</v>
      </c>
      <c r="N3182">
        <v>964</v>
      </c>
      <c r="O3182" t="b">
        <v>1</v>
      </c>
      <c r="P3182" t="s">
        <v>8269</v>
      </c>
      <c r="Q3182">
        <f t="shared" si="394"/>
        <v>127</v>
      </c>
      <c r="R3182">
        <f t="shared" si="399"/>
        <v>51.2</v>
      </c>
      <c r="S3182" t="str">
        <f t="shared" si="395"/>
        <v>film &amp; video</v>
      </c>
      <c r="T3182" t="str">
        <f t="shared" si="396"/>
        <v>documentary</v>
      </c>
      <c r="U3182" s="7">
        <f t="shared" si="397"/>
        <v>42427.964745370366</v>
      </c>
      <c r="V3182" s="7">
        <f t="shared" si="398"/>
        <v>42467.923078703709</v>
      </c>
    </row>
    <row r="3183" spans="1:22" ht="29.5" x14ac:dyDescent="0.75">
      <c r="A3183">
        <v>219</v>
      </c>
      <c r="B3183" s="2" t="s">
        <v>221</v>
      </c>
      <c r="C3183" s="2" t="s">
        <v>4329</v>
      </c>
      <c r="D3183">
        <v>50000</v>
      </c>
      <c r="E3183">
        <f t="shared" si="392"/>
        <v>50000</v>
      </c>
      <c r="F3183">
        <v>8815</v>
      </c>
      <c r="G3183">
        <f t="shared" si="393"/>
        <v>8815</v>
      </c>
      <c r="H3183" t="s">
        <v>8221</v>
      </c>
      <c r="I3183" t="s">
        <v>8224</v>
      </c>
      <c r="J3183" t="s">
        <v>8246</v>
      </c>
      <c r="K3183">
        <v>1459493940</v>
      </c>
      <c r="L3183">
        <v>1456732225</v>
      </c>
      <c r="M3183" t="b">
        <v>0</v>
      </c>
      <c r="N3183">
        <v>76</v>
      </c>
      <c r="O3183" t="b">
        <v>0</v>
      </c>
      <c r="P3183" t="s">
        <v>8268</v>
      </c>
      <c r="Q3183">
        <f t="shared" si="394"/>
        <v>18</v>
      </c>
      <c r="R3183">
        <f t="shared" si="399"/>
        <v>115.99</v>
      </c>
      <c r="S3183" t="str">
        <f t="shared" si="395"/>
        <v>film &amp; video</v>
      </c>
      <c r="T3183" t="str">
        <f t="shared" si="396"/>
        <v>drama</v>
      </c>
      <c r="U3183" s="7">
        <f t="shared" si="397"/>
        <v>42429.326678240745</v>
      </c>
      <c r="V3183" s="7">
        <f t="shared" si="398"/>
        <v>42461.290972222225</v>
      </c>
    </row>
    <row r="3184" spans="1:22" ht="44.25" x14ac:dyDescent="0.75">
      <c r="A3184">
        <v>1115</v>
      </c>
      <c r="B3184" s="2" t="s">
        <v>1116</v>
      </c>
      <c r="C3184" s="2" t="s">
        <v>5225</v>
      </c>
      <c r="D3184">
        <v>40000</v>
      </c>
      <c r="E3184">
        <f t="shared" si="392"/>
        <v>40000</v>
      </c>
      <c r="F3184">
        <v>53</v>
      </c>
      <c r="G3184">
        <f t="shared" si="393"/>
        <v>53</v>
      </c>
      <c r="H3184" t="s">
        <v>8221</v>
      </c>
      <c r="I3184" t="s">
        <v>8224</v>
      </c>
      <c r="J3184" t="s">
        <v>8246</v>
      </c>
      <c r="K3184">
        <v>1459352495</v>
      </c>
      <c r="L3184">
        <v>1456764095</v>
      </c>
      <c r="M3184" t="b">
        <v>0</v>
      </c>
      <c r="N3184">
        <v>4</v>
      </c>
      <c r="O3184" t="b">
        <v>0</v>
      </c>
      <c r="P3184" t="s">
        <v>8282</v>
      </c>
      <c r="Q3184">
        <f t="shared" si="394"/>
        <v>0</v>
      </c>
      <c r="R3184">
        <f t="shared" si="399"/>
        <v>13.25</v>
      </c>
      <c r="S3184" t="str">
        <f t="shared" si="395"/>
        <v>games</v>
      </c>
      <c r="T3184" t="str">
        <f t="shared" si="396"/>
        <v>video games</v>
      </c>
      <c r="U3184" s="7">
        <f t="shared" si="397"/>
        <v>42429.695543981477</v>
      </c>
      <c r="V3184" s="7">
        <f t="shared" si="398"/>
        <v>42459.653877314813</v>
      </c>
    </row>
    <row r="3185" spans="1:22" ht="29.5" x14ac:dyDescent="0.75">
      <c r="A3185">
        <v>900</v>
      </c>
      <c r="B3185" s="2" t="s">
        <v>901</v>
      </c>
      <c r="C3185" s="2" t="s">
        <v>5010</v>
      </c>
      <c r="D3185">
        <v>5000</v>
      </c>
      <c r="E3185">
        <f t="shared" si="392"/>
        <v>5000</v>
      </c>
      <c r="F3185">
        <v>21</v>
      </c>
      <c r="G3185">
        <f t="shared" si="393"/>
        <v>21</v>
      </c>
      <c r="H3185" t="s">
        <v>8221</v>
      </c>
      <c r="I3185" t="s">
        <v>8224</v>
      </c>
      <c r="J3185" t="s">
        <v>8246</v>
      </c>
      <c r="K3185">
        <v>1459365802</v>
      </c>
      <c r="L3185">
        <v>1456777402</v>
      </c>
      <c r="M3185" t="b">
        <v>0</v>
      </c>
      <c r="N3185">
        <v>2</v>
      </c>
      <c r="O3185" t="b">
        <v>0</v>
      </c>
      <c r="P3185" t="s">
        <v>8278</v>
      </c>
      <c r="Q3185">
        <f t="shared" si="394"/>
        <v>0</v>
      </c>
      <c r="R3185">
        <f t="shared" si="399"/>
        <v>10.5</v>
      </c>
      <c r="S3185" t="str">
        <f t="shared" si="395"/>
        <v>music</v>
      </c>
      <c r="T3185" t="str">
        <f t="shared" si="396"/>
        <v>jazz</v>
      </c>
      <c r="U3185" s="7">
        <f t="shared" si="397"/>
        <v>42429.84956018519</v>
      </c>
      <c r="V3185" s="7">
        <f t="shared" si="398"/>
        <v>42459.807893518519</v>
      </c>
    </row>
    <row r="3186" spans="1:22" ht="44.25" x14ac:dyDescent="0.75">
      <c r="A3186">
        <v>3609</v>
      </c>
      <c r="B3186" s="2" t="s">
        <v>3608</v>
      </c>
      <c r="C3186" s="2" t="s">
        <v>7719</v>
      </c>
      <c r="D3186">
        <v>1960</v>
      </c>
      <c r="E3186">
        <f t="shared" si="392"/>
        <v>2567.6</v>
      </c>
      <c r="F3186">
        <v>3005</v>
      </c>
      <c r="G3186">
        <f t="shared" si="393"/>
        <v>3936.55</v>
      </c>
      <c r="H3186" t="s">
        <v>8219</v>
      </c>
      <c r="I3186" t="s">
        <v>8225</v>
      </c>
      <c r="J3186" t="s">
        <v>8247</v>
      </c>
      <c r="K3186">
        <v>1459378085</v>
      </c>
      <c r="L3186">
        <v>1456789685</v>
      </c>
      <c r="M3186" t="b">
        <v>0</v>
      </c>
      <c r="N3186">
        <v>21</v>
      </c>
      <c r="O3186" t="b">
        <v>1</v>
      </c>
      <c r="P3186" t="s">
        <v>8271</v>
      </c>
      <c r="Q3186">
        <f t="shared" si="394"/>
        <v>153</v>
      </c>
      <c r="R3186">
        <f t="shared" si="399"/>
        <v>187.45</v>
      </c>
      <c r="S3186" t="str">
        <f t="shared" si="395"/>
        <v>theater</v>
      </c>
      <c r="T3186" t="str">
        <f t="shared" si="396"/>
        <v>plays</v>
      </c>
      <c r="U3186" s="7">
        <f t="shared" si="397"/>
        <v>42429.991724537031</v>
      </c>
      <c r="V3186" s="7">
        <f t="shared" si="398"/>
        <v>42459.950057870374</v>
      </c>
    </row>
    <row r="3187" spans="1:22" ht="44.25" x14ac:dyDescent="0.75">
      <c r="A3187">
        <v>522</v>
      </c>
      <c r="B3187" s="2" t="s">
        <v>523</v>
      </c>
      <c r="C3187" s="2" t="s">
        <v>4632</v>
      </c>
      <c r="D3187">
        <v>3000</v>
      </c>
      <c r="E3187">
        <f t="shared" si="392"/>
        <v>3000</v>
      </c>
      <c r="F3187">
        <v>3440</v>
      </c>
      <c r="G3187">
        <f t="shared" si="393"/>
        <v>3440</v>
      </c>
      <c r="H3187" t="s">
        <v>8219</v>
      </c>
      <c r="I3187" t="s">
        <v>8224</v>
      </c>
      <c r="J3187" t="s">
        <v>8246</v>
      </c>
      <c r="K3187">
        <v>1458518325</v>
      </c>
      <c r="L3187">
        <v>1456793925</v>
      </c>
      <c r="M3187" t="b">
        <v>0</v>
      </c>
      <c r="N3187">
        <v>31</v>
      </c>
      <c r="O3187" t="b">
        <v>1</v>
      </c>
      <c r="P3187" t="s">
        <v>8271</v>
      </c>
      <c r="Q3187">
        <f t="shared" si="394"/>
        <v>115</v>
      </c>
      <c r="R3187">
        <f t="shared" si="399"/>
        <v>110.97</v>
      </c>
      <c r="S3187" t="str">
        <f t="shared" si="395"/>
        <v>theater</v>
      </c>
      <c r="T3187" t="str">
        <f t="shared" si="396"/>
        <v>plays</v>
      </c>
      <c r="U3187" s="7">
        <f t="shared" si="397"/>
        <v>42430.040798611109</v>
      </c>
      <c r="V3187" s="7">
        <f t="shared" si="398"/>
        <v>42449.999131944445</v>
      </c>
    </row>
    <row r="3188" spans="1:22" ht="29.5" x14ac:dyDescent="0.75">
      <c r="A3188">
        <v>1207</v>
      </c>
      <c r="B3188" s="2" t="s">
        <v>1208</v>
      </c>
      <c r="C3188" s="2" t="s">
        <v>5317</v>
      </c>
      <c r="D3188">
        <v>16700</v>
      </c>
      <c r="E3188">
        <f t="shared" si="392"/>
        <v>19038</v>
      </c>
      <c r="F3188">
        <v>17396</v>
      </c>
      <c r="G3188">
        <f t="shared" si="393"/>
        <v>19831.439999999999</v>
      </c>
      <c r="H3188" t="s">
        <v>8219</v>
      </c>
      <c r="I3188" t="s">
        <v>8237</v>
      </c>
      <c r="J3188" t="s">
        <v>8249</v>
      </c>
      <c r="K3188">
        <v>1459418400</v>
      </c>
      <c r="L3188">
        <v>1456827573</v>
      </c>
      <c r="M3188" t="b">
        <v>0</v>
      </c>
      <c r="N3188">
        <v>141</v>
      </c>
      <c r="O3188" t="b">
        <v>1</v>
      </c>
      <c r="P3188" t="s">
        <v>8285</v>
      </c>
      <c r="Q3188">
        <f t="shared" si="394"/>
        <v>104</v>
      </c>
      <c r="R3188">
        <f t="shared" si="399"/>
        <v>140.65</v>
      </c>
      <c r="S3188" t="str">
        <f t="shared" si="395"/>
        <v>photography</v>
      </c>
      <c r="T3188" t="str">
        <f t="shared" si="396"/>
        <v>photobooks</v>
      </c>
      <c r="U3188" s="7">
        <f t="shared" si="397"/>
        <v>42430.430243055554</v>
      </c>
      <c r="V3188" s="7">
        <f t="shared" si="398"/>
        <v>42460.416666666672</v>
      </c>
    </row>
    <row r="3189" spans="1:22" ht="29.5" x14ac:dyDescent="0.75">
      <c r="A3189">
        <v>1880</v>
      </c>
      <c r="B3189" s="2" t="s">
        <v>1881</v>
      </c>
      <c r="C3189" s="2" t="s">
        <v>5990</v>
      </c>
      <c r="D3189">
        <v>5000</v>
      </c>
      <c r="E3189">
        <f t="shared" si="392"/>
        <v>6550</v>
      </c>
      <c r="F3189">
        <v>1004</v>
      </c>
      <c r="G3189">
        <f t="shared" si="393"/>
        <v>1315.24</v>
      </c>
      <c r="H3189" t="s">
        <v>8221</v>
      </c>
      <c r="I3189" t="s">
        <v>8225</v>
      </c>
      <c r="J3189" t="s">
        <v>8247</v>
      </c>
      <c r="K3189">
        <v>1459341380</v>
      </c>
      <c r="L3189">
        <v>1456839380</v>
      </c>
      <c r="M3189" t="b">
        <v>0</v>
      </c>
      <c r="N3189">
        <v>24</v>
      </c>
      <c r="O3189" t="b">
        <v>0</v>
      </c>
      <c r="P3189" t="s">
        <v>8283</v>
      </c>
      <c r="Q3189">
        <f t="shared" si="394"/>
        <v>20</v>
      </c>
      <c r="R3189">
        <f t="shared" si="399"/>
        <v>54.8</v>
      </c>
      <c r="S3189" t="str">
        <f t="shared" si="395"/>
        <v>games</v>
      </c>
      <c r="T3189" t="str">
        <f t="shared" si="396"/>
        <v>mobile games</v>
      </c>
      <c r="U3189" s="7">
        <f t="shared" si="397"/>
        <v>42430.566898148143</v>
      </c>
      <c r="V3189" s="7">
        <f t="shared" si="398"/>
        <v>42459.525231481486</v>
      </c>
    </row>
    <row r="3190" spans="1:22" ht="59" x14ac:dyDescent="0.75">
      <c r="A3190">
        <v>1835</v>
      </c>
      <c r="B3190" s="2" t="s">
        <v>1836</v>
      </c>
      <c r="C3190" s="2" t="s">
        <v>5945</v>
      </c>
      <c r="D3190">
        <v>500</v>
      </c>
      <c r="E3190">
        <f t="shared" si="392"/>
        <v>655</v>
      </c>
      <c r="F3190">
        <v>520</v>
      </c>
      <c r="G3190">
        <f t="shared" si="393"/>
        <v>681.2</v>
      </c>
      <c r="H3190" t="s">
        <v>8219</v>
      </c>
      <c r="I3190" t="s">
        <v>8225</v>
      </c>
      <c r="J3190" t="s">
        <v>8247</v>
      </c>
      <c r="K3190">
        <v>1459439471</v>
      </c>
      <c r="L3190">
        <v>1456851071</v>
      </c>
      <c r="M3190" t="b">
        <v>0</v>
      </c>
      <c r="N3190">
        <v>11</v>
      </c>
      <c r="O3190" t="b">
        <v>1</v>
      </c>
      <c r="P3190" t="s">
        <v>8276</v>
      </c>
      <c r="Q3190">
        <f t="shared" si="394"/>
        <v>104</v>
      </c>
      <c r="R3190">
        <f t="shared" si="399"/>
        <v>61.93</v>
      </c>
      <c r="S3190" t="str">
        <f t="shared" si="395"/>
        <v>music</v>
      </c>
      <c r="T3190" t="str">
        <f t="shared" si="396"/>
        <v>rock</v>
      </c>
      <c r="U3190" s="7">
        <f t="shared" si="397"/>
        <v>42430.702210648145</v>
      </c>
      <c r="V3190" s="7">
        <f t="shared" si="398"/>
        <v>42460.660543981481</v>
      </c>
    </row>
    <row r="3191" spans="1:22" ht="29.5" x14ac:dyDescent="0.75">
      <c r="A3191">
        <v>1222</v>
      </c>
      <c r="B3191" s="2" t="s">
        <v>1223</v>
      </c>
      <c r="C3191" s="2" t="s">
        <v>5332</v>
      </c>
      <c r="D3191">
        <v>4000</v>
      </c>
      <c r="E3191">
        <f t="shared" si="392"/>
        <v>2920</v>
      </c>
      <c r="F3191">
        <v>11215</v>
      </c>
      <c r="G3191">
        <f t="shared" si="393"/>
        <v>8186.95</v>
      </c>
      <c r="H3191" t="s">
        <v>8219</v>
      </c>
      <c r="I3191" t="s">
        <v>8229</v>
      </c>
      <c r="J3191" t="s">
        <v>8251</v>
      </c>
      <c r="K3191">
        <v>1459483200</v>
      </c>
      <c r="L3191">
        <v>1456852647</v>
      </c>
      <c r="M3191" t="b">
        <v>0</v>
      </c>
      <c r="N3191">
        <v>138</v>
      </c>
      <c r="O3191" t="b">
        <v>1</v>
      </c>
      <c r="P3191" t="s">
        <v>8285</v>
      </c>
      <c r="Q3191">
        <f t="shared" si="394"/>
        <v>280</v>
      </c>
      <c r="R3191">
        <f t="shared" si="399"/>
        <v>59.33</v>
      </c>
      <c r="S3191" t="str">
        <f t="shared" si="395"/>
        <v>photography</v>
      </c>
      <c r="T3191" t="str">
        <f t="shared" si="396"/>
        <v>photobooks</v>
      </c>
      <c r="U3191" s="7">
        <f t="shared" si="397"/>
        <v>42430.720451388886</v>
      </c>
      <c r="V3191" s="7">
        <f t="shared" si="398"/>
        <v>42461.166666666672</v>
      </c>
    </row>
    <row r="3192" spans="1:22" ht="44.25" x14ac:dyDescent="0.75">
      <c r="A3192">
        <v>2155</v>
      </c>
      <c r="B3192" s="2" t="s">
        <v>2156</v>
      </c>
      <c r="C3192" s="2" t="s">
        <v>6265</v>
      </c>
      <c r="D3192">
        <v>5000</v>
      </c>
      <c r="E3192">
        <f t="shared" si="392"/>
        <v>6550</v>
      </c>
      <c r="F3192">
        <v>115</v>
      </c>
      <c r="G3192">
        <f t="shared" si="393"/>
        <v>150.65</v>
      </c>
      <c r="H3192" t="s">
        <v>8221</v>
      </c>
      <c r="I3192" t="s">
        <v>8225</v>
      </c>
      <c r="J3192" t="s">
        <v>8247</v>
      </c>
      <c r="K3192">
        <v>1459443385</v>
      </c>
      <c r="L3192">
        <v>1456854985</v>
      </c>
      <c r="M3192" t="b">
        <v>0</v>
      </c>
      <c r="N3192">
        <v>5</v>
      </c>
      <c r="O3192" t="b">
        <v>0</v>
      </c>
      <c r="P3192" t="s">
        <v>8282</v>
      </c>
      <c r="Q3192">
        <f t="shared" si="394"/>
        <v>2</v>
      </c>
      <c r="R3192">
        <f t="shared" si="399"/>
        <v>30.13</v>
      </c>
      <c r="S3192" t="str">
        <f t="shared" si="395"/>
        <v>games</v>
      </c>
      <c r="T3192" t="str">
        <f t="shared" si="396"/>
        <v>video games</v>
      </c>
      <c r="U3192" s="7">
        <f t="shared" si="397"/>
        <v>42430.747511574074</v>
      </c>
      <c r="V3192" s="7">
        <f t="shared" si="398"/>
        <v>42460.70584490741</v>
      </c>
    </row>
    <row r="3193" spans="1:22" ht="44.25" x14ac:dyDescent="0.75">
      <c r="A3193">
        <v>3579</v>
      </c>
      <c r="B3193" s="2" t="s">
        <v>3578</v>
      </c>
      <c r="C3193" s="2" t="s">
        <v>7689</v>
      </c>
      <c r="D3193">
        <v>500</v>
      </c>
      <c r="E3193">
        <f t="shared" si="392"/>
        <v>655</v>
      </c>
      <c r="F3193">
        <v>500</v>
      </c>
      <c r="G3193">
        <f t="shared" si="393"/>
        <v>655</v>
      </c>
      <c r="H3193" t="s">
        <v>8219</v>
      </c>
      <c r="I3193" t="s">
        <v>8225</v>
      </c>
      <c r="J3193" t="s">
        <v>8247</v>
      </c>
      <c r="K3193">
        <v>1459444656</v>
      </c>
      <c r="L3193">
        <v>1456856256</v>
      </c>
      <c r="M3193" t="b">
        <v>0</v>
      </c>
      <c r="N3193">
        <v>14</v>
      </c>
      <c r="O3193" t="b">
        <v>1</v>
      </c>
      <c r="P3193" t="s">
        <v>8271</v>
      </c>
      <c r="Q3193">
        <f t="shared" si="394"/>
        <v>100</v>
      </c>
      <c r="R3193">
        <f t="shared" si="399"/>
        <v>46.79</v>
      </c>
      <c r="S3193" t="str">
        <f t="shared" si="395"/>
        <v>theater</v>
      </c>
      <c r="T3193" t="str">
        <f t="shared" si="396"/>
        <v>plays</v>
      </c>
      <c r="U3193" s="7">
        <f t="shared" si="397"/>
        <v>42430.762222222227</v>
      </c>
      <c r="V3193" s="7">
        <f t="shared" si="398"/>
        <v>42460.720555555556</v>
      </c>
    </row>
    <row r="3194" spans="1:22" ht="44.25" x14ac:dyDescent="0.75">
      <c r="A3194">
        <v>3502</v>
      </c>
      <c r="B3194" s="2" t="s">
        <v>3501</v>
      </c>
      <c r="C3194" s="2" t="s">
        <v>7612</v>
      </c>
      <c r="D3194">
        <v>4000</v>
      </c>
      <c r="E3194">
        <f t="shared" si="392"/>
        <v>4000</v>
      </c>
      <c r="F3194">
        <v>4216</v>
      </c>
      <c r="G3194">
        <f t="shared" si="393"/>
        <v>4216</v>
      </c>
      <c r="H3194" t="s">
        <v>8219</v>
      </c>
      <c r="I3194" t="s">
        <v>8224</v>
      </c>
      <c r="J3194" t="s">
        <v>8246</v>
      </c>
      <c r="K3194">
        <v>1458100740</v>
      </c>
      <c r="L3194">
        <v>1456862924</v>
      </c>
      <c r="M3194" t="b">
        <v>0</v>
      </c>
      <c r="N3194">
        <v>31</v>
      </c>
      <c r="O3194" t="b">
        <v>1</v>
      </c>
      <c r="P3194" t="s">
        <v>8271</v>
      </c>
      <c r="Q3194">
        <f t="shared" si="394"/>
        <v>105</v>
      </c>
      <c r="R3194">
        <f t="shared" si="399"/>
        <v>136</v>
      </c>
      <c r="S3194" t="str">
        <f t="shared" si="395"/>
        <v>theater</v>
      </c>
      <c r="T3194" t="str">
        <f t="shared" si="396"/>
        <v>plays</v>
      </c>
      <c r="U3194" s="7">
        <f t="shared" si="397"/>
        <v>42430.839398148149</v>
      </c>
      <c r="V3194" s="7">
        <f t="shared" si="398"/>
        <v>42445.165972222225</v>
      </c>
    </row>
    <row r="3195" spans="1:22" ht="59" x14ac:dyDescent="0.75">
      <c r="A3195">
        <v>3279</v>
      </c>
      <c r="B3195" s="2" t="s">
        <v>3279</v>
      </c>
      <c r="C3195" s="2" t="s">
        <v>7389</v>
      </c>
      <c r="D3195">
        <v>5800</v>
      </c>
      <c r="E3195">
        <f t="shared" si="392"/>
        <v>5800</v>
      </c>
      <c r="F3195">
        <v>6628</v>
      </c>
      <c r="G3195">
        <f t="shared" si="393"/>
        <v>6628</v>
      </c>
      <c r="H3195" t="s">
        <v>8219</v>
      </c>
      <c r="I3195" t="s">
        <v>8224</v>
      </c>
      <c r="J3195" t="s">
        <v>8246</v>
      </c>
      <c r="K3195">
        <v>1459474059</v>
      </c>
      <c r="L3195">
        <v>1456885659</v>
      </c>
      <c r="M3195" t="b">
        <v>0</v>
      </c>
      <c r="N3195">
        <v>63</v>
      </c>
      <c r="O3195" t="b">
        <v>1</v>
      </c>
      <c r="P3195" t="s">
        <v>8271</v>
      </c>
      <c r="Q3195">
        <f t="shared" si="394"/>
        <v>114</v>
      </c>
      <c r="R3195">
        <f t="shared" si="399"/>
        <v>105.21</v>
      </c>
      <c r="S3195" t="str">
        <f t="shared" si="395"/>
        <v>theater</v>
      </c>
      <c r="T3195" t="str">
        <f t="shared" si="396"/>
        <v>plays</v>
      </c>
      <c r="U3195" s="7">
        <f t="shared" si="397"/>
        <v>42431.102534722217</v>
      </c>
      <c r="V3195" s="7">
        <f t="shared" si="398"/>
        <v>42461.06086805556</v>
      </c>
    </row>
    <row r="3196" spans="1:22" ht="29.5" x14ac:dyDescent="0.75">
      <c r="A3196">
        <v>3318</v>
      </c>
      <c r="B3196" s="2" t="s">
        <v>3318</v>
      </c>
      <c r="C3196" s="2" t="s">
        <v>7428</v>
      </c>
      <c r="D3196">
        <v>2000</v>
      </c>
      <c r="E3196">
        <f t="shared" si="392"/>
        <v>1460</v>
      </c>
      <c r="F3196">
        <v>2512</v>
      </c>
      <c r="G3196">
        <f t="shared" si="393"/>
        <v>1833.76</v>
      </c>
      <c r="H3196" t="s">
        <v>8219</v>
      </c>
      <c r="I3196" t="s">
        <v>8229</v>
      </c>
      <c r="J3196" t="s">
        <v>8251</v>
      </c>
      <c r="K3196">
        <v>1460341800</v>
      </c>
      <c r="L3196">
        <v>1456902893</v>
      </c>
      <c r="M3196" t="b">
        <v>0</v>
      </c>
      <c r="N3196">
        <v>32</v>
      </c>
      <c r="O3196" t="b">
        <v>1</v>
      </c>
      <c r="P3196" t="s">
        <v>8271</v>
      </c>
      <c r="Q3196">
        <f t="shared" si="394"/>
        <v>126</v>
      </c>
      <c r="R3196">
        <f t="shared" si="399"/>
        <v>57.31</v>
      </c>
      <c r="S3196" t="str">
        <f t="shared" si="395"/>
        <v>theater</v>
      </c>
      <c r="T3196" t="str">
        <f t="shared" si="396"/>
        <v>plays</v>
      </c>
      <c r="U3196" s="7">
        <f t="shared" si="397"/>
        <v>42431.302002314813</v>
      </c>
      <c r="V3196" s="7">
        <f t="shared" si="398"/>
        <v>42471.104166666672</v>
      </c>
    </row>
    <row r="3197" spans="1:22" ht="44.25" x14ac:dyDescent="0.75">
      <c r="A3197">
        <v>2986</v>
      </c>
      <c r="B3197" s="2" t="s">
        <v>2986</v>
      </c>
      <c r="C3197" s="2" t="s">
        <v>7096</v>
      </c>
      <c r="D3197">
        <v>2400</v>
      </c>
      <c r="E3197">
        <f t="shared" si="392"/>
        <v>3144</v>
      </c>
      <c r="F3197">
        <v>2532</v>
      </c>
      <c r="G3197">
        <f t="shared" si="393"/>
        <v>3316.92</v>
      </c>
      <c r="H3197" t="s">
        <v>8219</v>
      </c>
      <c r="I3197" t="s">
        <v>8225</v>
      </c>
      <c r="J3197" t="s">
        <v>8247</v>
      </c>
      <c r="K3197">
        <v>1462100406</v>
      </c>
      <c r="L3197">
        <v>1456920006</v>
      </c>
      <c r="M3197" t="b">
        <v>0</v>
      </c>
      <c r="N3197">
        <v>56</v>
      </c>
      <c r="O3197" t="b">
        <v>1</v>
      </c>
      <c r="P3197" t="s">
        <v>8303</v>
      </c>
      <c r="Q3197">
        <f t="shared" si="394"/>
        <v>106</v>
      </c>
      <c r="R3197">
        <f t="shared" si="399"/>
        <v>59.23</v>
      </c>
      <c r="S3197" t="str">
        <f t="shared" si="395"/>
        <v>theater</v>
      </c>
      <c r="T3197" t="str">
        <f t="shared" si="396"/>
        <v>spaces</v>
      </c>
      <c r="U3197" s="7">
        <f t="shared" si="397"/>
        <v>42431.500069444446</v>
      </c>
      <c r="V3197" s="7">
        <f t="shared" si="398"/>
        <v>42491.458402777775</v>
      </c>
    </row>
    <row r="3198" spans="1:22" ht="29.5" x14ac:dyDescent="0.75">
      <c r="A3198">
        <v>1061</v>
      </c>
      <c r="B3198" s="2" t="s">
        <v>1062</v>
      </c>
      <c r="C3198" s="2" t="s">
        <v>5171</v>
      </c>
      <c r="D3198">
        <v>4000</v>
      </c>
      <c r="E3198">
        <f t="shared" si="392"/>
        <v>4000</v>
      </c>
      <c r="F3198">
        <v>0</v>
      </c>
      <c r="G3198">
        <f t="shared" si="393"/>
        <v>0</v>
      </c>
      <c r="H3198" t="s">
        <v>8220</v>
      </c>
      <c r="I3198" t="s">
        <v>8224</v>
      </c>
      <c r="J3198" t="s">
        <v>8246</v>
      </c>
      <c r="K3198">
        <v>1462150800</v>
      </c>
      <c r="L3198">
        <v>1456987108</v>
      </c>
      <c r="M3198" t="b">
        <v>0</v>
      </c>
      <c r="N3198">
        <v>0</v>
      </c>
      <c r="O3198" t="b">
        <v>0</v>
      </c>
      <c r="P3198" t="s">
        <v>8281</v>
      </c>
      <c r="Q3198">
        <f t="shared" si="394"/>
        <v>0</v>
      </c>
      <c r="R3198" t="e">
        <f t="shared" si="399"/>
        <v>#DIV/0!</v>
      </c>
      <c r="S3198" t="str">
        <f t="shared" si="395"/>
        <v>journalism</v>
      </c>
      <c r="T3198" t="str">
        <f t="shared" si="396"/>
        <v>audio</v>
      </c>
      <c r="U3198" s="7">
        <f t="shared" si="397"/>
        <v>42432.276712962965</v>
      </c>
      <c r="V3198" s="7">
        <f t="shared" si="398"/>
        <v>42492.041666666672</v>
      </c>
    </row>
    <row r="3199" spans="1:22" ht="44.25" x14ac:dyDescent="0.75">
      <c r="A3199">
        <v>1428</v>
      </c>
      <c r="B3199" s="2" t="s">
        <v>1429</v>
      </c>
      <c r="C3199" s="2" t="s">
        <v>5538</v>
      </c>
      <c r="D3199">
        <v>1000</v>
      </c>
      <c r="E3199">
        <f t="shared" si="392"/>
        <v>1140</v>
      </c>
      <c r="F3199">
        <v>45</v>
      </c>
      <c r="G3199">
        <f t="shared" si="393"/>
        <v>51.3</v>
      </c>
      <c r="H3199" t="s">
        <v>8221</v>
      </c>
      <c r="I3199" t="s">
        <v>8227</v>
      </c>
      <c r="J3199" t="s">
        <v>8249</v>
      </c>
      <c r="K3199">
        <v>1459584417</v>
      </c>
      <c r="L3199">
        <v>1456996017</v>
      </c>
      <c r="M3199" t="b">
        <v>0</v>
      </c>
      <c r="N3199">
        <v>3</v>
      </c>
      <c r="O3199" t="b">
        <v>0</v>
      </c>
      <c r="P3199" t="s">
        <v>8287</v>
      </c>
      <c r="Q3199">
        <f t="shared" si="394"/>
        <v>5</v>
      </c>
      <c r="R3199">
        <f t="shared" si="399"/>
        <v>17.100000000000001</v>
      </c>
      <c r="S3199" t="str">
        <f t="shared" si="395"/>
        <v>publishing</v>
      </c>
      <c r="T3199" t="str">
        <f t="shared" si="396"/>
        <v>translations</v>
      </c>
      <c r="U3199" s="7">
        <f t="shared" si="397"/>
        <v>42432.379826388889</v>
      </c>
      <c r="V3199" s="7">
        <f t="shared" si="398"/>
        <v>42462.338159722218</v>
      </c>
    </row>
    <row r="3200" spans="1:22" ht="44.25" x14ac:dyDescent="0.75">
      <c r="A3200">
        <v>3840</v>
      </c>
      <c r="B3200" s="2" t="s">
        <v>3837</v>
      </c>
      <c r="C3200" s="2" t="s">
        <v>7949</v>
      </c>
      <c r="D3200">
        <v>1</v>
      </c>
      <c r="E3200">
        <f t="shared" si="392"/>
        <v>1.31</v>
      </c>
      <c r="F3200">
        <v>65</v>
      </c>
      <c r="G3200">
        <f t="shared" si="393"/>
        <v>85.15</v>
      </c>
      <c r="H3200" t="s">
        <v>8219</v>
      </c>
      <c r="I3200" t="s">
        <v>8225</v>
      </c>
      <c r="J3200" t="s">
        <v>8247</v>
      </c>
      <c r="K3200">
        <v>1459180229</v>
      </c>
      <c r="L3200">
        <v>1457023829</v>
      </c>
      <c r="M3200" t="b">
        <v>0</v>
      </c>
      <c r="N3200">
        <v>3</v>
      </c>
      <c r="O3200" t="b">
        <v>1</v>
      </c>
      <c r="P3200" t="s">
        <v>8271</v>
      </c>
      <c r="Q3200">
        <f t="shared" si="394"/>
        <v>6500</v>
      </c>
      <c r="R3200">
        <f t="shared" si="399"/>
        <v>28.38</v>
      </c>
      <c r="S3200" t="str">
        <f t="shared" si="395"/>
        <v>theater</v>
      </c>
      <c r="T3200" t="str">
        <f t="shared" si="396"/>
        <v>plays</v>
      </c>
      <c r="U3200" s="7">
        <f t="shared" si="397"/>
        <v>42432.701724537037</v>
      </c>
      <c r="V3200" s="7">
        <f t="shared" si="398"/>
        <v>42457.660057870366</v>
      </c>
    </row>
    <row r="3201" spans="1:22" ht="44.25" x14ac:dyDescent="0.75">
      <c r="A3201">
        <v>3930</v>
      </c>
      <c r="B3201" s="2" t="s">
        <v>3927</v>
      </c>
      <c r="C3201" s="2" t="s">
        <v>8038</v>
      </c>
      <c r="D3201">
        <v>10000</v>
      </c>
      <c r="E3201">
        <f t="shared" si="392"/>
        <v>6600</v>
      </c>
      <c r="F3201">
        <v>0</v>
      </c>
      <c r="G3201">
        <f t="shared" si="393"/>
        <v>0</v>
      </c>
      <c r="H3201" t="s">
        <v>8221</v>
      </c>
      <c r="I3201" t="s">
        <v>8226</v>
      </c>
      <c r="J3201" t="s">
        <v>8248</v>
      </c>
      <c r="K3201">
        <v>1459490400</v>
      </c>
      <c r="L3201">
        <v>1457078868</v>
      </c>
      <c r="M3201" t="b">
        <v>0</v>
      </c>
      <c r="N3201">
        <v>0</v>
      </c>
      <c r="O3201" t="b">
        <v>0</v>
      </c>
      <c r="P3201" t="s">
        <v>8271</v>
      </c>
      <c r="Q3201">
        <f t="shared" si="394"/>
        <v>0</v>
      </c>
      <c r="R3201" t="e">
        <f t="shared" si="399"/>
        <v>#DIV/0!</v>
      </c>
      <c r="S3201" t="str">
        <f t="shared" si="395"/>
        <v>theater</v>
      </c>
      <c r="T3201" t="str">
        <f t="shared" si="396"/>
        <v>plays</v>
      </c>
      <c r="U3201" s="7">
        <f t="shared" si="397"/>
        <v>42433.338749999995</v>
      </c>
      <c r="V3201" s="7">
        <f t="shared" si="398"/>
        <v>42461.25</v>
      </c>
    </row>
    <row r="3202" spans="1:22" ht="44.25" x14ac:dyDescent="0.75">
      <c r="A3202">
        <v>3057</v>
      </c>
      <c r="B3202" s="2" t="s">
        <v>3057</v>
      </c>
      <c r="C3202" s="2" t="s">
        <v>7167</v>
      </c>
      <c r="D3202">
        <v>50000</v>
      </c>
      <c r="E3202">
        <f t="shared" ref="E3202:E3265" si="400">INDEX(convert,MATCH($J3202,money,0),2)*D3202</f>
        <v>65500</v>
      </c>
      <c r="F3202">
        <v>0</v>
      </c>
      <c r="G3202">
        <f t="shared" ref="G3202:G3265" si="401">INDEX(convert,MATCH($J3202,money,0),2)*F3202</f>
        <v>0</v>
      </c>
      <c r="H3202" t="s">
        <v>8221</v>
      </c>
      <c r="I3202" t="s">
        <v>8225</v>
      </c>
      <c r="J3202" t="s">
        <v>8247</v>
      </c>
      <c r="K3202">
        <v>1459694211</v>
      </c>
      <c r="L3202">
        <v>1457105811</v>
      </c>
      <c r="M3202" t="b">
        <v>0</v>
      </c>
      <c r="N3202">
        <v>0</v>
      </c>
      <c r="O3202" t="b">
        <v>0</v>
      </c>
      <c r="P3202" t="s">
        <v>8303</v>
      </c>
      <c r="Q3202">
        <f t="shared" ref="Q3202:Q3265" si="402">ROUND(F3202/D3202*100,0)</f>
        <v>0</v>
      </c>
      <c r="R3202" t="e">
        <f t="shared" si="399"/>
        <v>#DIV/0!</v>
      </c>
      <c r="S3202" t="str">
        <f t="shared" ref="S3202:S3265" si="403">LEFT($P3202,FIND("/",$P3202)-1)</f>
        <v>theater</v>
      </c>
      <c r="T3202" t="str">
        <f t="shared" ref="T3202:T3265" si="404">MID($P3202,FIND("/",$P3202)+1,30)</f>
        <v>spaces</v>
      </c>
      <c r="U3202" s="7">
        <f t="shared" ref="U3202:U3265" si="405">DATE(1970,1,1)+(((L3202/60)/60)/24)</f>
        <v>42433.650590277779</v>
      </c>
      <c r="V3202" s="7">
        <f t="shared" ref="V3202:V3265" si="406">DATE(1970,1,1)+(((K3202/60)/60)/24)</f>
        <v>42463.608923611115</v>
      </c>
    </row>
    <row r="3203" spans="1:22" ht="44.25" x14ac:dyDescent="0.75">
      <c r="A3203">
        <v>1385</v>
      </c>
      <c r="B3203" s="2" t="s">
        <v>1386</v>
      </c>
      <c r="C3203" s="2" t="s">
        <v>5495</v>
      </c>
      <c r="D3203">
        <v>8000</v>
      </c>
      <c r="E3203">
        <f t="shared" si="400"/>
        <v>9120</v>
      </c>
      <c r="F3203">
        <v>8832.49</v>
      </c>
      <c r="G3203">
        <f t="shared" si="401"/>
        <v>10069.038599999998</v>
      </c>
      <c r="H3203" t="s">
        <v>8219</v>
      </c>
      <c r="I3203" t="s">
        <v>8236</v>
      </c>
      <c r="J3203" t="s">
        <v>8249</v>
      </c>
      <c r="K3203">
        <v>1461931860</v>
      </c>
      <c r="L3203">
        <v>1457109121</v>
      </c>
      <c r="M3203" t="b">
        <v>0</v>
      </c>
      <c r="N3203">
        <v>134</v>
      </c>
      <c r="O3203" t="b">
        <v>1</v>
      </c>
      <c r="P3203" t="s">
        <v>8276</v>
      </c>
      <c r="Q3203">
        <f t="shared" si="402"/>
        <v>110</v>
      </c>
      <c r="R3203">
        <f t="shared" ref="R3203:R3266" si="407">ROUND(G3203/N3203,2)</f>
        <v>75.14</v>
      </c>
      <c r="S3203" t="str">
        <f t="shared" si="403"/>
        <v>music</v>
      </c>
      <c r="T3203" t="str">
        <f t="shared" si="404"/>
        <v>rock</v>
      </c>
      <c r="U3203" s="7">
        <f t="shared" si="405"/>
        <v>42433.688900462963</v>
      </c>
      <c r="V3203" s="7">
        <f t="shared" si="406"/>
        <v>42489.507638888885</v>
      </c>
    </row>
    <row r="3204" spans="1:22" ht="59" x14ac:dyDescent="0.75">
      <c r="A3204">
        <v>1591</v>
      </c>
      <c r="B3204" s="2" t="s">
        <v>1592</v>
      </c>
      <c r="C3204" s="2" t="s">
        <v>5701</v>
      </c>
      <c r="D3204">
        <v>14000</v>
      </c>
      <c r="E3204">
        <f t="shared" si="400"/>
        <v>18340</v>
      </c>
      <c r="F3204">
        <v>4092</v>
      </c>
      <c r="G3204">
        <f t="shared" si="401"/>
        <v>5360.52</v>
      </c>
      <c r="H3204" t="s">
        <v>8221</v>
      </c>
      <c r="I3204" t="s">
        <v>8225</v>
      </c>
      <c r="J3204" t="s">
        <v>8247</v>
      </c>
      <c r="K3204">
        <v>1459700741</v>
      </c>
      <c r="L3204">
        <v>1457112341</v>
      </c>
      <c r="M3204" t="b">
        <v>0</v>
      </c>
      <c r="N3204">
        <v>92</v>
      </c>
      <c r="O3204" t="b">
        <v>0</v>
      </c>
      <c r="P3204" t="s">
        <v>8291</v>
      </c>
      <c r="Q3204">
        <f t="shared" si="402"/>
        <v>29</v>
      </c>
      <c r="R3204">
        <f t="shared" si="407"/>
        <v>58.27</v>
      </c>
      <c r="S3204" t="str">
        <f t="shared" si="403"/>
        <v>photography</v>
      </c>
      <c r="T3204" t="str">
        <f t="shared" si="404"/>
        <v>places</v>
      </c>
      <c r="U3204" s="7">
        <f t="shared" si="405"/>
        <v>42433.726168981477</v>
      </c>
      <c r="V3204" s="7">
        <f t="shared" si="406"/>
        <v>42463.68450231482</v>
      </c>
    </row>
    <row r="3205" spans="1:22" ht="44.25" x14ac:dyDescent="0.75">
      <c r="A3205">
        <v>542</v>
      </c>
      <c r="B3205" s="2" t="s">
        <v>543</v>
      </c>
      <c r="C3205" s="2" t="s">
        <v>4652</v>
      </c>
      <c r="D3205">
        <v>250000</v>
      </c>
      <c r="E3205">
        <f t="shared" si="400"/>
        <v>250000</v>
      </c>
      <c r="F3205">
        <v>1</v>
      </c>
      <c r="G3205">
        <f t="shared" si="401"/>
        <v>1</v>
      </c>
      <c r="H3205" t="s">
        <v>8221</v>
      </c>
      <c r="I3205" t="s">
        <v>8224</v>
      </c>
      <c r="J3205" t="s">
        <v>8246</v>
      </c>
      <c r="K3205">
        <v>1462293716</v>
      </c>
      <c r="L3205">
        <v>1457113316</v>
      </c>
      <c r="M3205" t="b">
        <v>0</v>
      </c>
      <c r="N3205">
        <v>1</v>
      </c>
      <c r="O3205" t="b">
        <v>0</v>
      </c>
      <c r="P3205" t="s">
        <v>8272</v>
      </c>
      <c r="Q3205">
        <f t="shared" si="402"/>
        <v>0</v>
      </c>
      <c r="R3205">
        <f t="shared" si="407"/>
        <v>1</v>
      </c>
      <c r="S3205" t="str">
        <f t="shared" si="403"/>
        <v>technology</v>
      </c>
      <c r="T3205" t="str">
        <f t="shared" si="404"/>
        <v>web</v>
      </c>
      <c r="U3205" s="7">
        <f t="shared" si="405"/>
        <v>42433.737453703703</v>
      </c>
      <c r="V3205" s="7">
        <f t="shared" si="406"/>
        <v>42493.695787037039</v>
      </c>
    </row>
    <row r="3206" spans="1:22" ht="44.25" x14ac:dyDescent="0.75">
      <c r="A3206">
        <v>3562</v>
      </c>
      <c r="B3206" s="2" t="s">
        <v>3561</v>
      </c>
      <c r="C3206" s="2" t="s">
        <v>7672</v>
      </c>
      <c r="D3206">
        <v>315</v>
      </c>
      <c r="E3206">
        <f t="shared" si="400"/>
        <v>412.65000000000003</v>
      </c>
      <c r="F3206">
        <v>469</v>
      </c>
      <c r="G3206">
        <f t="shared" si="401"/>
        <v>614.39</v>
      </c>
      <c r="H3206" t="s">
        <v>8219</v>
      </c>
      <c r="I3206" t="s">
        <v>8225</v>
      </c>
      <c r="J3206" t="s">
        <v>8247</v>
      </c>
      <c r="K3206">
        <v>1457906400</v>
      </c>
      <c r="L3206">
        <v>1457115427</v>
      </c>
      <c r="M3206" t="b">
        <v>0</v>
      </c>
      <c r="N3206">
        <v>31</v>
      </c>
      <c r="O3206" t="b">
        <v>1</v>
      </c>
      <c r="P3206" t="s">
        <v>8271</v>
      </c>
      <c r="Q3206">
        <f t="shared" si="402"/>
        <v>149</v>
      </c>
      <c r="R3206">
        <f t="shared" si="407"/>
        <v>19.82</v>
      </c>
      <c r="S3206" t="str">
        <f t="shared" si="403"/>
        <v>theater</v>
      </c>
      <c r="T3206" t="str">
        <f t="shared" si="404"/>
        <v>plays</v>
      </c>
      <c r="U3206" s="7">
        <f t="shared" si="405"/>
        <v>42433.761886574073</v>
      </c>
      <c r="V3206" s="7">
        <f t="shared" si="406"/>
        <v>42442.916666666672</v>
      </c>
    </row>
    <row r="3207" spans="1:22" ht="44.25" x14ac:dyDescent="0.75">
      <c r="A3207">
        <v>3951</v>
      </c>
      <c r="B3207" s="2" t="s">
        <v>3948</v>
      </c>
      <c r="C3207" s="2" t="s">
        <v>6961</v>
      </c>
      <c r="D3207">
        <v>200000</v>
      </c>
      <c r="E3207">
        <f t="shared" si="400"/>
        <v>227999.99999999997</v>
      </c>
      <c r="F3207">
        <v>1</v>
      </c>
      <c r="G3207">
        <f t="shared" si="401"/>
        <v>1.1399999999999999</v>
      </c>
      <c r="H3207" t="s">
        <v>8221</v>
      </c>
      <c r="I3207" t="s">
        <v>8241</v>
      </c>
      <c r="J3207" t="s">
        <v>8249</v>
      </c>
      <c r="K3207">
        <v>1462301342</v>
      </c>
      <c r="L3207">
        <v>1457120942</v>
      </c>
      <c r="M3207" t="b">
        <v>0</v>
      </c>
      <c r="N3207">
        <v>1</v>
      </c>
      <c r="O3207" t="b">
        <v>0</v>
      </c>
      <c r="P3207" t="s">
        <v>8271</v>
      </c>
      <c r="Q3207">
        <f t="shared" si="402"/>
        <v>0</v>
      </c>
      <c r="R3207">
        <f t="shared" si="407"/>
        <v>1.1399999999999999</v>
      </c>
      <c r="S3207" t="str">
        <f t="shared" si="403"/>
        <v>theater</v>
      </c>
      <c r="T3207" t="str">
        <f t="shared" si="404"/>
        <v>plays</v>
      </c>
      <c r="U3207" s="7">
        <f t="shared" si="405"/>
        <v>42433.825717592597</v>
      </c>
      <c r="V3207" s="7">
        <f t="shared" si="406"/>
        <v>42493.784050925926</v>
      </c>
    </row>
    <row r="3208" spans="1:22" ht="44.25" x14ac:dyDescent="0.75">
      <c r="A3208">
        <v>1739</v>
      </c>
      <c r="B3208" s="2" t="s">
        <v>1740</v>
      </c>
      <c r="C3208" s="2" t="s">
        <v>5849</v>
      </c>
      <c r="D3208">
        <v>1000</v>
      </c>
      <c r="E3208">
        <f t="shared" si="400"/>
        <v>1000</v>
      </c>
      <c r="F3208">
        <v>1</v>
      </c>
      <c r="G3208">
        <f t="shared" si="401"/>
        <v>1</v>
      </c>
      <c r="H3208" t="s">
        <v>8221</v>
      </c>
      <c r="I3208" t="s">
        <v>8224</v>
      </c>
      <c r="J3208" t="s">
        <v>8246</v>
      </c>
      <c r="K3208">
        <v>1462391932</v>
      </c>
      <c r="L3208">
        <v>1457297932</v>
      </c>
      <c r="M3208" t="b">
        <v>0</v>
      </c>
      <c r="N3208">
        <v>1</v>
      </c>
      <c r="O3208" t="b">
        <v>0</v>
      </c>
      <c r="P3208" t="s">
        <v>8293</v>
      </c>
      <c r="Q3208">
        <f t="shared" si="402"/>
        <v>0</v>
      </c>
      <c r="R3208">
        <f t="shared" si="407"/>
        <v>1</v>
      </c>
      <c r="S3208" t="str">
        <f t="shared" si="403"/>
        <v>music</v>
      </c>
      <c r="T3208" t="str">
        <f t="shared" si="404"/>
        <v>faith</v>
      </c>
      <c r="U3208" s="7">
        <f t="shared" si="405"/>
        <v>42435.874212962968</v>
      </c>
      <c r="V3208" s="7">
        <f t="shared" si="406"/>
        <v>42494.832546296297</v>
      </c>
    </row>
    <row r="3209" spans="1:22" ht="44.25" x14ac:dyDescent="0.75">
      <c r="A3209">
        <v>3120</v>
      </c>
      <c r="B3209" s="2" t="s">
        <v>3120</v>
      </c>
      <c r="C3209" s="2" t="s">
        <v>7230</v>
      </c>
      <c r="D3209">
        <v>1300000</v>
      </c>
      <c r="E3209">
        <f t="shared" si="400"/>
        <v>1481999.9999999998</v>
      </c>
      <c r="F3209">
        <v>128</v>
      </c>
      <c r="G3209">
        <f t="shared" si="401"/>
        <v>145.91999999999999</v>
      </c>
      <c r="H3209" t="s">
        <v>8221</v>
      </c>
      <c r="I3209" t="s">
        <v>8233</v>
      </c>
      <c r="J3209" t="s">
        <v>8249</v>
      </c>
      <c r="K3209">
        <v>1462484196</v>
      </c>
      <c r="L3209">
        <v>1457303796</v>
      </c>
      <c r="M3209" t="b">
        <v>0</v>
      </c>
      <c r="N3209">
        <v>10</v>
      </c>
      <c r="O3209" t="b">
        <v>0</v>
      </c>
      <c r="P3209" t="s">
        <v>8303</v>
      </c>
      <c r="Q3209">
        <f t="shared" si="402"/>
        <v>0</v>
      </c>
      <c r="R3209">
        <f t="shared" si="407"/>
        <v>14.59</v>
      </c>
      <c r="S3209" t="str">
        <f t="shared" si="403"/>
        <v>theater</v>
      </c>
      <c r="T3209" t="str">
        <f t="shared" si="404"/>
        <v>spaces</v>
      </c>
      <c r="U3209" s="7">
        <f t="shared" si="405"/>
        <v>42435.942083333335</v>
      </c>
      <c r="V3209" s="7">
        <f t="shared" si="406"/>
        <v>42495.900416666671</v>
      </c>
    </row>
    <row r="3210" spans="1:22" x14ac:dyDescent="0.75">
      <c r="A3210">
        <v>2680</v>
      </c>
      <c r="B3210" s="2" t="s">
        <v>2680</v>
      </c>
      <c r="C3210" s="2" t="s">
        <v>6790</v>
      </c>
      <c r="D3210">
        <v>32000</v>
      </c>
      <c r="E3210">
        <f t="shared" si="400"/>
        <v>36480</v>
      </c>
      <c r="F3210">
        <v>276</v>
      </c>
      <c r="G3210">
        <f t="shared" si="401"/>
        <v>314.64</v>
      </c>
      <c r="H3210" t="s">
        <v>8221</v>
      </c>
      <c r="I3210" t="s">
        <v>8227</v>
      </c>
      <c r="J3210" t="s">
        <v>8249</v>
      </c>
      <c r="K3210">
        <v>1459915491</v>
      </c>
      <c r="L3210">
        <v>1457327091</v>
      </c>
      <c r="M3210" t="b">
        <v>0</v>
      </c>
      <c r="N3210">
        <v>4</v>
      </c>
      <c r="O3210" t="b">
        <v>0</v>
      </c>
      <c r="P3210" t="s">
        <v>8302</v>
      </c>
      <c r="Q3210">
        <f t="shared" si="402"/>
        <v>1</v>
      </c>
      <c r="R3210">
        <f t="shared" si="407"/>
        <v>78.66</v>
      </c>
      <c r="S3210" t="str">
        <f t="shared" si="403"/>
        <v>technology</v>
      </c>
      <c r="T3210" t="str">
        <f t="shared" si="404"/>
        <v>makerspaces</v>
      </c>
      <c r="U3210" s="7">
        <f t="shared" si="405"/>
        <v>42436.211701388893</v>
      </c>
      <c r="V3210" s="7">
        <f t="shared" si="406"/>
        <v>42466.170034722221</v>
      </c>
    </row>
    <row r="3211" spans="1:22" ht="59" x14ac:dyDescent="0.75">
      <c r="A3211">
        <v>4048</v>
      </c>
      <c r="B3211" s="2" t="s">
        <v>4044</v>
      </c>
      <c r="C3211" s="2" t="s">
        <v>8152</v>
      </c>
      <c r="D3211">
        <v>17000</v>
      </c>
      <c r="E3211">
        <f t="shared" si="400"/>
        <v>22270</v>
      </c>
      <c r="F3211">
        <v>3001</v>
      </c>
      <c r="G3211">
        <f t="shared" si="401"/>
        <v>3931.31</v>
      </c>
      <c r="H3211" t="s">
        <v>8221</v>
      </c>
      <c r="I3211" t="s">
        <v>8225</v>
      </c>
      <c r="J3211" t="s">
        <v>8247</v>
      </c>
      <c r="K3211">
        <v>1460373187</v>
      </c>
      <c r="L3211">
        <v>1457352787</v>
      </c>
      <c r="M3211" t="b">
        <v>0</v>
      </c>
      <c r="N3211">
        <v>91</v>
      </c>
      <c r="O3211" t="b">
        <v>0</v>
      </c>
      <c r="P3211" t="s">
        <v>8271</v>
      </c>
      <c r="Q3211">
        <f t="shared" si="402"/>
        <v>18</v>
      </c>
      <c r="R3211">
        <f t="shared" si="407"/>
        <v>43.2</v>
      </c>
      <c r="S3211" t="str">
        <f t="shared" si="403"/>
        <v>theater</v>
      </c>
      <c r="T3211" t="str">
        <f t="shared" si="404"/>
        <v>plays</v>
      </c>
      <c r="U3211" s="7">
        <f t="shared" si="405"/>
        <v>42436.509108796294</v>
      </c>
      <c r="V3211" s="7">
        <f t="shared" si="406"/>
        <v>42471.467442129629</v>
      </c>
    </row>
    <row r="3212" spans="1:22" ht="59" x14ac:dyDescent="0.75">
      <c r="A3212">
        <v>3629</v>
      </c>
      <c r="B3212" s="2" t="s">
        <v>3627</v>
      </c>
      <c r="C3212" s="2" t="s">
        <v>7739</v>
      </c>
      <c r="D3212">
        <v>1000000</v>
      </c>
      <c r="E3212">
        <f t="shared" si="400"/>
        <v>1000000</v>
      </c>
      <c r="F3212">
        <v>2</v>
      </c>
      <c r="G3212">
        <f t="shared" si="401"/>
        <v>2</v>
      </c>
      <c r="H3212" t="s">
        <v>8221</v>
      </c>
      <c r="I3212" t="s">
        <v>8224</v>
      </c>
      <c r="J3212" t="s">
        <v>8246</v>
      </c>
      <c r="K3212">
        <v>1462467600</v>
      </c>
      <c r="L3212">
        <v>1457403364</v>
      </c>
      <c r="M3212" t="b">
        <v>0</v>
      </c>
      <c r="N3212">
        <v>2</v>
      </c>
      <c r="O3212" t="b">
        <v>0</v>
      </c>
      <c r="P3212" t="s">
        <v>8305</v>
      </c>
      <c r="Q3212">
        <f t="shared" si="402"/>
        <v>0</v>
      </c>
      <c r="R3212">
        <f t="shared" si="407"/>
        <v>1</v>
      </c>
      <c r="S3212" t="str">
        <f t="shared" si="403"/>
        <v>theater</v>
      </c>
      <c r="T3212" t="str">
        <f t="shared" si="404"/>
        <v>musical</v>
      </c>
      <c r="U3212" s="7">
        <f t="shared" si="405"/>
        <v>42437.094490740739</v>
      </c>
      <c r="V3212" s="7">
        <f t="shared" si="406"/>
        <v>42495.708333333328</v>
      </c>
    </row>
    <row r="3213" spans="1:22" ht="44.25" x14ac:dyDescent="0.75">
      <c r="A3213">
        <v>3336</v>
      </c>
      <c r="B3213" s="2" t="s">
        <v>3336</v>
      </c>
      <c r="C3213" s="2" t="s">
        <v>7446</v>
      </c>
      <c r="D3213">
        <v>250</v>
      </c>
      <c r="E3213">
        <f t="shared" si="400"/>
        <v>327.5</v>
      </c>
      <c r="F3213">
        <v>250</v>
      </c>
      <c r="G3213">
        <f t="shared" si="401"/>
        <v>327.5</v>
      </c>
      <c r="H3213" t="s">
        <v>8219</v>
      </c>
      <c r="I3213" t="s">
        <v>8225</v>
      </c>
      <c r="J3213" t="s">
        <v>8247</v>
      </c>
      <c r="K3213">
        <v>1459845246</v>
      </c>
      <c r="L3213">
        <v>1457429646</v>
      </c>
      <c r="M3213" t="b">
        <v>0</v>
      </c>
      <c r="N3213">
        <v>9</v>
      </c>
      <c r="O3213" t="b">
        <v>1</v>
      </c>
      <c r="P3213" t="s">
        <v>8271</v>
      </c>
      <c r="Q3213">
        <f t="shared" si="402"/>
        <v>100</v>
      </c>
      <c r="R3213">
        <f t="shared" si="407"/>
        <v>36.39</v>
      </c>
      <c r="S3213" t="str">
        <f t="shared" si="403"/>
        <v>theater</v>
      </c>
      <c r="T3213" t="str">
        <f t="shared" si="404"/>
        <v>plays</v>
      </c>
      <c r="U3213" s="7">
        <f t="shared" si="405"/>
        <v>42437.398680555561</v>
      </c>
      <c r="V3213" s="7">
        <f t="shared" si="406"/>
        <v>42465.35701388889</v>
      </c>
    </row>
    <row r="3214" spans="1:22" ht="44.25" x14ac:dyDescent="0.75">
      <c r="A3214">
        <v>333</v>
      </c>
      <c r="B3214" s="2" t="s">
        <v>334</v>
      </c>
      <c r="C3214" s="2" t="s">
        <v>4443</v>
      </c>
      <c r="D3214">
        <v>40000</v>
      </c>
      <c r="E3214">
        <f t="shared" si="400"/>
        <v>40000</v>
      </c>
      <c r="F3214">
        <v>50091</v>
      </c>
      <c r="G3214">
        <f t="shared" si="401"/>
        <v>50091</v>
      </c>
      <c r="H3214" t="s">
        <v>8219</v>
      </c>
      <c r="I3214" t="s">
        <v>8224</v>
      </c>
      <c r="J3214" t="s">
        <v>8246</v>
      </c>
      <c r="K3214">
        <v>1460038591</v>
      </c>
      <c r="L3214">
        <v>1457450191</v>
      </c>
      <c r="M3214" t="b">
        <v>1</v>
      </c>
      <c r="N3214">
        <v>266</v>
      </c>
      <c r="O3214" t="b">
        <v>1</v>
      </c>
      <c r="P3214" t="s">
        <v>8269</v>
      </c>
      <c r="Q3214">
        <f t="shared" si="402"/>
        <v>125</v>
      </c>
      <c r="R3214">
        <f t="shared" si="407"/>
        <v>188.31</v>
      </c>
      <c r="S3214" t="str">
        <f t="shared" si="403"/>
        <v>film &amp; video</v>
      </c>
      <c r="T3214" t="str">
        <f t="shared" si="404"/>
        <v>documentary</v>
      </c>
      <c r="U3214" s="7">
        <f t="shared" si="405"/>
        <v>42437.636469907404</v>
      </c>
      <c r="V3214" s="7">
        <f t="shared" si="406"/>
        <v>42467.59480324074</v>
      </c>
    </row>
    <row r="3215" spans="1:22" ht="29.5" x14ac:dyDescent="0.75">
      <c r="A3215">
        <v>4000</v>
      </c>
      <c r="B3215" s="2" t="s">
        <v>3996</v>
      </c>
      <c r="C3215" s="2" t="s">
        <v>8106</v>
      </c>
      <c r="D3215">
        <v>8000</v>
      </c>
      <c r="E3215">
        <f t="shared" si="400"/>
        <v>8000</v>
      </c>
      <c r="F3215">
        <v>10</v>
      </c>
      <c r="G3215">
        <f t="shared" si="401"/>
        <v>10</v>
      </c>
      <c r="H3215" t="s">
        <v>8221</v>
      </c>
      <c r="I3215" t="s">
        <v>8224</v>
      </c>
      <c r="J3215" t="s">
        <v>8246</v>
      </c>
      <c r="K3215">
        <v>1462631358</v>
      </c>
      <c r="L3215">
        <v>1457450958</v>
      </c>
      <c r="M3215" t="b">
        <v>0</v>
      </c>
      <c r="N3215">
        <v>1</v>
      </c>
      <c r="O3215" t="b">
        <v>0</v>
      </c>
      <c r="P3215" t="s">
        <v>8271</v>
      </c>
      <c r="Q3215">
        <f t="shared" si="402"/>
        <v>0</v>
      </c>
      <c r="R3215">
        <f t="shared" si="407"/>
        <v>10</v>
      </c>
      <c r="S3215" t="str">
        <f t="shared" si="403"/>
        <v>theater</v>
      </c>
      <c r="T3215" t="str">
        <f t="shared" si="404"/>
        <v>plays</v>
      </c>
      <c r="U3215" s="7">
        <f t="shared" si="405"/>
        <v>42437.64534722222</v>
      </c>
      <c r="V3215" s="7">
        <f t="shared" si="406"/>
        <v>42497.603680555556</v>
      </c>
    </row>
    <row r="3216" spans="1:22" ht="44.25" x14ac:dyDescent="0.75">
      <c r="A3216">
        <v>992</v>
      </c>
      <c r="B3216" s="2" t="s">
        <v>993</v>
      </c>
      <c r="C3216" s="2" t="s">
        <v>5102</v>
      </c>
      <c r="D3216">
        <v>100000</v>
      </c>
      <c r="E3216">
        <f t="shared" si="400"/>
        <v>100000</v>
      </c>
      <c r="F3216">
        <v>467</v>
      </c>
      <c r="G3216">
        <f t="shared" si="401"/>
        <v>467</v>
      </c>
      <c r="H3216" t="s">
        <v>8221</v>
      </c>
      <c r="I3216" t="s">
        <v>8224</v>
      </c>
      <c r="J3216" t="s">
        <v>8246</v>
      </c>
      <c r="K3216">
        <v>1462655519</v>
      </c>
      <c r="L3216">
        <v>1457475119</v>
      </c>
      <c r="M3216" t="b">
        <v>0</v>
      </c>
      <c r="N3216">
        <v>4</v>
      </c>
      <c r="O3216" t="b">
        <v>0</v>
      </c>
      <c r="P3216" t="s">
        <v>8273</v>
      </c>
      <c r="Q3216">
        <f t="shared" si="402"/>
        <v>0</v>
      </c>
      <c r="R3216">
        <f t="shared" si="407"/>
        <v>116.75</v>
      </c>
      <c r="S3216" t="str">
        <f t="shared" si="403"/>
        <v>technology</v>
      </c>
      <c r="T3216" t="str">
        <f t="shared" si="404"/>
        <v>wearables</v>
      </c>
      <c r="U3216" s="7">
        <f t="shared" si="405"/>
        <v>42437.924988425926</v>
      </c>
      <c r="V3216" s="7">
        <f t="shared" si="406"/>
        <v>42497.883321759262</v>
      </c>
    </row>
    <row r="3217" spans="1:22" ht="44.25" x14ac:dyDescent="0.75">
      <c r="A3217">
        <v>1599</v>
      </c>
      <c r="B3217" s="2" t="s">
        <v>1600</v>
      </c>
      <c r="C3217" s="2" t="s">
        <v>5709</v>
      </c>
      <c r="D3217">
        <v>500</v>
      </c>
      <c r="E3217">
        <f t="shared" si="400"/>
        <v>655</v>
      </c>
      <c r="F3217">
        <v>0</v>
      </c>
      <c r="G3217">
        <f t="shared" si="401"/>
        <v>0</v>
      </c>
      <c r="H3217" t="s">
        <v>8221</v>
      </c>
      <c r="I3217" t="s">
        <v>8225</v>
      </c>
      <c r="J3217" t="s">
        <v>8247</v>
      </c>
      <c r="K3217">
        <v>1460116576</v>
      </c>
      <c r="L3217">
        <v>1457528176</v>
      </c>
      <c r="M3217" t="b">
        <v>0</v>
      </c>
      <c r="N3217">
        <v>0</v>
      </c>
      <c r="O3217" t="b">
        <v>0</v>
      </c>
      <c r="P3217" t="s">
        <v>8291</v>
      </c>
      <c r="Q3217">
        <f t="shared" si="402"/>
        <v>0</v>
      </c>
      <c r="R3217" t="e">
        <f t="shared" si="407"/>
        <v>#DIV/0!</v>
      </c>
      <c r="S3217" t="str">
        <f t="shared" si="403"/>
        <v>photography</v>
      </c>
      <c r="T3217" t="str">
        <f t="shared" si="404"/>
        <v>places</v>
      </c>
      <c r="U3217" s="7">
        <f t="shared" si="405"/>
        <v>42438.53907407407</v>
      </c>
      <c r="V3217" s="7">
        <f t="shared" si="406"/>
        <v>42468.497407407413</v>
      </c>
    </row>
    <row r="3218" spans="1:22" ht="44.25" x14ac:dyDescent="0.75">
      <c r="A3218">
        <v>2165</v>
      </c>
      <c r="B3218" s="2" t="s">
        <v>2166</v>
      </c>
      <c r="C3218" s="2" t="s">
        <v>6275</v>
      </c>
      <c r="D3218">
        <v>2500</v>
      </c>
      <c r="E3218">
        <f t="shared" si="400"/>
        <v>2849.9999999999995</v>
      </c>
      <c r="F3218">
        <v>3466</v>
      </c>
      <c r="G3218">
        <f t="shared" si="401"/>
        <v>3951.24</v>
      </c>
      <c r="H3218" t="s">
        <v>8219</v>
      </c>
      <c r="I3218" t="s">
        <v>8230</v>
      </c>
      <c r="J3218" t="s">
        <v>8249</v>
      </c>
      <c r="K3218">
        <v>1460127635</v>
      </c>
      <c r="L3218">
        <v>1457539235</v>
      </c>
      <c r="M3218" t="b">
        <v>0</v>
      </c>
      <c r="N3218">
        <v>117</v>
      </c>
      <c r="O3218" t="b">
        <v>1</v>
      </c>
      <c r="P3218" t="s">
        <v>8276</v>
      </c>
      <c r="Q3218">
        <f t="shared" si="402"/>
        <v>139</v>
      </c>
      <c r="R3218">
        <f t="shared" si="407"/>
        <v>33.770000000000003</v>
      </c>
      <c r="S3218" t="str">
        <f t="shared" si="403"/>
        <v>music</v>
      </c>
      <c r="T3218" t="str">
        <f t="shared" si="404"/>
        <v>rock</v>
      </c>
      <c r="U3218" s="7">
        <f t="shared" si="405"/>
        <v>42438.667071759264</v>
      </c>
      <c r="V3218" s="7">
        <f t="shared" si="406"/>
        <v>42468.625405092593</v>
      </c>
    </row>
    <row r="3219" spans="1:22" ht="44.25" x14ac:dyDescent="0.75">
      <c r="A3219">
        <v>2958</v>
      </c>
      <c r="B3219" s="2" t="s">
        <v>2958</v>
      </c>
      <c r="C3219" s="2" t="s">
        <v>7068</v>
      </c>
      <c r="D3219">
        <v>80000</v>
      </c>
      <c r="E3219">
        <f t="shared" si="400"/>
        <v>80000</v>
      </c>
      <c r="F3219">
        <v>0</v>
      </c>
      <c r="G3219">
        <f t="shared" si="401"/>
        <v>0</v>
      </c>
      <c r="H3219" t="s">
        <v>8220</v>
      </c>
      <c r="I3219" t="s">
        <v>8224</v>
      </c>
      <c r="J3219" t="s">
        <v>8246</v>
      </c>
      <c r="K3219">
        <v>1462729317</v>
      </c>
      <c r="L3219">
        <v>1457548917</v>
      </c>
      <c r="M3219" t="b">
        <v>0</v>
      </c>
      <c r="N3219">
        <v>0</v>
      </c>
      <c r="O3219" t="b">
        <v>0</v>
      </c>
      <c r="P3219" t="s">
        <v>8303</v>
      </c>
      <c r="Q3219">
        <f t="shared" si="402"/>
        <v>0</v>
      </c>
      <c r="R3219" t="e">
        <f t="shared" si="407"/>
        <v>#DIV/0!</v>
      </c>
      <c r="S3219" t="str">
        <f t="shared" si="403"/>
        <v>theater</v>
      </c>
      <c r="T3219" t="str">
        <f t="shared" si="404"/>
        <v>spaces</v>
      </c>
      <c r="U3219" s="7">
        <f t="shared" si="405"/>
        <v>42438.779131944444</v>
      </c>
      <c r="V3219" s="7">
        <f t="shared" si="406"/>
        <v>42498.73746527778</v>
      </c>
    </row>
    <row r="3220" spans="1:22" ht="29.5" x14ac:dyDescent="0.75">
      <c r="A3220">
        <v>1570</v>
      </c>
      <c r="B3220" s="2" t="s">
        <v>1571</v>
      </c>
      <c r="C3220" s="2" t="s">
        <v>5680</v>
      </c>
      <c r="D3220">
        <v>6000</v>
      </c>
      <c r="E3220">
        <f t="shared" si="400"/>
        <v>6000</v>
      </c>
      <c r="F3220">
        <v>2484</v>
      </c>
      <c r="G3220">
        <f t="shared" si="401"/>
        <v>2484</v>
      </c>
      <c r="H3220" t="s">
        <v>8220</v>
      </c>
      <c r="I3220" t="s">
        <v>8224</v>
      </c>
      <c r="J3220" t="s">
        <v>8246</v>
      </c>
      <c r="K3220">
        <v>1460140282</v>
      </c>
      <c r="L3220">
        <v>1457551882</v>
      </c>
      <c r="M3220" t="b">
        <v>0</v>
      </c>
      <c r="N3220">
        <v>52</v>
      </c>
      <c r="O3220" t="b">
        <v>0</v>
      </c>
      <c r="P3220" t="s">
        <v>8290</v>
      </c>
      <c r="Q3220">
        <f t="shared" si="402"/>
        <v>41</v>
      </c>
      <c r="R3220">
        <f t="shared" si="407"/>
        <v>47.77</v>
      </c>
      <c r="S3220" t="str">
        <f t="shared" si="403"/>
        <v>publishing</v>
      </c>
      <c r="T3220" t="str">
        <f t="shared" si="404"/>
        <v>art books</v>
      </c>
      <c r="U3220" s="7">
        <f t="shared" si="405"/>
        <v>42438.813449074078</v>
      </c>
      <c r="V3220" s="7">
        <f t="shared" si="406"/>
        <v>42468.771782407406</v>
      </c>
    </row>
    <row r="3221" spans="1:22" ht="44.25" x14ac:dyDescent="0.75">
      <c r="A3221">
        <v>354</v>
      </c>
      <c r="B3221" s="2" t="s">
        <v>355</v>
      </c>
      <c r="C3221" s="2" t="s">
        <v>4464</v>
      </c>
      <c r="D3221">
        <v>3500</v>
      </c>
      <c r="E3221">
        <f t="shared" si="400"/>
        <v>3500</v>
      </c>
      <c r="F3221">
        <v>3638</v>
      </c>
      <c r="G3221">
        <f t="shared" si="401"/>
        <v>3638</v>
      </c>
      <c r="H3221" t="s">
        <v>8219</v>
      </c>
      <c r="I3221" t="s">
        <v>8224</v>
      </c>
      <c r="J3221" t="s">
        <v>8246</v>
      </c>
      <c r="K3221">
        <v>1460141521</v>
      </c>
      <c r="L3221">
        <v>1457553121</v>
      </c>
      <c r="M3221" t="b">
        <v>1</v>
      </c>
      <c r="N3221">
        <v>29</v>
      </c>
      <c r="O3221" t="b">
        <v>1</v>
      </c>
      <c r="P3221" t="s">
        <v>8269</v>
      </c>
      <c r="Q3221">
        <f t="shared" si="402"/>
        <v>104</v>
      </c>
      <c r="R3221">
        <f t="shared" si="407"/>
        <v>125.45</v>
      </c>
      <c r="S3221" t="str">
        <f t="shared" si="403"/>
        <v>film &amp; video</v>
      </c>
      <c r="T3221" t="str">
        <f t="shared" si="404"/>
        <v>documentary</v>
      </c>
      <c r="U3221" s="7">
        <f t="shared" si="405"/>
        <v>42438.827789351853</v>
      </c>
      <c r="V3221" s="7">
        <f t="shared" si="406"/>
        <v>42468.786122685182</v>
      </c>
    </row>
    <row r="3222" spans="1:22" ht="44.25" x14ac:dyDescent="0.75">
      <c r="A3222">
        <v>225</v>
      </c>
      <c r="B3222" s="2" t="s">
        <v>227</v>
      </c>
      <c r="C3222" s="2" t="s">
        <v>4335</v>
      </c>
      <c r="D3222">
        <v>200</v>
      </c>
      <c r="E3222">
        <f t="shared" si="400"/>
        <v>200</v>
      </c>
      <c r="F3222">
        <v>0</v>
      </c>
      <c r="G3222">
        <f t="shared" si="401"/>
        <v>0</v>
      </c>
      <c r="H3222" t="s">
        <v>8221</v>
      </c>
      <c r="I3222" t="s">
        <v>8224</v>
      </c>
      <c r="J3222" t="s">
        <v>8246</v>
      </c>
      <c r="K3222">
        <v>1460153054</v>
      </c>
      <c r="L3222">
        <v>1457564654</v>
      </c>
      <c r="M3222" t="b">
        <v>0</v>
      </c>
      <c r="N3222">
        <v>0</v>
      </c>
      <c r="O3222" t="b">
        <v>0</v>
      </c>
      <c r="P3222" t="s">
        <v>8268</v>
      </c>
      <c r="Q3222">
        <f t="shared" si="402"/>
        <v>0</v>
      </c>
      <c r="R3222" t="e">
        <f t="shared" si="407"/>
        <v>#DIV/0!</v>
      </c>
      <c r="S3222" t="str">
        <f t="shared" si="403"/>
        <v>film &amp; video</v>
      </c>
      <c r="T3222" t="str">
        <f t="shared" si="404"/>
        <v>drama</v>
      </c>
      <c r="U3222" s="7">
        <f t="shared" si="405"/>
        <v>42438.961273148147</v>
      </c>
      <c r="V3222" s="7">
        <f t="shared" si="406"/>
        <v>42468.919606481482</v>
      </c>
    </row>
    <row r="3223" spans="1:22" ht="59" x14ac:dyDescent="0.75">
      <c r="A3223">
        <v>3950</v>
      </c>
      <c r="B3223" s="2" t="s">
        <v>3947</v>
      </c>
      <c r="C3223" s="2" t="s">
        <v>8058</v>
      </c>
      <c r="D3223">
        <v>4000</v>
      </c>
      <c r="E3223">
        <f t="shared" si="400"/>
        <v>4000</v>
      </c>
      <c r="F3223">
        <v>25</v>
      </c>
      <c r="G3223">
        <f t="shared" si="401"/>
        <v>25</v>
      </c>
      <c r="H3223" t="s">
        <v>8221</v>
      </c>
      <c r="I3223" t="s">
        <v>8224</v>
      </c>
      <c r="J3223" t="s">
        <v>8246</v>
      </c>
      <c r="K3223">
        <v>1460140500</v>
      </c>
      <c r="L3223">
        <v>1457628680</v>
      </c>
      <c r="M3223" t="b">
        <v>0</v>
      </c>
      <c r="N3223">
        <v>1</v>
      </c>
      <c r="O3223" t="b">
        <v>0</v>
      </c>
      <c r="P3223" t="s">
        <v>8271</v>
      </c>
      <c r="Q3223">
        <f t="shared" si="402"/>
        <v>1</v>
      </c>
      <c r="R3223">
        <f t="shared" si="407"/>
        <v>25</v>
      </c>
      <c r="S3223" t="str">
        <f t="shared" si="403"/>
        <v>theater</v>
      </c>
      <c r="T3223" t="str">
        <f t="shared" si="404"/>
        <v>plays</v>
      </c>
      <c r="U3223" s="7">
        <f t="shared" si="405"/>
        <v>42439.702314814815</v>
      </c>
      <c r="V3223" s="7">
        <f t="shared" si="406"/>
        <v>42468.774305555555</v>
      </c>
    </row>
    <row r="3224" spans="1:22" ht="59" x14ac:dyDescent="0.75">
      <c r="A3224">
        <v>1068</v>
      </c>
      <c r="B3224" s="2" t="s">
        <v>1069</v>
      </c>
      <c r="C3224" s="2" t="s">
        <v>5178</v>
      </c>
      <c r="D3224">
        <v>30000</v>
      </c>
      <c r="E3224">
        <f t="shared" si="400"/>
        <v>30000</v>
      </c>
      <c r="F3224">
        <v>45</v>
      </c>
      <c r="G3224">
        <f t="shared" si="401"/>
        <v>45</v>
      </c>
      <c r="H3224" t="s">
        <v>8221</v>
      </c>
      <c r="I3224" t="s">
        <v>8224</v>
      </c>
      <c r="J3224" t="s">
        <v>8246</v>
      </c>
      <c r="K3224">
        <v>1460274864</v>
      </c>
      <c r="L3224">
        <v>1457686464</v>
      </c>
      <c r="M3224" t="b">
        <v>0</v>
      </c>
      <c r="N3224">
        <v>4</v>
      </c>
      <c r="O3224" t="b">
        <v>0</v>
      </c>
      <c r="P3224" t="s">
        <v>8282</v>
      </c>
      <c r="Q3224">
        <f t="shared" si="402"/>
        <v>0</v>
      </c>
      <c r="R3224">
        <f t="shared" si="407"/>
        <v>11.25</v>
      </c>
      <c r="S3224" t="str">
        <f t="shared" si="403"/>
        <v>games</v>
      </c>
      <c r="T3224" t="str">
        <f t="shared" si="404"/>
        <v>video games</v>
      </c>
      <c r="U3224" s="7">
        <f t="shared" si="405"/>
        <v>42440.371111111104</v>
      </c>
      <c r="V3224" s="7">
        <f t="shared" si="406"/>
        <v>42470.329444444447</v>
      </c>
    </row>
    <row r="3225" spans="1:22" ht="59" x14ac:dyDescent="0.75">
      <c r="A3225">
        <v>3654</v>
      </c>
      <c r="B3225" s="2" t="s">
        <v>3651</v>
      </c>
      <c r="C3225" s="2" t="s">
        <v>7764</v>
      </c>
      <c r="D3225">
        <v>1500</v>
      </c>
      <c r="E3225">
        <f t="shared" si="400"/>
        <v>1965</v>
      </c>
      <c r="F3225">
        <v>2616</v>
      </c>
      <c r="G3225">
        <f t="shared" si="401"/>
        <v>3426.96</v>
      </c>
      <c r="H3225" t="s">
        <v>8219</v>
      </c>
      <c r="I3225" t="s">
        <v>8225</v>
      </c>
      <c r="J3225" t="s">
        <v>8247</v>
      </c>
      <c r="K3225">
        <v>1459702800</v>
      </c>
      <c r="L3225">
        <v>1457690386</v>
      </c>
      <c r="M3225" t="b">
        <v>0</v>
      </c>
      <c r="N3225">
        <v>38</v>
      </c>
      <c r="O3225" t="b">
        <v>1</v>
      </c>
      <c r="P3225" t="s">
        <v>8271</v>
      </c>
      <c r="Q3225">
        <f t="shared" si="402"/>
        <v>174</v>
      </c>
      <c r="R3225">
        <f t="shared" si="407"/>
        <v>90.18</v>
      </c>
      <c r="S3225" t="str">
        <f t="shared" si="403"/>
        <v>theater</v>
      </c>
      <c r="T3225" t="str">
        <f t="shared" si="404"/>
        <v>plays</v>
      </c>
      <c r="U3225" s="7">
        <f t="shared" si="405"/>
        <v>42440.416504629626</v>
      </c>
      <c r="V3225" s="7">
        <f t="shared" si="406"/>
        <v>42463.708333333328</v>
      </c>
    </row>
    <row r="3226" spans="1:22" ht="44.25" x14ac:dyDescent="0.75">
      <c r="A3226">
        <v>2565</v>
      </c>
      <c r="B3226" s="2" t="s">
        <v>2565</v>
      </c>
      <c r="C3226" s="2" t="s">
        <v>6675</v>
      </c>
      <c r="D3226">
        <v>10000</v>
      </c>
      <c r="E3226">
        <f t="shared" si="400"/>
        <v>10000</v>
      </c>
      <c r="F3226">
        <v>100</v>
      </c>
      <c r="G3226">
        <f t="shared" si="401"/>
        <v>100</v>
      </c>
      <c r="H3226" t="s">
        <v>8220</v>
      </c>
      <c r="I3226" t="s">
        <v>8224</v>
      </c>
      <c r="J3226" t="s">
        <v>8246</v>
      </c>
      <c r="K3226">
        <v>1462827000</v>
      </c>
      <c r="L3226">
        <v>1457710589</v>
      </c>
      <c r="M3226" t="b">
        <v>0</v>
      </c>
      <c r="N3226">
        <v>1</v>
      </c>
      <c r="O3226" t="b">
        <v>0</v>
      </c>
      <c r="P3226" t="s">
        <v>8284</v>
      </c>
      <c r="Q3226">
        <f t="shared" si="402"/>
        <v>1</v>
      </c>
      <c r="R3226">
        <f t="shared" si="407"/>
        <v>100</v>
      </c>
      <c r="S3226" t="str">
        <f t="shared" si="403"/>
        <v>food</v>
      </c>
      <c r="T3226" t="str">
        <f t="shared" si="404"/>
        <v>food trucks</v>
      </c>
      <c r="U3226" s="7">
        <f t="shared" si="405"/>
        <v>42440.650335648148</v>
      </c>
      <c r="V3226" s="7">
        <f t="shared" si="406"/>
        <v>42499.868055555555</v>
      </c>
    </row>
    <row r="3227" spans="1:22" ht="44.25" x14ac:dyDescent="0.75">
      <c r="A3227">
        <v>1091</v>
      </c>
      <c r="B3227" s="2" t="s">
        <v>1092</v>
      </c>
      <c r="C3227" s="2" t="s">
        <v>5201</v>
      </c>
      <c r="D3227">
        <v>200</v>
      </c>
      <c r="E3227">
        <f t="shared" si="400"/>
        <v>262</v>
      </c>
      <c r="F3227">
        <v>25</v>
      </c>
      <c r="G3227">
        <f t="shared" si="401"/>
        <v>32.75</v>
      </c>
      <c r="H3227" t="s">
        <v>8221</v>
      </c>
      <c r="I3227" t="s">
        <v>8225</v>
      </c>
      <c r="J3227" t="s">
        <v>8247</v>
      </c>
      <c r="K3227">
        <v>1460313672</v>
      </c>
      <c r="L3227">
        <v>1457725272</v>
      </c>
      <c r="M3227" t="b">
        <v>0</v>
      </c>
      <c r="N3227">
        <v>2</v>
      </c>
      <c r="O3227" t="b">
        <v>0</v>
      </c>
      <c r="P3227" t="s">
        <v>8282</v>
      </c>
      <c r="Q3227">
        <f t="shared" si="402"/>
        <v>13</v>
      </c>
      <c r="R3227">
        <f t="shared" si="407"/>
        <v>16.38</v>
      </c>
      <c r="S3227" t="str">
        <f t="shared" si="403"/>
        <v>games</v>
      </c>
      <c r="T3227" t="str">
        <f t="shared" si="404"/>
        <v>video games</v>
      </c>
      <c r="U3227" s="7">
        <f t="shared" si="405"/>
        <v>42440.820277777777</v>
      </c>
      <c r="V3227" s="7">
        <f t="shared" si="406"/>
        <v>42470.778611111105</v>
      </c>
    </row>
    <row r="3228" spans="1:22" ht="44.25" x14ac:dyDescent="0.75">
      <c r="A3228">
        <v>3530</v>
      </c>
      <c r="B3228" s="2" t="s">
        <v>3529</v>
      </c>
      <c r="C3228" s="2" t="s">
        <v>7640</v>
      </c>
      <c r="D3228">
        <v>2750</v>
      </c>
      <c r="E3228">
        <f t="shared" si="400"/>
        <v>3602.5</v>
      </c>
      <c r="F3228">
        <v>2750</v>
      </c>
      <c r="G3228">
        <f t="shared" si="401"/>
        <v>3602.5</v>
      </c>
      <c r="H3228" t="s">
        <v>8219</v>
      </c>
      <c r="I3228" t="s">
        <v>8225</v>
      </c>
      <c r="J3228" t="s">
        <v>8247</v>
      </c>
      <c r="K3228">
        <v>1460318400</v>
      </c>
      <c r="L3228">
        <v>1457881057</v>
      </c>
      <c r="M3228" t="b">
        <v>0</v>
      </c>
      <c r="N3228">
        <v>22</v>
      </c>
      <c r="O3228" t="b">
        <v>1</v>
      </c>
      <c r="P3228" t="s">
        <v>8271</v>
      </c>
      <c r="Q3228">
        <f t="shared" si="402"/>
        <v>100</v>
      </c>
      <c r="R3228">
        <f t="shared" si="407"/>
        <v>163.75</v>
      </c>
      <c r="S3228" t="str">
        <f t="shared" si="403"/>
        <v>theater</v>
      </c>
      <c r="T3228" t="str">
        <f t="shared" si="404"/>
        <v>plays</v>
      </c>
      <c r="U3228" s="7">
        <f t="shared" si="405"/>
        <v>42442.623344907406</v>
      </c>
      <c r="V3228" s="7">
        <f t="shared" si="406"/>
        <v>42470.833333333328</v>
      </c>
    </row>
    <row r="3229" spans="1:22" ht="44.25" x14ac:dyDescent="0.75">
      <c r="A3229">
        <v>1533</v>
      </c>
      <c r="B3229" s="2" t="s">
        <v>1534</v>
      </c>
      <c r="C3229" s="2" t="s">
        <v>5643</v>
      </c>
      <c r="D3229">
        <v>45000</v>
      </c>
      <c r="E3229">
        <f t="shared" si="400"/>
        <v>45000</v>
      </c>
      <c r="F3229">
        <v>65313</v>
      </c>
      <c r="G3229">
        <f t="shared" si="401"/>
        <v>65313</v>
      </c>
      <c r="H3229" t="s">
        <v>8219</v>
      </c>
      <c r="I3229" t="s">
        <v>8224</v>
      </c>
      <c r="J3229" t="s">
        <v>8246</v>
      </c>
      <c r="K3229">
        <v>1462161540</v>
      </c>
      <c r="L3229">
        <v>1457913777</v>
      </c>
      <c r="M3229" t="b">
        <v>1</v>
      </c>
      <c r="N3229">
        <v>740</v>
      </c>
      <c r="O3229" t="b">
        <v>1</v>
      </c>
      <c r="P3229" t="s">
        <v>8285</v>
      </c>
      <c r="Q3229">
        <f t="shared" si="402"/>
        <v>145</v>
      </c>
      <c r="R3229">
        <f t="shared" si="407"/>
        <v>88.26</v>
      </c>
      <c r="S3229" t="str">
        <f t="shared" si="403"/>
        <v>photography</v>
      </c>
      <c r="T3229" t="str">
        <f t="shared" si="404"/>
        <v>photobooks</v>
      </c>
      <c r="U3229" s="7">
        <f t="shared" si="405"/>
        <v>42443.00204861111</v>
      </c>
      <c r="V3229" s="7">
        <f t="shared" si="406"/>
        <v>42492.165972222225</v>
      </c>
    </row>
    <row r="3230" spans="1:22" ht="44.25" x14ac:dyDescent="0.75">
      <c r="A3230">
        <v>3490</v>
      </c>
      <c r="B3230" s="2" t="s">
        <v>3489</v>
      </c>
      <c r="C3230" s="2" t="s">
        <v>7600</v>
      </c>
      <c r="D3230">
        <v>1000</v>
      </c>
      <c r="E3230">
        <f t="shared" si="400"/>
        <v>1000</v>
      </c>
      <c r="F3230">
        <v>1275</v>
      </c>
      <c r="G3230">
        <f t="shared" si="401"/>
        <v>1275</v>
      </c>
      <c r="H3230" t="s">
        <v>8219</v>
      </c>
      <c r="I3230" t="s">
        <v>8224</v>
      </c>
      <c r="J3230" t="s">
        <v>8246</v>
      </c>
      <c r="K3230">
        <v>1460574924</v>
      </c>
      <c r="L3230">
        <v>1457982924</v>
      </c>
      <c r="M3230" t="b">
        <v>0</v>
      </c>
      <c r="N3230">
        <v>27</v>
      </c>
      <c r="O3230" t="b">
        <v>1</v>
      </c>
      <c r="P3230" t="s">
        <v>8271</v>
      </c>
      <c r="Q3230">
        <f t="shared" si="402"/>
        <v>128</v>
      </c>
      <c r="R3230">
        <f t="shared" si="407"/>
        <v>47.22</v>
      </c>
      <c r="S3230" t="str">
        <f t="shared" si="403"/>
        <v>theater</v>
      </c>
      <c r="T3230" t="str">
        <f t="shared" si="404"/>
        <v>plays</v>
      </c>
      <c r="U3230" s="7">
        <f t="shared" si="405"/>
        <v>42443.802361111113</v>
      </c>
      <c r="V3230" s="7">
        <f t="shared" si="406"/>
        <v>42473.802361111113</v>
      </c>
    </row>
    <row r="3231" spans="1:22" ht="44.25" x14ac:dyDescent="0.75">
      <c r="A3231">
        <v>3047</v>
      </c>
      <c r="B3231" s="2" t="s">
        <v>3047</v>
      </c>
      <c r="C3231" s="2" t="s">
        <v>7157</v>
      </c>
      <c r="D3231">
        <v>500</v>
      </c>
      <c r="E3231">
        <f t="shared" si="400"/>
        <v>500</v>
      </c>
      <c r="F3231">
        <v>745</v>
      </c>
      <c r="G3231">
        <f t="shared" si="401"/>
        <v>745</v>
      </c>
      <c r="H3231" t="s">
        <v>8219</v>
      </c>
      <c r="I3231" t="s">
        <v>8224</v>
      </c>
      <c r="J3231" t="s">
        <v>8246</v>
      </c>
      <c r="K3231">
        <v>1461762960</v>
      </c>
      <c r="L3231">
        <v>1457999054</v>
      </c>
      <c r="M3231" t="b">
        <v>0</v>
      </c>
      <c r="N3231">
        <v>20</v>
      </c>
      <c r="O3231" t="b">
        <v>1</v>
      </c>
      <c r="P3231" t="s">
        <v>8303</v>
      </c>
      <c r="Q3231">
        <f t="shared" si="402"/>
        <v>149</v>
      </c>
      <c r="R3231">
        <f t="shared" si="407"/>
        <v>37.25</v>
      </c>
      <c r="S3231" t="str">
        <f t="shared" si="403"/>
        <v>theater</v>
      </c>
      <c r="T3231" t="str">
        <f t="shared" si="404"/>
        <v>spaces</v>
      </c>
      <c r="U3231" s="7">
        <f t="shared" si="405"/>
        <v>42443.989050925928</v>
      </c>
      <c r="V3231" s="7">
        <f t="shared" si="406"/>
        <v>42487.552777777775</v>
      </c>
    </row>
    <row r="3232" spans="1:22" ht="44.25" x14ac:dyDescent="0.75">
      <c r="A3232">
        <v>2400</v>
      </c>
      <c r="B3232" s="2" t="s">
        <v>2401</v>
      </c>
      <c r="C3232" s="2" t="s">
        <v>6510</v>
      </c>
      <c r="D3232">
        <v>50000</v>
      </c>
      <c r="E3232">
        <f t="shared" si="400"/>
        <v>33000</v>
      </c>
      <c r="F3232">
        <v>0</v>
      </c>
      <c r="G3232">
        <f t="shared" si="401"/>
        <v>0</v>
      </c>
      <c r="H3232" t="s">
        <v>8220</v>
      </c>
      <c r="I3232" t="s">
        <v>8226</v>
      </c>
      <c r="J3232" t="s">
        <v>8248</v>
      </c>
      <c r="K3232">
        <v>1460615164</v>
      </c>
      <c r="L3232">
        <v>1458023164</v>
      </c>
      <c r="M3232" t="b">
        <v>0</v>
      </c>
      <c r="N3232">
        <v>0</v>
      </c>
      <c r="O3232" t="b">
        <v>0</v>
      </c>
      <c r="P3232" t="s">
        <v>8272</v>
      </c>
      <c r="Q3232">
        <f t="shared" si="402"/>
        <v>0</v>
      </c>
      <c r="R3232" t="e">
        <f t="shared" si="407"/>
        <v>#DIV/0!</v>
      </c>
      <c r="S3232" t="str">
        <f t="shared" si="403"/>
        <v>technology</v>
      </c>
      <c r="T3232" t="str">
        <f t="shared" si="404"/>
        <v>web</v>
      </c>
      <c r="U3232" s="7">
        <f t="shared" si="405"/>
        <v>42444.268101851849</v>
      </c>
      <c r="V3232" s="7">
        <f t="shared" si="406"/>
        <v>42474.268101851849</v>
      </c>
    </row>
    <row r="3233" spans="1:22" ht="44.25" x14ac:dyDescent="0.75">
      <c r="A3233">
        <v>944</v>
      </c>
      <c r="B3233" s="2" t="s">
        <v>945</v>
      </c>
      <c r="C3233" s="2" t="s">
        <v>5054</v>
      </c>
      <c r="D3233">
        <v>50000</v>
      </c>
      <c r="E3233">
        <f t="shared" si="400"/>
        <v>50000</v>
      </c>
      <c r="F3233">
        <v>6663</v>
      </c>
      <c r="G3233">
        <f t="shared" si="401"/>
        <v>6663</v>
      </c>
      <c r="H3233" t="s">
        <v>8221</v>
      </c>
      <c r="I3233" t="s">
        <v>8224</v>
      </c>
      <c r="J3233" t="s">
        <v>8246</v>
      </c>
      <c r="K3233">
        <v>1460988000</v>
      </c>
      <c r="L3233">
        <v>1458050450</v>
      </c>
      <c r="M3233" t="b">
        <v>0</v>
      </c>
      <c r="N3233">
        <v>96</v>
      </c>
      <c r="O3233" t="b">
        <v>0</v>
      </c>
      <c r="P3233" t="s">
        <v>8273</v>
      </c>
      <c r="Q3233">
        <f t="shared" si="402"/>
        <v>13</v>
      </c>
      <c r="R3233">
        <f t="shared" si="407"/>
        <v>69.41</v>
      </c>
      <c r="S3233" t="str">
        <f t="shared" si="403"/>
        <v>technology</v>
      </c>
      <c r="T3233" t="str">
        <f t="shared" si="404"/>
        <v>wearables</v>
      </c>
      <c r="U3233" s="7">
        <f t="shared" si="405"/>
        <v>42444.583912037036</v>
      </c>
      <c r="V3233" s="7">
        <f t="shared" si="406"/>
        <v>42478.583333333328</v>
      </c>
    </row>
    <row r="3234" spans="1:22" ht="44.25" x14ac:dyDescent="0.75">
      <c r="A3234">
        <v>2907</v>
      </c>
      <c r="B3234" s="2" t="s">
        <v>2907</v>
      </c>
      <c r="C3234" s="2" t="s">
        <v>7017</v>
      </c>
      <c r="D3234">
        <v>2500</v>
      </c>
      <c r="E3234">
        <f t="shared" si="400"/>
        <v>2500</v>
      </c>
      <c r="F3234">
        <v>2</v>
      </c>
      <c r="G3234">
        <f t="shared" si="401"/>
        <v>2</v>
      </c>
      <c r="H3234" t="s">
        <v>8221</v>
      </c>
      <c r="I3234" t="s">
        <v>8224</v>
      </c>
      <c r="J3234" t="s">
        <v>8246</v>
      </c>
      <c r="K3234">
        <v>1463259837</v>
      </c>
      <c r="L3234">
        <v>1458075837</v>
      </c>
      <c r="M3234" t="b">
        <v>0</v>
      </c>
      <c r="N3234">
        <v>2</v>
      </c>
      <c r="O3234" t="b">
        <v>0</v>
      </c>
      <c r="P3234" t="s">
        <v>8271</v>
      </c>
      <c r="Q3234">
        <f t="shared" si="402"/>
        <v>0</v>
      </c>
      <c r="R3234">
        <f t="shared" si="407"/>
        <v>1</v>
      </c>
      <c r="S3234" t="str">
        <f t="shared" si="403"/>
        <v>theater</v>
      </c>
      <c r="T3234" t="str">
        <f t="shared" si="404"/>
        <v>plays</v>
      </c>
      <c r="U3234" s="7">
        <f t="shared" si="405"/>
        <v>42444.877743055549</v>
      </c>
      <c r="V3234" s="7">
        <f t="shared" si="406"/>
        <v>42504.877743055549</v>
      </c>
    </row>
    <row r="3235" spans="1:22" ht="44.25" x14ac:dyDescent="0.75">
      <c r="A3235">
        <v>3282</v>
      </c>
      <c r="B3235" s="2" t="s">
        <v>3282</v>
      </c>
      <c r="C3235" s="2" t="s">
        <v>7392</v>
      </c>
      <c r="D3235">
        <v>31000</v>
      </c>
      <c r="E3235">
        <f t="shared" si="400"/>
        <v>31000</v>
      </c>
      <c r="F3235">
        <v>31820.5</v>
      </c>
      <c r="G3235">
        <f t="shared" si="401"/>
        <v>31820.5</v>
      </c>
      <c r="H3235" t="s">
        <v>8219</v>
      </c>
      <c r="I3235" t="s">
        <v>8224</v>
      </c>
      <c r="J3235" t="s">
        <v>8246</v>
      </c>
      <c r="K3235">
        <v>1461904788</v>
      </c>
      <c r="L3235">
        <v>1458103188</v>
      </c>
      <c r="M3235" t="b">
        <v>0</v>
      </c>
      <c r="N3235">
        <v>237</v>
      </c>
      <c r="O3235" t="b">
        <v>1</v>
      </c>
      <c r="P3235" t="s">
        <v>8271</v>
      </c>
      <c r="Q3235">
        <f t="shared" si="402"/>
        <v>103</v>
      </c>
      <c r="R3235">
        <f t="shared" si="407"/>
        <v>134.26</v>
      </c>
      <c r="S3235" t="str">
        <f t="shared" si="403"/>
        <v>theater</v>
      </c>
      <c r="T3235" t="str">
        <f t="shared" si="404"/>
        <v>plays</v>
      </c>
      <c r="U3235" s="7">
        <f t="shared" si="405"/>
        <v>42445.19430555556</v>
      </c>
      <c r="V3235" s="7">
        <f t="shared" si="406"/>
        <v>42489.19430555556</v>
      </c>
    </row>
    <row r="3236" spans="1:22" ht="44.25" x14ac:dyDescent="0.75">
      <c r="A3236">
        <v>3769</v>
      </c>
      <c r="B3236" s="2" t="s">
        <v>3766</v>
      </c>
      <c r="C3236" s="2" t="s">
        <v>7879</v>
      </c>
      <c r="D3236">
        <v>1100</v>
      </c>
      <c r="E3236">
        <f t="shared" si="400"/>
        <v>1100</v>
      </c>
      <c r="F3236">
        <v>1100</v>
      </c>
      <c r="G3236">
        <f t="shared" si="401"/>
        <v>1100</v>
      </c>
      <c r="H3236" t="s">
        <v>8219</v>
      </c>
      <c r="I3236" t="s">
        <v>8224</v>
      </c>
      <c r="J3236" t="s">
        <v>8246</v>
      </c>
      <c r="K3236">
        <v>1460730079</v>
      </c>
      <c r="L3236">
        <v>1458138079</v>
      </c>
      <c r="M3236" t="b">
        <v>0</v>
      </c>
      <c r="N3236">
        <v>15</v>
      </c>
      <c r="O3236" t="b">
        <v>1</v>
      </c>
      <c r="P3236" t="s">
        <v>8305</v>
      </c>
      <c r="Q3236">
        <f t="shared" si="402"/>
        <v>100</v>
      </c>
      <c r="R3236">
        <f t="shared" si="407"/>
        <v>73.33</v>
      </c>
      <c r="S3236" t="str">
        <f t="shared" si="403"/>
        <v>theater</v>
      </c>
      <c r="T3236" t="str">
        <f t="shared" si="404"/>
        <v>musical</v>
      </c>
      <c r="U3236" s="7">
        <f t="shared" si="405"/>
        <v>42445.598136574074</v>
      </c>
      <c r="V3236" s="7">
        <f t="shared" si="406"/>
        <v>42475.598136574074</v>
      </c>
    </row>
    <row r="3237" spans="1:22" ht="29.5" x14ac:dyDescent="0.75">
      <c r="A3237">
        <v>1594</v>
      </c>
      <c r="B3237" s="2" t="s">
        <v>1595</v>
      </c>
      <c r="C3237" s="2" t="s">
        <v>5704</v>
      </c>
      <c r="D3237">
        <v>1000</v>
      </c>
      <c r="E3237">
        <f t="shared" si="400"/>
        <v>1000</v>
      </c>
      <c r="F3237">
        <v>205</v>
      </c>
      <c r="G3237">
        <f t="shared" si="401"/>
        <v>205</v>
      </c>
      <c r="H3237" t="s">
        <v>8221</v>
      </c>
      <c r="I3237" t="s">
        <v>8224</v>
      </c>
      <c r="J3237" t="s">
        <v>8246</v>
      </c>
      <c r="K3237">
        <v>1463329260</v>
      </c>
      <c r="L3237">
        <v>1458147982</v>
      </c>
      <c r="M3237" t="b">
        <v>0</v>
      </c>
      <c r="N3237">
        <v>10</v>
      </c>
      <c r="O3237" t="b">
        <v>0</v>
      </c>
      <c r="P3237" t="s">
        <v>8291</v>
      </c>
      <c r="Q3237">
        <f t="shared" si="402"/>
        <v>21</v>
      </c>
      <c r="R3237">
        <f t="shared" si="407"/>
        <v>20.5</v>
      </c>
      <c r="S3237" t="str">
        <f t="shared" si="403"/>
        <v>photography</v>
      </c>
      <c r="T3237" t="str">
        <f t="shared" si="404"/>
        <v>places</v>
      </c>
      <c r="U3237" s="7">
        <f t="shared" si="405"/>
        <v>42445.712754629625</v>
      </c>
      <c r="V3237" s="7">
        <f t="shared" si="406"/>
        <v>42505.681249999994</v>
      </c>
    </row>
    <row r="3238" spans="1:22" ht="44.25" x14ac:dyDescent="0.75">
      <c r="A3238">
        <v>1269</v>
      </c>
      <c r="B3238" s="2" t="s">
        <v>1270</v>
      </c>
      <c r="C3238" s="2" t="s">
        <v>5379</v>
      </c>
      <c r="D3238">
        <v>18800</v>
      </c>
      <c r="E3238">
        <f t="shared" si="400"/>
        <v>18800</v>
      </c>
      <c r="F3238">
        <v>20426</v>
      </c>
      <c r="G3238">
        <f t="shared" si="401"/>
        <v>20426</v>
      </c>
      <c r="H3238" t="s">
        <v>8219</v>
      </c>
      <c r="I3238" t="s">
        <v>8224</v>
      </c>
      <c r="J3238" t="s">
        <v>8246</v>
      </c>
      <c r="K3238">
        <v>1460764800</v>
      </c>
      <c r="L3238">
        <v>1458157512</v>
      </c>
      <c r="M3238" t="b">
        <v>1</v>
      </c>
      <c r="N3238">
        <v>206</v>
      </c>
      <c r="O3238" t="b">
        <v>1</v>
      </c>
      <c r="P3238" t="s">
        <v>8276</v>
      </c>
      <c r="Q3238">
        <f t="shared" si="402"/>
        <v>109</v>
      </c>
      <c r="R3238">
        <f t="shared" si="407"/>
        <v>99.16</v>
      </c>
      <c r="S3238" t="str">
        <f t="shared" si="403"/>
        <v>music</v>
      </c>
      <c r="T3238" t="str">
        <f t="shared" si="404"/>
        <v>rock</v>
      </c>
      <c r="U3238" s="7">
        <f t="shared" si="405"/>
        <v>42445.823055555549</v>
      </c>
      <c r="V3238" s="7">
        <f t="shared" si="406"/>
        <v>42476</v>
      </c>
    </row>
    <row r="3239" spans="1:22" ht="44.25" x14ac:dyDescent="0.75">
      <c r="A3239">
        <v>3755</v>
      </c>
      <c r="B3239" s="2" t="s">
        <v>3752</v>
      </c>
      <c r="C3239" s="2" t="s">
        <v>7865</v>
      </c>
      <c r="D3239">
        <v>550</v>
      </c>
      <c r="E3239">
        <f t="shared" si="400"/>
        <v>720.5</v>
      </c>
      <c r="F3239">
        <v>713</v>
      </c>
      <c r="G3239">
        <f t="shared" si="401"/>
        <v>934.03000000000009</v>
      </c>
      <c r="H3239" t="s">
        <v>8219</v>
      </c>
      <c r="I3239" t="s">
        <v>8225</v>
      </c>
      <c r="J3239" t="s">
        <v>8247</v>
      </c>
      <c r="K3239">
        <v>1460753307</v>
      </c>
      <c r="L3239">
        <v>1458161307</v>
      </c>
      <c r="M3239" t="b">
        <v>0</v>
      </c>
      <c r="N3239">
        <v>28</v>
      </c>
      <c r="O3239" t="b">
        <v>1</v>
      </c>
      <c r="P3239" t="s">
        <v>8305</v>
      </c>
      <c r="Q3239">
        <f t="shared" si="402"/>
        <v>130</v>
      </c>
      <c r="R3239">
        <f t="shared" si="407"/>
        <v>33.36</v>
      </c>
      <c r="S3239" t="str">
        <f t="shared" si="403"/>
        <v>theater</v>
      </c>
      <c r="T3239" t="str">
        <f t="shared" si="404"/>
        <v>musical</v>
      </c>
      <c r="U3239" s="7">
        <f t="shared" si="405"/>
        <v>42445.866979166662</v>
      </c>
      <c r="V3239" s="7">
        <f t="shared" si="406"/>
        <v>42475.866979166662</v>
      </c>
    </row>
    <row r="3240" spans="1:22" ht="44.25" x14ac:dyDescent="0.75">
      <c r="A3240">
        <v>4058</v>
      </c>
      <c r="B3240" s="2" t="s">
        <v>4054</v>
      </c>
      <c r="C3240" s="2" t="s">
        <v>8162</v>
      </c>
      <c r="D3240">
        <v>3750</v>
      </c>
      <c r="E3240">
        <f t="shared" si="400"/>
        <v>3750</v>
      </c>
      <c r="F3240">
        <v>95</v>
      </c>
      <c r="G3240">
        <f t="shared" si="401"/>
        <v>95</v>
      </c>
      <c r="H3240" t="s">
        <v>8221</v>
      </c>
      <c r="I3240" t="s">
        <v>8224</v>
      </c>
      <c r="J3240" t="s">
        <v>8246</v>
      </c>
      <c r="K3240">
        <v>1459483140</v>
      </c>
      <c r="L3240">
        <v>1458178044</v>
      </c>
      <c r="M3240" t="b">
        <v>0</v>
      </c>
      <c r="N3240">
        <v>4</v>
      </c>
      <c r="O3240" t="b">
        <v>0</v>
      </c>
      <c r="P3240" t="s">
        <v>8271</v>
      </c>
      <c r="Q3240">
        <f t="shared" si="402"/>
        <v>3</v>
      </c>
      <c r="R3240">
        <f t="shared" si="407"/>
        <v>23.75</v>
      </c>
      <c r="S3240" t="str">
        <f t="shared" si="403"/>
        <v>theater</v>
      </c>
      <c r="T3240" t="str">
        <f t="shared" si="404"/>
        <v>plays</v>
      </c>
      <c r="U3240" s="7">
        <f t="shared" si="405"/>
        <v>42446.060694444444</v>
      </c>
      <c r="V3240" s="7">
        <f t="shared" si="406"/>
        <v>42461.165972222225</v>
      </c>
    </row>
    <row r="3241" spans="1:22" ht="29.5" x14ac:dyDescent="0.75">
      <c r="A3241">
        <v>594</v>
      </c>
      <c r="B3241" s="2" t="s">
        <v>595</v>
      </c>
      <c r="C3241" s="2" t="s">
        <v>4704</v>
      </c>
      <c r="D3241">
        <v>25000</v>
      </c>
      <c r="E3241">
        <f t="shared" si="400"/>
        <v>25000</v>
      </c>
      <c r="F3241">
        <v>26</v>
      </c>
      <c r="G3241">
        <f t="shared" si="401"/>
        <v>26</v>
      </c>
      <c r="H3241" t="s">
        <v>8221</v>
      </c>
      <c r="I3241" t="s">
        <v>8224</v>
      </c>
      <c r="J3241" t="s">
        <v>8246</v>
      </c>
      <c r="K3241">
        <v>1460832206</v>
      </c>
      <c r="L3241">
        <v>1458240206</v>
      </c>
      <c r="M3241" t="b">
        <v>0</v>
      </c>
      <c r="N3241">
        <v>2</v>
      </c>
      <c r="O3241" t="b">
        <v>0</v>
      </c>
      <c r="P3241" t="s">
        <v>8272</v>
      </c>
      <c r="Q3241">
        <f t="shared" si="402"/>
        <v>0</v>
      </c>
      <c r="R3241">
        <f t="shared" si="407"/>
        <v>13</v>
      </c>
      <c r="S3241" t="str">
        <f t="shared" si="403"/>
        <v>technology</v>
      </c>
      <c r="T3241" t="str">
        <f t="shared" si="404"/>
        <v>web</v>
      </c>
      <c r="U3241" s="7">
        <f t="shared" si="405"/>
        <v>42446.780162037037</v>
      </c>
      <c r="V3241" s="7">
        <f t="shared" si="406"/>
        <v>42476.780162037037</v>
      </c>
    </row>
    <row r="3242" spans="1:22" ht="59" x14ac:dyDescent="0.75">
      <c r="A3242">
        <v>3392</v>
      </c>
      <c r="B3242" s="2" t="s">
        <v>3391</v>
      </c>
      <c r="C3242" s="2" t="s">
        <v>7502</v>
      </c>
      <c r="D3242">
        <v>500</v>
      </c>
      <c r="E3242">
        <f t="shared" si="400"/>
        <v>655</v>
      </c>
      <c r="F3242">
        <v>500</v>
      </c>
      <c r="G3242">
        <f t="shared" si="401"/>
        <v>655</v>
      </c>
      <c r="H3242" t="s">
        <v>8219</v>
      </c>
      <c r="I3242" t="s">
        <v>8225</v>
      </c>
      <c r="J3242" t="s">
        <v>8247</v>
      </c>
      <c r="K3242">
        <v>1462565855</v>
      </c>
      <c r="L3242">
        <v>1458245855</v>
      </c>
      <c r="M3242" t="b">
        <v>0</v>
      </c>
      <c r="N3242">
        <v>12</v>
      </c>
      <c r="O3242" t="b">
        <v>1</v>
      </c>
      <c r="P3242" t="s">
        <v>8271</v>
      </c>
      <c r="Q3242">
        <f t="shared" si="402"/>
        <v>100</v>
      </c>
      <c r="R3242">
        <f t="shared" si="407"/>
        <v>54.58</v>
      </c>
      <c r="S3242" t="str">
        <f t="shared" si="403"/>
        <v>theater</v>
      </c>
      <c r="T3242" t="str">
        <f t="shared" si="404"/>
        <v>plays</v>
      </c>
      <c r="U3242" s="7">
        <f t="shared" si="405"/>
        <v>42446.845543981486</v>
      </c>
      <c r="V3242" s="7">
        <f t="shared" si="406"/>
        <v>42496.845543981486</v>
      </c>
    </row>
    <row r="3243" spans="1:22" ht="44.25" x14ac:dyDescent="0.75">
      <c r="A3243">
        <v>3231</v>
      </c>
      <c r="B3243" s="2" t="s">
        <v>3231</v>
      </c>
      <c r="C3243" s="2" t="s">
        <v>7341</v>
      </c>
      <c r="D3243">
        <v>1000</v>
      </c>
      <c r="E3243">
        <f t="shared" si="400"/>
        <v>1000</v>
      </c>
      <c r="F3243">
        <v>1610</v>
      </c>
      <c r="G3243">
        <f t="shared" si="401"/>
        <v>1610</v>
      </c>
      <c r="H3243" t="s">
        <v>8219</v>
      </c>
      <c r="I3243" t="s">
        <v>8224</v>
      </c>
      <c r="J3243" t="s">
        <v>8246</v>
      </c>
      <c r="K3243">
        <v>1460846347</v>
      </c>
      <c r="L3243">
        <v>1458254347</v>
      </c>
      <c r="M3243" t="b">
        <v>0</v>
      </c>
      <c r="N3243">
        <v>28</v>
      </c>
      <c r="O3243" t="b">
        <v>1</v>
      </c>
      <c r="P3243" t="s">
        <v>8271</v>
      </c>
      <c r="Q3243">
        <f t="shared" si="402"/>
        <v>161</v>
      </c>
      <c r="R3243">
        <f t="shared" si="407"/>
        <v>57.5</v>
      </c>
      <c r="S3243" t="str">
        <f t="shared" si="403"/>
        <v>theater</v>
      </c>
      <c r="T3243" t="str">
        <f t="shared" si="404"/>
        <v>plays</v>
      </c>
      <c r="U3243" s="7">
        <f t="shared" si="405"/>
        <v>42446.943831018521</v>
      </c>
      <c r="V3243" s="7">
        <f t="shared" si="406"/>
        <v>42476.943831018521</v>
      </c>
    </row>
    <row r="3244" spans="1:22" ht="44.25" x14ac:dyDescent="0.75">
      <c r="A3244">
        <v>9</v>
      </c>
      <c r="B3244" s="2" t="s">
        <v>11</v>
      </c>
      <c r="C3244" s="2" t="s">
        <v>4120</v>
      </c>
      <c r="D3244">
        <v>500</v>
      </c>
      <c r="E3244">
        <f t="shared" si="400"/>
        <v>500</v>
      </c>
      <c r="F3244">
        <v>629.99</v>
      </c>
      <c r="G3244">
        <f t="shared" si="401"/>
        <v>629.99</v>
      </c>
      <c r="H3244" t="s">
        <v>8219</v>
      </c>
      <c r="I3244" t="s">
        <v>8224</v>
      </c>
      <c r="J3244" t="s">
        <v>8246</v>
      </c>
      <c r="K3244">
        <v>1460860144</v>
      </c>
      <c r="L3244">
        <v>1458268144</v>
      </c>
      <c r="M3244" t="b">
        <v>0</v>
      </c>
      <c r="N3244">
        <v>20</v>
      </c>
      <c r="O3244" t="b">
        <v>1</v>
      </c>
      <c r="P3244" t="s">
        <v>8265</v>
      </c>
      <c r="Q3244">
        <f t="shared" si="402"/>
        <v>126</v>
      </c>
      <c r="R3244">
        <f t="shared" si="407"/>
        <v>31.5</v>
      </c>
      <c r="S3244" t="str">
        <f t="shared" si="403"/>
        <v>film &amp; video</v>
      </c>
      <c r="T3244" t="str">
        <f t="shared" si="404"/>
        <v>television</v>
      </c>
      <c r="U3244" s="7">
        <f t="shared" si="405"/>
        <v>42447.103518518517</v>
      </c>
      <c r="V3244" s="7">
        <f t="shared" si="406"/>
        <v>42477.103518518517</v>
      </c>
    </row>
    <row r="3245" spans="1:22" ht="59" x14ac:dyDescent="0.75">
      <c r="A3245">
        <v>3970</v>
      </c>
      <c r="B3245" s="2" t="s">
        <v>3967</v>
      </c>
      <c r="C3245" s="2" t="s">
        <v>8077</v>
      </c>
      <c r="D3245">
        <v>15000</v>
      </c>
      <c r="E3245">
        <f t="shared" si="400"/>
        <v>15000</v>
      </c>
      <c r="F3245">
        <v>11</v>
      </c>
      <c r="G3245">
        <f t="shared" si="401"/>
        <v>11</v>
      </c>
      <c r="H3245" t="s">
        <v>8221</v>
      </c>
      <c r="I3245" t="s">
        <v>8224</v>
      </c>
      <c r="J3245" t="s">
        <v>8246</v>
      </c>
      <c r="K3245">
        <v>1460925811</v>
      </c>
      <c r="L3245">
        <v>1458333811</v>
      </c>
      <c r="M3245" t="b">
        <v>0</v>
      </c>
      <c r="N3245">
        <v>2</v>
      </c>
      <c r="O3245" t="b">
        <v>0</v>
      </c>
      <c r="P3245" t="s">
        <v>8271</v>
      </c>
      <c r="Q3245">
        <f t="shared" si="402"/>
        <v>0</v>
      </c>
      <c r="R3245">
        <f t="shared" si="407"/>
        <v>5.5</v>
      </c>
      <c r="S3245" t="str">
        <f t="shared" si="403"/>
        <v>theater</v>
      </c>
      <c r="T3245" t="str">
        <f t="shared" si="404"/>
        <v>plays</v>
      </c>
      <c r="U3245" s="7">
        <f t="shared" si="405"/>
        <v>42447.863553240735</v>
      </c>
      <c r="V3245" s="7">
        <f t="shared" si="406"/>
        <v>42477.863553240735</v>
      </c>
    </row>
    <row r="3246" spans="1:22" ht="59" x14ac:dyDescent="0.75">
      <c r="A3246">
        <v>3602</v>
      </c>
      <c r="B3246" s="2" t="s">
        <v>3601</v>
      </c>
      <c r="C3246" s="2" t="s">
        <v>7712</v>
      </c>
      <c r="D3246">
        <v>4000</v>
      </c>
      <c r="E3246">
        <f t="shared" si="400"/>
        <v>4000</v>
      </c>
      <c r="F3246">
        <v>4002</v>
      </c>
      <c r="G3246">
        <f t="shared" si="401"/>
        <v>4002</v>
      </c>
      <c r="H3246" t="s">
        <v>8219</v>
      </c>
      <c r="I3246" t="s">
        <v>8224</v>
      </c>
      <c r="J3246" t="s">
        <v>8246</v>
      </c>
      <c r="K3246">
        <v>1463520479</v>
      </c>
      <c r="L3246">
        <v>1458336479</v>
      </c>
      <c r="M3246" t="b">
        <v>0</v>
      </c>
      <c r="N3246">
        <v>49</v>
      </c>
      <c r="O3246" t="b">
        <v>1</v>
      </c>
      <c r="P3246" t="s">
        <v>8271</v>
      </c>
      <c r="Q3246">
        <f t="shared" si="402"/>
        <v>100</v>
      </c>
      <c r="R3246">
        <f t="shared" si="407"/>
        <v>81.67</v>
      </c>
      <c r="S3246" t="str">
        <f t="shared" si="403"/>
        <v>theater</v>
      </c>
      <c r="T3246" t="str">
        <f t="shared" si="404"/>
        <v>plays</v>
      </c>
      <c r="U3246" s="7">
        <f t="shared" si="405"/>
        <v>42447.894432870366</v>
      </c>
      <c r="V3246" s="7">
        <f t="shared" si="406"/>
        <v>42507.894432870366</v>
      </c>
    </row>
    <row r="3247" spans="1:22" ht="44.25" x14ac:dyDescent="0.75">
      <c r="A3247">
        <v>3661</v>
      </c>
      <c r="B3247" s="2" t="s">
        <v>3658</v>
      </c>
      <c r="C3247" s="2" t="s">
        <v>7771</v>
      </c>
      <c r="D3247">
        <v>3000</v>
      </c>
      <c r="E3247">
        <f t="shared" si="400"/>
        <v>3000</v>
      </c>
      <c r="F3247">
        <v>3330</v>
      </c>
      <c r="G3247">
        <f t="shared" si="401"/>
        <v>3330</v>
      </c>
      <c r="H3247" t="s">
        <v>8219</v>
      </c>
      <c r="I3247" t="s">
        <v>8224</v>
      </c>
      <c r="J3247" t="s">
        <v>8246</v>
      </c>
      <c r="K3247">
        <v>1460260800</v>
      </c>
      <c r="L3247">
        <v>1458336672</v>
      </c>
      <c r="M3247" t="b">
        <v>0</v>
      </c>
      <c r="N3247">
        <v>36</v>
      </c>
      <c r="O3247" t="b">
        <v>1</v>
      </c>
      <c r="P3247" t="s">
        <v>8271</v>
      </c>
      <c r="Q3247">
        <f t="shared" si="402"/>
        <v>111</v>
      </c>
      <c r="R3247">
        <f t="shared" si="407"/>
        <v>92.5</v>
      </c>
      <c r="S3247" t="str">
        <f t="shared" si="403"/>
        <v>theater</v>
      </c>
      <c r="T3247" t="str">
        <f t="shared" si="404"/>
        <v>plays</v>
      </c>
      <c r="U3247" s="7">
        <f t="shared" si="405"/>
        <v>42447.896666666667</v>
      </c>
      <c r="V3247" s="7">
        <f t="shared" si="406"/>
        <v>42470.166666666672</v>
      </c>
    </row>
    <row r="3248" spans="1:22" ht="44.25" x14ac:dyDescent="0.75">
      <c r="A3248">
        <v>482</v>
      </c>
      <c r="B3248" s="2" t="s">
        <v>483</v>
      </c>
      <c r="C3248" s="2" t="s">
        <v>4592</v>
      </c>
      <c r="D3248">
        <v>10000</v>
      </c>
      <c r="E3248">
        <f t="shared" si="400"/>
        <v>10000</v>
      </c>
      <c r="F3248">
        <v>10</v>
      </c>
      <c r="G3248">
        <f t="shared" si="401"/>
        <v>10</v>
      </c>
      <c r="H3248" t="s">
        <v>8221</v>
      </c>
      <c r="I3248" t="s">
        <v>8224</v>
      </c>
      <c r="J3248" t="s">
        <v>8246</v>
      </c>
      <c r="K3248">
        <v>1460644440</v>
      </c>
      <c r="L3248">
        <v>1458336690</v>
      </c>
      <c r="M3248" t="b">
        <v>0</v>
      </c>
      <c r="N3248">
        <v>1</v>
      </c>
      <c r="O3248" t="b">
        <v>0</v>
      </c>
      <c r="P3248" t="s">
        <v>8270</v>
      </c>
      <c r="Q3248">
        <f t="shared" si="402"/>
        <v>0</v>
      </c>
      <c r="R3248">
        <f t="shared" si="407"/>
        <v>10</v>
      </c>
      <c r="S3248" t="str">
        <f t="shared" si="403"/>
        <v>film &amp; video</v>
      </c>
      <c r="T3248" t="str">
        <f t="shared" si="404"/>
        <v>animation</v>
      </c>
      <c r="U3248" s="7">
        <f t="shared" si="405"/>
        <v>42447.896875000006</v>
      </c>
      <c r="V3248" s="7">
        <f t="shared" si="406"/>
        <v>42474.606944444444</v>
      </c>
    </row>
    <row r="3249" spans="1:22" ht="59" x14ac:dyDescent="0.75">
      <c r="A3249">
        <v>3419</v>
      </c>
      <c r="B3249" s="2" t="s">
        <v>3418</v>
      </c>
      <c r="C3249" s="2" t="s">
        <v>7529</v>
      </c>
      <c r="D3249">
        <v>2750</v>
      </c>
      <c r="E3249">
        <f t="shared" si="400"/>
        <v>3134.9999999999995</v>
      </c>
      <c r="F3249">
        <v>2930</v>
      </c>
      <c r="G3249">
        <f t="shared" si="401"/>
        <v>3340.2</v>
      </c>
      <c r="H3249" t="s">
        <v>8219</v>
      </c>
      <c r="I3249" t="s">
        <v>8241</v>
      </c>
      <c r="J3249" t="s">
        <v>8249</v>
      </c>
      <c r="K3249">
        <v>1459978200</v>
      </c>
      <c r="L3249">
        <v>1458416585</v>
      </c>
      <c r="M3249" t="b">
        <v>0</v>
      </c>
      <c r="N3249">
        <v>46</v>
      </c>
      <c r="O3249" t="b">
        <v>1</v>
      </c>
      <c r="P3249" t="s">
        <v>8271</v>
      </c>
      <c r="Q3249">
        <f t="shared" si="402"/>
        <v>107</v>
      </c>
      <c r="R3249">
        <f t="shared" si="407"/>
        <v>72.61</v>
      </c>
      <c r="S3249" t="str">
        <f t="shared" si="403"/>
        <v>theater</v>
      </c>
      <c r="T3249" t="str">
        <f t="shared" si="404"/>
        <v>plays</v>
      </c>
      <c r="U3249" s="7">
        <f t="shared" si="405"/>
        <v>42448.821585648147</v>
      </c>
      <c r="V3249" s="7">
        <f t="shared" si="406"/>
        <v>42466.895833333328</v>
      </c>
    </row>
    <row r="3250" spans="1:22" ht="44.25" x14ac:dyDescent="0.75">
      <c r="A3250">
        <v>2571</v>
      </c>
      <c r="B3250" s="2" t="s">
        <v>2571</v>
      </c>
      <c r="C3250" s="2" t="s">
        <v>6681</v>
      </c>
      <c r="D3250">
        <v>100000</v>
      </c>
      <c r="E3250">
        <f t="shared" si="400"/>
        <v>66000</v>
      </c>
      <c r="F3250">
        <v>250</v>
      </c>
      <c r="G3250">
        <f t="shared" si="401"/>
        <v>165</v>
      </c>
      <c r="H3250" t="s">
        <v>8220</v>
      </c>
      <c r="I3250" t="s">
        <v>8226</v>
      </c>
      <c r="J3250" t="s">
        <v>8248</v>
      </c>
      <c r="K3250">
        <v>1463645521</v>
      </c>
      <c r="L3250">
        <v>1458461521</v>
      </c>
      <c r="M3250" t="b">
        <v>0</v>
      </c>
      <c r="N3250">
        <v>4</v>
      </c>
      <c r="O3250" t="b">
        <v>0</v>
      </c>
      <c r="P3250" t="s">
        <v>8284</v>
      </c>
      <c r="Q3250">
        <f t="shared" si="402"/>
        <v>0</v>
      </c>
      <c r="R3250">
        <f t="shared" si="407"/>
        <v>41.25</v>
      </c>
      <c r="S3250" t="str">
        <f t="shared" si="403"/>
        <v>food</v>
      </c>
      <c r="T3250" t="str">
        <f t="shared" si="404"/>
        <v>food trucks</v>
      </c>
      <c r="U3250" s="7">
        <f t="shared" si="405"/>
        <v>42449.341678240744</v>
      </c>
      <c r="V3250" s="7">
        <f t="shared" si="406"/>
        <v>42509.341678240744</v>
      </c>
    </row>
    <row r="3251" spans="1:22" ht="44.25" x14ac:dyDescent="0.75">
      <c r="A3251">
        <v>577</v>
      </c>
      <c r="B3251" s="2" t="s">
        <v>578</v>
      </c>
      <c r="C3251" s="2" t="s">
        <v>4687</v>
      </c>
      <c r="D3251">
        <v>5000</v>
      </c>
      <c r="E3251">
        <f t="shared" si="400"/>
        <v>5000</v>
      </c>
      <c r="F3251">
        <v>10</v>
      </c>
      <c r="G3251">
        <f t="shared" si="401"/>
        <v>10</v>
      </c>
      <c r="H3251" t="s">
        <v>8221</v>
      </c>
      <c r="I3251" t="s">
        <v>8224</v>
      </c>
      <c r="J3251" t="s">
        <v>8246</v>
      </c>
      <c r="K3251">
        <v>1463753302</v>
      </c>
      <c r="L3251">
        <v>1458569302</v>
      </c>
      <c r="M3251" t="b">
        <v>0</v>
      </c>
      <c r="N3251">
        <v>1</v>
      </c>
      <c r="O3251" t="b">
        <v>0</v>
      </c>
      <c r="P3251" t="s">
        <v>8272</v>
      </c>
      <c r="Q3251">
        <f t="shared" si="402"/>
        <v>0</v>
      </c>
      <c r="R3251">
        <f t="shared" si="407"/>
        <v>10</v>
      </c>
      <c r="S3251" t="str">
        <f t="shared" si="403"/>
        <v>technology</v>
      </c>
      <c r="T3251" t="str">
        <f t="shared" si="404"/>
        <v>web</v>
      </c>
      <c r="U3251" s="7">
        <f t="shared" si="405"/>
        <v>42450.589143518519</v>
      </c>
      <c r="V3251" s="7">
        <f t="shared" si="406"/>
        <v>42510.589143518519</v>
      </c>
    </row>
    <row r="3252" spans="1:22" ht="29.5" x14ac:dyDescent="0.75">
      <c r="A3252">
        <v>3635</v>
      </c>
      <c r="B3252" s="2" t="s">
        <v>3633</v>
      </c>
      <c r="C3252" s="2" t="s">
        <v>7745</v>
      </c>
      <c r="D3252">
        <v>3500</v>
      </c>
      <c r="E3252">
        <f t="shared" si="400"/>
        <v>3500</v>
      </c>
      <c r="F3252">
        <v>1276</v>
      </c>
      <c r="G3252">
        <f t="shared" si="401"/>
        <v>1276</v>
      </c>
      <c r="H3252" t="s">
        <v>8221</v>
      </c>
      <c r="I3252" t="s">
        <v>8224</v>
      </c>
      <c r="J3252" t="s">
        <v>8246</v>
      </c>
      <c r="K3252">
        <v>1461186676</v>
      </c>
      <c r="L3252">
        <v>1458594676</v>
      </c>
      <c r="M3252" t="b">
        <v>0</v>
      </c>
      <c r="N3252">
        <v>10</v>
      </c>
      <c r="O3252" t="b">
        <v>0</v>
      </c>
      <c r="P3252" t="s">
        <v>8305</v>
      </c>
      <c r="Q3252">
        <f t="shared" si="402"/>
        <v>36</v>
      </c>
      <c r="R3252">
        <f t="shared" si="407"/>
        <v>127.6</v>
      </c>
      <c r="S3252" t="str">
        <f t="shared" si="403"/>
        <v>theater</v>
      </c>
      <c r="T3252" t="str">
        <f t="shared" si="404"/>
        <v>musical</v>
      </c>
      <c r="U3252" s="7">
        <f t="shared" si="405"/>
        <v>42450.88282407407</v>
      </c>
      <c r="V3252" s="7">
        <f t="shared" si="406"/>
        <v>42480.88282407407</v>
      </c>
    </row>
    <row r="3253" spans="1:22" ht="44.25" x14ac:dyDescent="0.75">
      <c r="A3253">
        <v>3582</v>
      </c>
      <c r="B3253" s="2" t="s">
        <v>3581</v>
      </c>
      <c r="C3253" s="2" t="s">
        <v>7692</v>
      </c>
      <c r="D3253">
        <v>1000</v>
      </c>
      <c r="E3253">
        <f t="shared" si="400"/>
        <v>1000</v>
      </c>
      <c r="F3253">
        <v>2870</v>
      </c>
      <c r="G3253">
        <f t="shared" si="401"/>
        <v>2870</v>
      </c>
      <c r="H3253" t="s">
        <v>8219</v>
      </c>
      <c r="I3253" t="s">
        <v>8224</v>
      </c>
      <c r="J3253" t="s">
        <v>8246</v>
      </c>
      <c r="K3253">
        <v>1459822682</v>
      </c>
      <c r="L3253">
        <v>1458613082</v>
      </c>
      <c r="M3253" t="b">
        <v>0</v>
      </c>
      <c r="N3253">
        <v>49</v>
      </c>
      <c r="O3253" t="b">
        <v>1</v>
      </c>
      <c r="P3253" t="s">
        <v>8271</v>
      </c>
      <c r="Q3253">
        <f t="shared" si="402"/>
        <v>287</v>
      </c>
      <c r="R3253">
        <f t="shared" si="407"/>
        <v>58.57</v>
      </c>
      <c r="S3253" t="str">
        <f t="shared" si="403"/>
        <v>theater</v>
      </c>
      <c r="T3253" t="str">
        <f t="shared" si="404"/>
        <v>plays</v>
      </c>
      <c r="U3253" s="7">
        <f t="shared" si="405"/>
        <v>42451.095856481479</v>
      </c>
      <c r="V3253" s="7">
        <f t="shared" si="406"/>
        <v>42465.095856481479</v>
      </c>
    </row>
    <row r="3254" spans="1:22" ht="44.25" x14ac:dyDescent="0.75">
      <c r="A3254">
        <v>2809</v>
      </c>
      <c r="B3254" s="2" t="s">
        <v>2809</v>
      </c>
      <c r="C3254" s="2" t="s">
        <v>6919</v>
      </c>
      <c r="D3254">
        <v>2500</v>
      </c>
      <c r="E3254">
        <f t="shared" si="400"/>
        <v>2500</v>
      </c>
      <c r="F3254">
        <v>2560</v>
      </c>
      <c r="G3254">
        <f t="shared" si="401"/>
        <v>2560</v>
      </c>
      <c r="H3254" t="s">
        <v>8219</v>
      </c>
      <c r="I3254" t="s">
        <v>8224</v>
      </c>
      <c r="J3254" t="s">
        <v>8246</v>
      </c>
      <c r="K3254">
        <v>1459348740</v>
      </c>
      <c r="L3254">
        <v>1458647725</v>
      </c>
      <c r="M3254" t="b">
        <v>0</v>
      </c>
      <c r="N3254">
        <v>21</v>
      </c>
      <c r="O3254" t="b">
        <v>1</v>
      </c>
      <c r="P3254" t="s">
        <v>8271</v>
      </c>
      <c r="Q3254">
        <f t="shared" si="402"/>
        <v>102</v>
      </c>
      <c r="R3254">
        <f t="shared" si="407"/>
        <v>121.9</v>
      </c>
      <c r="S3254" t="str">
        <f t="shared" si="403"/>
        <v>theater</v>
      </c>
      <c r="T3254" t="str">
        <f t="shared" si="404"/>
        <v>plays</v>
      </c>
      <c r="U3254" s="7">
        <f t="shared" si="405"/>
        <v>42451.496817129635</v>
      </c>
      <c r="V3254" s="7">
        <f t="shared" si="406"/>
        <v>42459.610416666663</v>
      </c>
    </row>
    <row r="3255" spans="1:22" ht="44.25" x14ac:dyDescent="0.75">
      <c r="A3255">
        <v>1323</v>
      </c>
      <c r="B3255" s="2" t="s">
        <v>1324</v>
      </c>
      <c r="C3255" s="2" t="s">
        <v>5433</v>
      </c>
      <c r="D3255">
        <v>15000</v>
      </c>
      <c r="E3255">
        <f t="shared" si="400"/>
        <v>15000</v>
      </c>
      <c r="F3255">
        <v>1332</v>
      </c>
      <c r="G3255">
        <f t="shared" si="401"/>
        <v>1332</v>
      </c>
      <c r="H3255" t="s">
        <v>8220</v>
      </c>
      <c r="I3255" t="s">
        <v>8224</v>
      </c>
      <c r="J3255" t="s">
        <v>8246</v>
      </c>
      <c r="K3255">
        <v>1461653700</v>
      </c>
      <c r="L3255">
        <v>1458665146</v>
      </c>
      <c r="M3255" t="b">
        <v>0</v>
      </c>
      <c r="N3255">
        <v>44</v>
      </c>
      <c r="O3255" t="b">
        <v>0</v>
      </c>
      <c r="P3255" t="s">
        <v>8273</v>
      </c>
      <c r="Q3255">
        <f t="shared" si="402"/>
        <v>9</v>
      </c>
      <c r="R3255">
        <f t="shared" si="407"/>
        <v>30.27</v>
      </c>
      <c r="S3255" t="str">
        <f t="shared" si="403"/>
        <v>technology</v>
      </c>
      <c r="T3255" t="str">
        <f t="shared" si="404"/>
        <v>wearables</v>
      </c>
      <c r="U3255" s="7">
        <f t="shared" si="405"/>
        <v>42451.698449074072</v>
      </c>
      <c r="V3255" s="7">
        <f t="shared" si="406"/>
        <v>42486.288194444445</v>
      </c>
    </row>
    <row r="3256" spans="1:22" ht="59" x14ac:dyDescent="0.75">
      <c r="A3256">
        <v>1708</v>
      </c>
      <c r="B3256" s="2" t="s">
        <v>1709</v>
      </c>
      <c r="C3256" s="2" t="s">
        <v>5818</v>
      </c>
      <c r="D3256">
        <v>7000</v>
      </c>
      <c r="E3256">
        <f t="shared" si="400"/>
        <v>7000</v>
      </c>
      <c r="F3256">
        <v>0</v>
      </c>
      <c r="G3256">
        <f t="shared" si="401"/>
        <v>0</v>
      </c>
      <c r="H3256" t="s">
        <v>8221</v>
      </c>
      <c r="I3256" t="s">
        <v>8224</v>
      </c>
      <c r="J3256" t="s">
        <v>8246</v>
      </c>
      <c r="K3256">
        <v>1462135706</v>
      </c>
      <c r="L3256">
        <v>1458679706</v>
      </c>
      <c r="M3256" t="b">
        <v>0</v>
      </c>
      <c r="N3256">
        <v>0</v>
      </c>
      <c r="O3256" t="b">
        <v>0</v>
      </c>
      <c r="P3256" t="s">
        <v>8293</v>
      </c>
      <c r="Q3256">
        <f t="shared" si="402"/>
        <v>0</v>
      </c>
      <c r="R3256" t="e">
        <f t="shared" si="407"/>
        <v>#DIV/0!</v>
      </c>
      <c r="S3256" t="str">
        <f t="shared" si="403"/>
        <v>music</v>
      </c>
      <c r="T3256" t="str">
        <f t="shared" si="404"/>
        <v>faith</v>
      </c>
      <c r="U3256" s="7">
        <f t="shared" si="405"/>
        <v>42451.866967592592</v>
      </c>
      <c r="V3256" s="7">
        <f t="shared" si="406"/>
        <v>42491.866967592592</v>
      </c>
    </row>
    <row r="3257" spans="1:22" ht="44.25" x14ac:dyDescent="0.75">
      <c r="A3257">
        <v>1964</v>
      </c>
      <c r="B3257" s="2" t="s">
        <v>1965</v>
      </c>
      <c r="C3257" s="2" t="s">
        <v>6074</v>
      </c>
      <c r="D3257">
        <v>89200</v>
      </c>
      <c r="E3257">
        <f t="shared" si="400"/>
        <v>101687.99999999999</v>
      </c>
      <c r="F3257">
        <v>231543.12</v>
      </c>
      <c r="G3257">
        <f t="shared" si="401"/>
        <v>263959.1568</v>
      </c>
      <c r="H3257" t="s">
        <v>8219</v>
      </c>
      <c r="I3257" t="s">
        <v>8237</v>
      </c>
      <c r="J3257" t="s">
        <v>8249</v>
      </c>
      <c r="K3257">
        <v>1461306772</v>
      </c>
      <c r="L3257">
        <v>1458714772</v>
      </c>
      <c r="M3257" t="b">
        <v>1</v>
      </c>
      <c r="N3257">
        <v>1281</v>
      </c>
      <c r="O3257" t="b">
        <v>1</v>
      </c>
      <c r="P3257" t="s">
        <v>8295</v>
      </c>
      <c r="Q3257">
        <f t="shared" si="402"/>
        <v>260</v>
      </c>
      <c r="R3257">
        <f t="shared" si="407"/>
        <v>206.06</v>
      </c>
      <c r="S3257" t="str">
        <f t="shared" si="403"/>
        <v>technology</v>
      </c>
      <c r="T3257" t="str">
        <f t="shared" si="404"/>
        <v>hardware</v>
      </c>
      <c r="U3257" s="7">
        <f t="shared" si="405"/>
        <v>42452.272824074069</v>
      </c>
      <c r="V3257" s="7">
        <f t="shared" si="406"/>
        <v>42482.272824074069</v>
      </c>
    </row>
    <row r="3258" spans="1:22" x14ac:dyDescent="0.75">
      <c r="A3258">
        <v>2726</v>
      </c>
      <c r="B3258" s="2" t="s">
        <v>2726</v>
      </c>
      <c r="C3258" s="2" t="s">
        <v>6836</v>
      </c>
      <c r="D3258">
        <v>100000</v>
      </c>
      <c r="E3258">
        <f t="shared" si="400"/>
        <v>100000</v>
      </c>
      <c r="F3258">
        <v>105745</v>
      </c>
      <c r="G3258">
        <f t="shared" si="401"/>
        <v>105745</v>
      </c>
      <c r="H3258" t="s">
        <v>8219</v>
      </c>
      <c r="I3258" t="s">
        <v>8224</v>
      </c>
      <c r="J3258" t="s">
        <v>8246</v>
      </c>
      <c r="K3258">
        <v>1461333311</v>
      </c>
      <c r="L3258">
        <v>1458741311</v>
      </c>
      <c r="M3258" t="b">
        <v>0</v>
      </c>
      <c r="N3258">
        <v>404</v>
      </c>
      <c r="O3258" t="b">
        <v>1</v>
      </c>
      <c r="P3258" t="s">
        <v>8295</v>
      </c>
      <c r="Q3258">
        <f t="shared" si="402"/>
        <v>106</v>
      </c>
      <c r="R3258">
        <f t="shared" si="407"/>
        <v>261.75</v>
      </c>
      <c r="S3258" t="str">
        <f t="shared" si="403"/>
        <v>technology</v>
      </c>
      <c r="T3258" t="str">
        <f t="shared" si="404"/>
        <v>hardware</v>
      </c>
      <c r="U3258" s="7">
        <f t="shared" si="405"/>
        <v>42452.579988425925</v>
      </c>
      <c r="V3258" s="7">
        <f t="shared" si="406"/>
        <v>42482.579988425925</v>
      </c>
    </row>
    <row r="3259" spans="1:22" ht="44.25" x14ac:dyDescent="0.75">
      <c r="A3259">
        <v>2221</v>
      </c>
      <c r="B3259" s="2" t="s">
        <v>2222</v>
      </c>
      <c r="C3259" s="2" t="s">
        <v>6331</v>
      </c>
      <c r="D3259">
        <v>7500</v>
      </c>
      <c r="E3259">
        <f t="shared" si="400"/>
        <v>7500</v>
      </c>
      <c r="F3259">
        <v>8109</v>
      </c>
      <c r="G3259">
        <f t="shared" si="401"/>
        <v>8109</v>
      </c>
      <c r="H3259" t="s">
        <v>8219</v>
      </c>
      <c r="I3259" t="s">
        <v>8224</v>
      </c>
      <c r="J3259" t="s">
        <v>8246</v>
      </c>
      <c r="K3259">
        <v>1461369600</v>
      </c>
      <c r="L3259">
        <v>1458748809</v>
      </c>
      <c r="M3259" t="b">
        <v>0</v>
      </c>
      <c r="N3259">
        <v>218</v>
      </c>
      <c r="O3259" t="b">
        <v>1</v>
      </c>
      <c r="P3259" t="s">
        <v>8297</v>
      </c>
      <c r="Q3259">
        <f t="shared" si="402"/>
        <v>108</v>
      </c>
      <c r="R3259">
        <f t="shared" si="407"/>
        <v>37.200000000000003</v>
      </c>
      <c r="S3259" t="str">
        <f t="shared" si="403"/>
        <v>games</v>
      </c>
      <c r="T3259" t="str">
        <f t="shared" si="404"/>
        <v>tabletop games</v>
      </c>
      <c r="U3259" s="7">
        <f t="shared" si="405"/>
        <v>42452.666770833333</v>
      </c>
      <c r="V3259" s="7">
        <f t="shared" si="406"/>
        <v>42483</v>
      </c>
    </row>
    <row r="3260" spans="1:22" ht="44.25" x14ac:dyDescent="0.75">
      <c r="A3260">
        <v>2455</v>
      </c>
      <c r="B3260" s="2" t="s">
        <v>2456</v>
      </c>
      <c r="C3260" s="2" t="s">
        <v>6565</v>
      </c>
      <c r="D3260">
        <v>300</v>
      </c>
      <c r="E3260">
        <f t="shared" si="400"/>
        <v>300</v>
      </c>
      <c r="F3260">
        <v>546</v>
      </c>
      <c r="G3260">
        <f t="shared" si="401"/>
        <v>546</v>
      </c>
      <c r="H3260" t="s">
        <v>8219</v>
      </c>
      <c r="I3260" t="s">
        <v>8224</v>
      </c>
      <c r="J3260" t="s">
        <v>8246</v>
      </c>
      <c r="K3260">
        <v>1461177950</v>
      </c>
      <c r="L3260">
        <v>1458758750</v>
      </c>
      <c r="M3260" t="b">
        <v>0</v>
      </c>
      <c r="N3260">
        <v>16</v>
      </c>
      <c r="O3260" t="b">
        <v>1</v>
      </c>
      <c r="P3260" t="s">
        <v>8298</v>
      </c>
      <c r="Q3260">
        <f t="shared" si="402"/>
        <v>182</v>
      </c>
      <c r="R3260">
        <f t="shared" si="407"/>
        <v>34.130000000000003</v>
      </c>
      <c r="S3260" t="str">
        <f t="shared" si="403"/>
        <v>food</v>
      </c>
      <c r="T3260" t="str">
        <f t="shared" si="404"/>
        <v>small batch</v>
      </c>
      <c r="U3260" s="7">
        <f t="shared" si="405"/>
        <v>42452.781828703708</v>
      </c>
      <c r="V3260" s="7">
        <f t="shared" si="406"/>
        <v>42480.781828703708</v>
      </c>
    </row>
    <row r="3261" spans="1:22" ht="44.25" x14ac:dyDescent="0.75">
      <c r="A3261">
        <v>3968</v>
      </c>
      <c r="B3261" s="2" t="s">
        <v>3965</v>
      </c>
      <c r="C3261" s="2" t="s">
        <v>8075</v>
      </c>
      <c r="D3261">
        <v>5000</v>
      </c>
      <c r="E3261">
        <f t="shared" si="400"/>
        <v>5000</v>
      </c>
      <c r="F3261">
        <v>527</v>
      </c>
      <c r="G3261">
        <f t="shared" si="401"/>
        <v>527</v>
      </c>
      <c r="H3261" t="s">
        <v>8221</v>
      </c>
      <c r="I3261" t="s">
        <v>8224</v>
      </c>
      <c r="J3261" t="s">
        <v>8246</v>
      </c>
      <c r="K3261">
        <v>1463945673</v>
      </c>
      <c r="L3261">
        <v>1458761673</v>
      </c>
      <c r="M3261" t="b">
        <v>0</v>
      </c>
      <c r="N3261">
        <v>11</v>
      </c>
      <c r="O3261" t="b">
        <v>0</v>
      </c>
      <c r="P3261" t="s">
        <v>8271</v>
      </c>
      <c r="Q3261">
        <f t="shared" si="402"/>
        <v>11</v>
      </c>
      <c r="R3261">
        <f t="shared" si="407"/>
        <v>47.91</v>
      </c>
      <c r="S3261" t="str">
        <f t="shared" si="403"/>
        <v>theater</v>
      </c>
      <c r="T3261" t="str">
        <f t="shared" si="404"/>
        <v>plays</v>
      </c>
      <c r="U3261" s="7">
        <f t="shared" si="405"/>
        <v>42452.815659722226</v>
      </c>
      <c r="V3261" s="7">
        <f t="shared" si="406"/>
        <v>42512.815659722226</v>
      </c>
    </row>
    <row r="3262" spans="1:22" ht="44.25" x14ac:dyDescent="0.75">
      <c r="A3262">
        <v>2240</v>
      </c>
      <c r="B3262" s="2" t="s">
        <v>2241</v>
      </c>
      <c r="C3262" s="2" t="s">
        <v>6350</v>
      </c>
      <c r="D3262">
        <v>5000</v>
      </c>
      <c r="E3262">
        <f t="shared" si="400"/>
        <v>5000</v>
      </c>
      <c r="F3262">
        <v>13534</v>
      </c>
      <c r="G3262">
        <f t="shared" si="401"/>
        <v>13534</v>
      </c>
      <c r="H3262" t="s">
        <v>8219</v>
      </c>
      <c r="I3262" t="s">
        <v>8224</v>
      </c>
      <c r="J3262" t="s">
        <v>8246</v>
      </c>
      <c r="K3262">
        <v>1461354544</v>
      </c>
      <c r="L3262">
        <v>1458762544</v>
      </c>
      <c r="M3262" t="b">
        <v>0</v>
      </c>
      <c r="N3262">
        <v>96</v>
      </c>
      <c r="O3262" t="b">
        <v>1</v>
      </c>
      <c r="P3262" t="s">
        <v>8297</v>
      </c>
      <c r="Q3262">
        <f t="shared" si="402"/>
        <v>271</v>
      </c>
      <c r="R3262">
        <f t="shared" si="407"/>
        <v>140.97999999999999</v>
      </c>
      <c r="S3262" t="str">
        <f t="shared" si="403"/>
        <v>games</v>
      </c>
      <c r="T3262" t="str">
        <f t="shared" si="404"/>
        <v>tabletop games</v>
      </c>
      <c r="U3262" s="7">
        <f t="shared" si="405"/>
        <v>42452.825740740736</v>
      </c>
      <c r="V3262" s="7">
        <f t="shared" si="406"/>
        <v>42482.825740740736</v>
      </c>
    </row>
    <row r="3263" spans="1:22" ht="44.25" x14ac:dyDescent="0.75">
      <c r="A3263">
        <v>850</v>
      </c>
      <c r="B3263" s="2" t="s">
        <v>851</v>
      </c>
      <c r="C3263" s="2" t="s">
        <v>4960</v>
      </c>
      <c r="D3263">
        <v>4000</v>
      </c>
      <c r="E3263">
        <f t="shared" si="400"/>
        <v>4000</v>
      </c>
      <c r="F3263">
        <v>6207</v>
      </c>
      <c r="G3263">
        <f t="shared" si="401"/>
        <v>6207</v>
      </c>
      <c r="H3263" t="s">
        <v>8219</v>
      </c>
      <c r="I3263" t="s">
        <v>8224</v>
      </c>
      <c r="J3263" t="s">
        <v>8246</v>
      </c>
      <c r="K3263">
        <v>1461560340</v>
      </c>
      <c r="L3263">
        <v>1458762717</v>
      </c>
      <c r="M3263" t="b">
        <v>0</v>
      </c>
      <c r="N3263">
        <v>133</v>
      </c>
      <c r="O3263" t="b">
        <v>1</v>
      </c>
      <c r="P3263" t="s">
        <v>8277</v>
      </c>
      <c r="Q3263">
        <f t="shared" si="402"/>
        <v>155</v>
      </c>
      <c r="R3263">
        <f t="shared" si="407"/>
        <v>46.67</v>
      </c>
      <c r="S3263" t="str">
        <f t="shared" si="403"/>
        <v>music</v>
      </c>
      <c r="T3263" t="str">
        <f t="shared" si="404"/>
        <v>metal</v>
      </c>
      <c r="U3263" s="7">
        <f t="shared" si="405"/>
        <v>42452.827743055561</v>
      </c>
      <c r="V3263" s="7">
        <f t="shared" si="406"/>
        <v>42485.207638888889</v>
      </c>
    </row>
    <row r="3264" spans="1:22" ht="44.25" x14ac:dyDescent="0.75">
      <c r="A3264">
        <v>3308</v>
      </c>
      <c r="B3264" s="2" t="s">
        <v>3308</v>
      </c>
      <c r="C3264" s="2" t="s">
        <v>7418</v>
      </c>
      <c r="D3264">
        <v>3500</v>
      </c>
      <c r="E3264">
        <f t="shared" si="400"/>
        <v>3500</v>
      </c>
      <c r="F3264">
        <v>4280</v>
      </c>
      <c r="G3264">
        <f t="shared" si="401"/>
        <v>4280</v>
      </c>
      <c r="H3264" t="s">
        <v>8219</v>
      </c>
      <c r="I3264" t="s">
        <v>8224</v>
      </c>
      <c r="J3264" t="s">
        <v>8246</v>
      </c>
      <c r="K3264">
        <v>1460581365</v>
      </c>
      <c r="L3264">
        <v>1458766965</v>
      </c>
      <c r="M3264" t="b">
        <v>0</v>
      </c>
      <c r="N3264">
        <v>57</v>
      </c>
      <c r="O3264" t="b">
        <v>1</v>
      </c>
      <c r="P3264" t="s">
        <v>8271</v>
      </c>
      <c r="Q3264">
        <f t="shared" si="402"/>
        <v>122</v>
      </c>
      <c r="R3264">
        <f t="shared" si="407"/>
        <v>75.09</v>
      </c>
      <c r="S3264" t="str">
        <f t="shared" si="403"/>
        <v>theater</v>
      </c>
      <c r="T3264" t="str">
        <f t="shared" si="404"/>
        <v>plays</v>
      </c>
      <c r="U3264" s="7">
        <f t="shared" si="405"/>
        <v>42452.876909722225</v>
      </c>
      <c r="V3264" s="7">
        <f t="shared" si="406"/>
        <v>42473.876909722225</v>
      </c>
    </row>
    <row r="3265" spans="1:22" ht="44.25" x14ac:dyDescent="0.75">
      <c r="A3265">
        <v>3343</v>
      </c>
      <c r="B3265" s="2" t="s">
        <v>3343</v>
      </c>
      <c r="C3265" s="2" t="s">
        <v>7453</v>
      </c>
      <c r="D3265">
        <v>700</v>
      </c>
      <c r="E3265">
        <f t="shared" si="400"/>
        <v>917</v>
      </c>
      <c r="F3265">
        <v>1200</v>
      </c>
      <c r="G3265">
        <f t="shared" si="401"/>
        <v>1572</v>
      </c>
      <c r="H3265" t="s">
        <v>8219</v>
      </c>
      <c r="I3265" t="s">
        <v>8225</v>
      </c>
      <c r="J3265" t="s">
        <v>8247</v>
      </c>
      <c r="K3265">
        <v>1460553480</v>
      </c>
      <c r="L3265">
        <v>1458770384</v>
      </c>
      <c r="M3265" t="b">
        <v>0</v>
      </c>
      <c r="N3265">
        <v>23</v>
      </c>
      <c r="O3265" t="b">
        <v>1</v>
      </c>
      <c r="P3265" t="s">
        <v>8271</v>
      </c>
      <c r="Q3265">
        <f t="shared" si="402"/>
        <v>171</v>
      </c>
      <c r="R3265">
        <f t="shared" si="407"/>
        <v>68.349999999999994</v>
      </c>
      <c r="S3265" t="str">
        <f t="shared" si="403"/>
        <v>theater</v>
      </c>
      <c r="T3265" t="str">
        <f t="shared" si="404"/>
        <v>plays</v>
      </c>
      <c r="U3265" s="7">
        <f t="shared" si="405"/>
        <v>42452.916481481487</v>
      </c>
      <c r="V3265" s="7">
        <f t="shared" si="406"/>
        <v>42473.554166666669</v>
      </c>
    </row>
    <row r="3266" spans="1:22" ht="44.25" x14ac:dyDescent="0.75">
      <c r="A3266">
        <v>2849</v>
      </c>
      <c r="B3266" s="2" t="s">
        <v>2849</v>
      </c>
      <c r="C3266" s="2" t="s">
        <v>6959</v>
      </c>
      <c r="D3266">
        <v>500</v>
      </c>
      <c r="E3266">
        <f t="shared" ref="E3266:E3329" si="408">INDEX(convert,MATCH($J3266,money,0),2)*D3266</f>
        <v>655</v>
      </c>
      <c r="F3266">
        <v>5</v>
      </c>
      <c r="G3266">
        <f t="shared" ref="G3266:G3329" si="409">INDEX(convert,MATCH($J3266,money,0),2)*F3266</f>
        <v>6.5500000000000007</v>
      </c>
      <c r="H3266" t="s">
        <v>8221</v>
      </c>
      <c r="I3266" t="s">
        <v>8225</v>
      </c>
      <c r="J3266" t="s">
        <v>8247</v>
      </c>
      <c r="K3266">
        <v>1461406600</v>
      </c>
      <c r="L3266">
        <v>1458814600</v>
      </c>
      <c r="M3266" t="b">
        <v>0</v>
      </c>
      <c r="N3266">
        <v>1</v>
      </c>
      <c r="O3266" t="b">
        <v>0</v>
      </c>
      <c r="P3266" t="s">
        <v>8271</v>
      </c>
      <c r="Q3266">
        <f t="shared" ref="Q3266:Q3329" si="410">ROUND(F3266/D3266*100,0)</f>
        <v>1</v>
      </c>
      <c r="R3266">
        <f t="shared" si="407"/>
        <v>6.55</v>
      </c>
      <c r="S3266" t="str">
        <f t="shared" ref="S3266:S3329" si="411">LEFT($P3266,FIND("/",$P3266)-1)</f>
        <v>theater</v>
      </c>
      <c r="T3266" t="str">
        <f t="shared" ref="T3266:T3329" si="412">MID($P3266,FIND("/",$P3266)+1,30)</f>
        <v>plays</v>
      </c>
      <c r="U3266" s="7">
        <f t="shared" ref="U3266:U3329" si="413">DATE(1970,1,1)+(((L3266/60)/60)/24)</f>
        <v>42453.428240740745</v>
      </c>
      <c r="V3266" s="7">
        <f t="shared" ref="V3266:V3329" si="414">DATE(1970,1,1)+(((K3266/60)/60)/24)</f>
        <v>42483.428240740745</v>
      </c>
    </row>
    <row r="3267" spans="1:22" ht="44.25" x14ac:dyDescent="0.75">
      <c r="A3267">
        <v>2615</v>
      </c>
      <c r="B3267" s="2" t="s">
        <v>2615</v>
      </c>
      <c r="C3267" s="2" t="s">
        <v>6725</v>
      </c>
      <c r="D3267">
        <v>2001</v>
      </c>
      <c r="E3267">
        <f t="shared" si="408"/>
        <v>2621.31</v>
      </c>
      <c r="F3267">
        <v>3397</v>
      </c>
      <c r="G3267">
        <f t="shared" si="409"/>
        <v>4450.0700000000006</v>
      </c>
      <c r="H3267" t="s">
        <v>8219</v>
      </c>
      <c r="I3267" t="s">
        <v>8225</v>
      </c>
      <c r="J3267" t="s">
        <v>8247</v>
      </c>
      <c r="K3267">
        <v>1462017600</v>
      </c>
      <c r="L3267">
        <v>1458820564</v>
      </c>
      <c r="M3267" t="b">
        <v>0</v>
      </c>
      <c r="N3267">
        <v>72</v>
      </c>
      <c r="O3267" t="b">
        <v>1</v>
      </c>
      <c r="P3267" t="s">
        <v>8301</v>
      </c>
      <c r="Q3267">
        <f t="shared" si="410"/>
        <v>170</v>
      </c>
      <c r="R3267">
        <f t="shared" ref="R3267:R3330" si="415">ROUND(G3267/N3267,2)</f>
        <v>61.81</v>
      </c>
      <c r="S3267" t="str">
        <f t="shared" si="411"/>
        <v>technology</v>
      </c>
      <c r="T3267" t="str">
        <f t="shared" si="412"/>
        <v>space exploration</v>
      </c>
      <c r="U3267" s="7">
        <f t="shared" si="413"/>
        <v>42453.49726851852</v>
      </c>
      <c r="V3267" s="7">
        <f t="shared" si="414"/>
        <v>42490.5</v>
      </c>
    </row>
    <row r="3268" spans="1:22" ht="44.25" x14ac:dyDescent="0.75">
      <c r="A3268">
        <v>2847</v>
      </c>
      <c r="B3268" s="2" t="s">
        <v>2847</v>
      </c>
      <c r="C3268" s="2" t="s">
        <v>6957</v>
      </c>
      <c r="D3268">
        <v>2000</v>
      </c>
      <c r="E3268">
        <f t="shared" si="408"/>
        <v>2000</v>
      </c>
      <c r="F3268">
        <v>0</v>
      </c>
      <c r="G3268">
        <f t="shared" si="409"/>
        <v>0</v>
      </c>
      <c r="H3268" t="s">
        <v>8221</v>
      </c>
      <c r="I3268" t="s">
        <v>8224</v>
      </c>
      <c r="J3268" t="s">
        <v>8246</v>
      </c>
      <c r="K3268">
        <v>1464031265</v>
      </c>
      <c r="L3268">
        <v>1458847265</v>
      </c>
      <c r="M3268" t="b">
        <v>0</v>
      </c>
      <c r="N3268">
        <v>0</v>
      </c>
      <c r="O3268" t="b">
        <v>0</v>
      </c>
      <c r="P3268" t="s">
        <v>8271</v>
      </c>
      <c r="Q3268">
        <f t="shared" si="410"/>
        <v>0</v>
      </c>
      <c r="R3268" t="e">
        <f t="shared" si="415"/>
        <v>#DIV/0!</v>
      </c>
      <c r="S3268" t="str">
        <f t="shared" si="411"/>
        <v>theater</v>
      </c>
      <c r="T3268" t="str">
        <f t="shared" si="412"/>
        <v>plays</v>
      </c>
      <c r="U3268" s="7">
        <f t="shared" si="413"/>
        <v>42453.806307870371</v>
      </c>
      <c r="V3268" s="7">
        <f t="shared" si="414"/>
        <v>42513.806307870371</v>
      </c>
    </row>
    <row r="3269" spans="1:22" ht="44.25" x14ac:dyDescent="0.75">
      <c r="A3269">
        <v>1137</v>
      </c>
      <c r="B3269" s="2" t="s">
        <v>1138</v>
      </c>
      <c r="C3269" s="2" t="s">
        <v>5247</v>
      </c>
      <c r="D3269">
        <v>25000</v>
      </c>
      <c r="E3269">
        <f t="shared" si="408"/>
        <v>25000</v>
      </c>
      <c r="F3269">
        <v>9875</v>
      </c>
      <c r="G3269">
        <f t="shared" si="409"/>
        <v>9875</v>
      </c>
      <c r="H3269" t="s">
        <v>8221</v>
      </c>
      <c r="I3269" t="s">
        <v>8224</v>
      </c>
      <c r="J3269" t="s">
        <v>8246</v>
      </c>
      <c r="K3269">
        <v>1461440421</v>
      </c>
      <c r="L3269">
        <v>1458848421</v>
      </c>
      <c r="M3269" t="b">
        <v>0</v>
      </c>
      <c r="N3269">
        <v>39</v>
      </c>
      <c r="O3269" t="b">
        <v>0</v>
      </c>
      <c r="P3269" t="s">
        <v>8283</v>
      </c>
      <c r="Q3269">
        <f t="shared" si="410"/>
        <v>40</v>
      </c>
      <c r="R3269">
        <f t="shared" si="415"/>
        <v>253.21</v>
      </c>
      <c r="S3269" t="str">
        <f t="shared" si="411"/>
        <v>games</v>
      </c>
      <c r="T3269" t="str">
        <f t="shared" si="412"/>
        <v>mobile games</v>
      </c>
      <c r="U3269" s="7">
        <f t="shared" si="413"/>
        <v>42453.819687499999</v>
      </c>
      <c r="V3269" s="7">
        <f t="shared" si="414"/>
        <v>42483.819687499999</v>
      </c>
    </row>
    <row r="3270" spans="1:22" ht="44.25" x14ac:dyDescent="0.75">
      <c r="A3270">
        <v>1750</v>
      </c>
      <c r="B3270" s="2" t="s">
        <v>1751</v>
      </c>
      <c r="C3270" s="2" t="s">
        <v>5860</v>
      </c>
      <c r="D3270">
        <v>5000</v>
      </c>
      <c r="E3270">
        <f t="shared" si="408"/>
        <v>5000</v>
      </c>
      <c r="F3270">
        <v>10081</v>
      </c>
      <c r="G3270">
        <f t="shared" si="409"/>
        <v>10081</v>
      </c>
      <c r="H3270" t="s">
        <v>8219</v>
      </c>
      <c r="I3270" t="s">
        <v>8224</v>
      </c>
      <c r="J3270" t="s">
        <v>8246</v>
      </c>
      <c r="K3270">
        <v>1461096304</v>
      </c>
      <c r="L3270">
        <v>1458936304</v>
      </c>
      <c r="M3270" t="b">
        <v>0</v>
      </c>
      <c r="N3270">
        <v>125</v>
      </c>
      <c r="O3270" t="b">
        <v>1</v>
      </c>
      <c r="P3270" t="s">
        <v>8285</v>
      </c>
      <c r="Q3270">
        <f t="shared" si="410"/>
        <v>202</v>
      </c>
      <c r="R3270">
        <f t="shared" si="415"/>
        <v>80.650000000000006</v>
      </c>
      <c r="S3270" t="str">
        <f t="shared" si="411"/>
        <v>photography</v>
      </c>
      <c r="T3270" t="str">
        <f t="shared" si="412"/>
        <v>photobooks</v>
      </c>
      <c r="U3270" s="7">
        <f t="shared" si="413"/>
        <v>42454.836851851855</v>
      </c>
      <c r="V3270" s="7">
        <f t="shared" si="414"/>
        <v>42479.836851851855</v>
      </c>
    </row>
    <row r="3271" spans="1:22" ht="44.25" x14ac:dyDescent="0.75">
      <c r="A3271">
        <v>45</v>
      </c>
      <c r="B3271" s="2" t="s">
        <v>47</v>
      </c>
      <c r="C3271" s="2" t="s">
        <v>4156</v>
      </c>
      <c r="D3271">
        <v>5000</v>
      </c>
      <c r="E3271">
        <f t="shared" si="408"/>
        <v>5000</v>
      </c>
      <c r="F3271">
        <v>6000</v>
      </c>
      <c r="G3271">
        <f t="shared" si="409"/>
        <v>6000</v>
      </c>
      <c r="H3271" t="s">
        <v>8219</v>
      </c>
      <c r="I3271" t="s">
        <v>8224</v>
      </c>
      <c r="J3271" t="s">
        <v>8246</v>
      </c>
      <c r="K3271">
        <v>1461769107</v>
      </c>
      <c r="L3271">
        <v>1459177107</v>
      </c>
      <c r="M3271" t="b">
        <v>0</v>
      </c>
      <c r="N3271">
        <v>61</v>
      </c>
      <c r="O3271" t="b">
        <v>1</v>
      </c>
      <c r="P3271" t="s">
        <v>8265</v>
      </c>
      <c r="Q3271">
        <f t="shared" si="410"/>
        <v>120</v>
      </c>
      <c r="R3271">
        <f t="shared" si="415"/>
        <v>98.36</v>
      </c>
      <c r="S3271" t="str">
        <f t="shared" si="411"/>
        <v>film &amp; video</v>
      </c>
      <c r="T3271" t="str">
        <f t="shared" si="412"/>
        <v>television</v>
      </c>
      <c r="U3271" s="7">
        <f t="shared" si="413"/>
        <v>42457.623923611114</v>
      </c>
      <c r="V3271" s="7">
        <f t="shared" si="414"/>
        <v>42487.623923611114</v>
      </c>
    </row>
    <row r="3272" spans="1:22" ht="44.25" x14ac:dyDescent="0.75">
      <c r="A3272">
        <v>1438</v>
      </c>
      <c r="B3272" s="2" t="s">
        <v>1439</v>
      </c>
      <c r="C3272" s="2" t="s">
        <v>5548</v>
      </c>
      <c r="D3272">
        <v>20000</v>
      </c>
      <c r="E3272">
        <f t="shared" si="408"/>
        <v>3000</v>
      </c>
      <c r="F3272">
        <v>600</v>
      </c>
      <c r="G3272">
        <f t="shared" si="409"/>
        <v>90</v>
      </c>
      <c r="H3272" t="s">
        <v>8221</v>
      </c>
      <c r="I3272" t="s">
        <v>8232</v>
      </c>
      <c r="J3272" t="s">
        <v>8253</v>
      </c>
      <c r="K3272">
        <v>1461765300</v>
      </c>
      <c r="L3272">
        <v>1459198499</v>
      </c>
      <c r="M3272" t="b">
        <v>0</v>
      </c>
      <c r="N3272">
        <v>8</v>
      </c>
      <c r="O3272" t="b">
        <v>0</v>
      </c>
      <c r="P3272" t="s">
        <v>8287</v>
      </c>
      <c r="Q3272">
        <f t="shared" si="410"/>
        <v>3</v>
      </c>
      <c r="R3272">
        <f t="shared" si="415"/>
        <v>11.25</v>
      </c>
      <c r="S3272" t="str">
        <f t="shared" si="411"/>
        <v>publishing</v>
      </c>
      <c r="T3272" t="str">
        <f t="shared" si="412"/>
        <v>translations</v>
      </c>
      <c r="U3272" s="7">
        <f t="shared" si="413"/>
        <v>42457.871516203704</v>
      </c>
      <c r="V3272" s="7">
        <f t="shared" si="414"/>
        <v>42487.579861111109</v>
      </c>
    </row>
    <row r="3273" spans="1:22" ht="44.25" x14ac:dyDescent="0.75">
      <c r="A3273">
        <v>3956</v>
      </c>
      <c r="B3273" s="2" t="s">
        <v>3953</v>
      </c>
      <c r="C3273" s="2" t="s">
        <v>8063</v>
      </c>
      <c r="D3273">
        <v>5500</v>
      </c>
      <c r="E3273">
        <f t="shared" si="408"/>
        <v>5500</v>
      </c>
      <c r="F3273">
        <v>0</v>
      </c>
      <c r="G3273">
        <f t="shared" si="409"/>
        <v>0</v>
      </c>
      <c r="H3273" t="s">
        <v>8221</v>
      </c>
      <c r="I3273" t="s">
        <v>8224</v>
      </c>
      <c r="J3273" t="s">
        <v>8246</v>
      </c>
      <c r="K3273">
        <v>1461543600</v>
      </c>
      <c r="L3273">
        <v>1459203727</v>
      </c>
      <c r="M3273" t="b">
        <v>0</v>
      </c>
      <c r="N3273">
        <v>0</v>
      </c>
      <c r="O3273" t="b">
        <v>0</v>
      </c>
      <c r="P3273" t="s">
        <v>8271</v>
      </c>
      <c r="Q3273">
        <f t="shared" si="410"/>
        <v>0</v>
      </c>
      <c r="R3273" t="e">
        <f t="shared" si="415"/>
        <v>#DIV/0!</v>
      </c>
      <c r="S3273" t="str">
        <f t="shared" si="411"/>
        <v>theater</v>
      </c>
      <c r="T3273" t="str">
        <f t="shared" si="412"/>
        <v>plays</v>
      </c>
      <c r="U3273" s="7">
        <f t="shared" si="413"/>
        <v>42457.932025462964</v>
      </c>
      <c r="V3273" s="7">
        <f t="shared" si="414"/>
        <v>42485.013888888891</v>
      </c>
    </row>
    <row r="3274" spans="1:22" ht="44.25" x14ac:dyDescent="0.75">
      <c r="A3274">
        <v>3749</v>
      </c>
      <c r="B3274" s="2" t="s">
        <v>3746</v>
      </c>
      <c r="C3274" s="2" t="s">
        <v>7859</v>
      </c>
      <c r="D3274">
        <v>500</v>
      </c>
      <c r="E3274">
        <f t="shared" si="408"/>
        <v>500</v>
      </c>
      <c r="F3274">
        <v>525</v>
      </c>
      <c r="G3274">
        <f t="shared" si="409"/>
        <v>525</v>
      </c>
      <c r="H3274" t="s">
        <v>8219</v>
      </c>
      <c r="I3274" t="s">
        <v>8224</v>
      </c>
      <c r="J3274" t="s">
        <v>8246</v>
      </c>
      <c r="K3274">
        <v>1461902340</v>
      </c>
      <c r="L3274">
        <v>1459220588</v>
      </c>
      <c r="M3274" t="b">
        <v>0</v>
      </c>
      <c r="N3274">
        <v>7</v>
      </c>
      <c r="O3274" t="b">
        <v>1</v>
      </c>
      <c r="P3274" t="s">
        <v>8305</v>
      </c>
      <c r="Q3274">
        <f t="shared" si="410"/>
        <v>105</v>
      </c>
      <c r="R3274">
        <f t="shared" si="415"/>
        <v>75</v>
      </c>
      <c r="S3274" t="str">
        <f t="shared" si="411"/>
        <v>theater</v>
      </c>
      <c r="T3274" t="str">
        <f t="shared" si="412"/>
        <v>musical</v>
      </c>
      <c r="U3274" s="7">
        <f t="shared" si="413"/>
        <v>42458.127175925925</v>
      </c>
      <c r="V3274" s="7">
        <f t="shared" si="414"/>
        <v>42489.165972222225</v>
      </c>
    </row>
    <row r="3275" spans="1:22" ht="59" x14ac:dyDescent="0.75">
      <c r="A3275">
        <v>3469</v>
      </c>
      <c r="B3275" s="2" t="s">
        <v>3468</v>
      </c>
      <c r="C3275" s="2" t="s">
        <v>7579</v>
      </c>
      <c r="D3275">
        <v>2800</v>
      </c>
      <c r="E3275">
        <f t="shared" si="408"/>
        <v>2800</v>
      </c>
      <c r="F3275">
        <v>3175</v>
      </c>
      <c r="G3275">
        <f t="shared" si="409"/>
        <v>3175</v>
      </c>
      <c r="H3275" t="s">
        <v>8219</v>
      </c>
      <c r="I3275" t="s">
        <v>8224</v>
      </c>
      <c r="J3275" t="s">
        <v>8246</v>
      </c>
      <c r="K3275">
        <v>1461857045</v>
      </c>
      <c r="L3275">
        <v>1459265045</v>
      </c>
      <c r="M3275" t="b">
        <v>0</v>
      </c>
      <c r="N3275">
        <v>63</v>
      </c>
      <c r="O3275" t="b">
        <v>1</v>
      </c>
      <c r="P3275" t="s">
        <v>8271</v>
      </c>
      <c r="Q3275">
        <f t="shared" si="410"/>
        <v>113</v>
      </c>
      <c r="R3275">
        <f t="shared" si="415"/>
        <v>50.4</v>
      </c>
      <c r="S3275" t="str">
        <f t="shared" si="411"/>
        <v>theater</v>
      </c>
      <c r="T3275" t="str">
        <f t="shared" si="412"/>
        <v>plays</v>
      </c>
      <c r="U3275" s="7">
        <f t="shared" si="413"/>
        <v>42458.641724537039</v>
      </c>
      <c r="V3275" s="7">
        <f t="shared" si="414"/>
        <v>42488.641724537039</v>
      </c>
    </row>
    <row r="3276" spans="1:22" ht="44.25" x14ac:dyDescent="0.75">
      <c r="A3276">
        <v>1298</v>
      </c>
      <c r="B3276" s="2" t="s">
        <v>1299</v>
      </c>
      <c r="C3276" s="2" t="s">
        <v>5408</v>
      </c>
      <c r="D3276">
        <v>2000</v>
      </c>
      <c r="E3276">
        <f t="shared" si="408"/>
        <v>2620</v>
      </c>
      <c r="F3276">
        <v>2093</v>
      </c>
      <c r="G3276">
        <f t="shared" si="409"/>
        <v>2741.83</v>
      </c>
      <c r="H3276" t="s">
        <v>8219</v>
      </c>
      <c r="I3276" t="s">
        <v>8225</v>
      </c>
      <c r="J3276" t="s">
        <v>8247</v>
      </c>
      <c r="K3276">
        <v>1461860432</v>
      </c>
      <c r="L3276">
        <v>1459268432</v>
      </c>
      <c r="M3276" t="b">
        <v>0</v>
      </c>
      <c r="N3276">
        <v>33</v>
      </c>
      <c r="O3276" t="b">
        <v>1</v>
      </c>
      <c r="P3276" t="s">
        <v>8271</v>
      </c>
      <c r="Q3276">
        <f t="shared" si="410"/>
        <v>105</v>
      </c>
      <c r="R3276">
        <f t="shared" si="415"/>
        <v>83.09</v>
      </c>
      <c r="S3276" t="str">
        <f t="shared" si="411"/>
        <v>theater</v>
      </c>
      <c r="T3276" t="str">
        <f t="shared" si="412"/>
        <v>plays</v>
      </c>
      <c r="U3276" s="7">
        <f t="shared" si="413"/>
        <v>42458.680925925932</v>
      </c>
      <c r="V3276" s="7">
        <f t="shared" si="414"/>
        <v>42488.680925925932</v>
      </c>
    </row>
    <row r="3277" spans="1:22" ht="59" x14ac:dyDescent="0.75">
      <c r="A3277">
        <v>3498</v>
      </c>
      <c r="B3277" s="2" t="s">
        <v>3497</v>
      </c>
      <c r="C3277" s="2" t="s">
        <v>7608</v>
      </c>
      <c r="D3277">
        <v>1650</v>
      </c>
      <c r="E3277">
        <f t="shared" si="408"/>
        <v>1204.5</v>
      </c>
      <c r="F3277">
        <v>1690</v>
      </c>
      <c r="G3277">
        <f t="shared" si="409"/>
        <v>1233.7</v>
      </c>
      <c r="H3277" t="s">
        <v>8219</v>
      </c>
      <c r="I3277" t="s">
        <v>8229</v>
      </c>
      <c r="J3277" t="s">
        <v>8251</v>
      </c>
      <c r="K3277">
        <v>1464471840</v>
      </c>
      <c r="L3277">
        <v>1459309704</v>
      </c>
      <c r="M3277" t="b">
        <v>0</v>
      </c>
      <c r="N3277">
        <v>42</v>
      </c>
      <c r="O3277" t="b">
        <v>1</v>
      </c>
      <c r="P3277" t="s">
        <v>8271</v>
      </c>
      <c r="Q3277">
        <f t="shared" si="410"/>
        <v>102</v>
      </c>
      <c r="R3277">
        <f t="shared" si="415"/>
        <v>29.37</v>
      </c>
      <c r="S3277" t="str">
        <f t="shared" si="411"/>
        <v>theater</v>
      </c>
      <c r="T3277" t="str">
        <f t="shared" si="412"/>
        <v>plays</v>
      </c>
      <c r="U3277" s="7">
        <f t="shared" si="413"/>
        <v>42459.15861111111</v>
      </c>
      <c r="V3277" s="7">
        <f t="shared" si="414"/>
        <v>42518.905555555553</v>
      </c>
    </row>
    <row r="3278" spans="1:22" ht="59" x14ac:dyDescent="0.75">
      <c r="A3278">
        <v>1660</v>
      </c>
      <c r="B3278" s="2" t="s">
        <v>1661</v>
      </c>
      <c r="C3278" s="2" t="s">
        <v>5770</v>
      </c>
      <c r="D3278">
        <v>80</v>
      </c>
      <c r="E3278">
        <f t="shared" si="408"/>
        <v>91.199999999999989</v>
      </c>
      <c r="F3278">
        <v>1003</v>
      </c>
      <c r="G3278">
        <f t="shared" si="409"/>
        <v>1143.4199999999998</v>
      </c>
      <c r="H3278" t="s">
        <v>8219</v>
      </c>
      <c r="I3278" t="s">
        <v>8237</v>
      </c>
      <c r="J3278" t="s">
        <v>8249</v>
      </c>
      <c r="K3278">
        <v>1462053540</v>
      </c>
      <c r="L3278">
        <v>1459355950</v>
      </c>
      <c r="M3278" t="b">
        <v>0</v>
      </c>
      <c r="N3278">
        <v>36</v>
      </c>
      <c r="O3278" t="b">
        <v>1</v>
      </c>
      <c r="P3278" t="s">
        <v>8292</v>
      </c>
      <c r="Q3278">
        <f t="shared" si="410"/>
        <v>1254</v>
      </c>
      <c r="R3278">
        <f t="shared" si="415"/>
        <v>31.76</v>
      </c>
      <c r="S3278" t="str">
        <f t="shared" si="411"/>
        <v>music</v>
      </c>
      <c r="T3278" t="str">
        <f t="shared" si="412"/>
        <v>pop</v>
      </c>
      <c r="U3278" s="7">
        <f t="shared" si="413"/>
        <v>42459.693865740745</v>
      </c>
      <c r="V3278" s="7">
        <f t="shared" si="414"/>
        <v>42490.915972222225</v>
      </c>
    </row>
    <row r="3279" spans="1:22" ht="29.5" x14ac:dyDescent="0.75">
      <c r="A3279">
        <v>342</v>
      </c>
      <c r="B3279" s="2" t="s">
        <v>343</v>
      </c>
      <c r="C3279" s="2" t="s">
        <v>4452</v>
      </c>
      <c r="D3279">
        <v>55000</v>
      </c>
      <c r="E3279">
        <f t="shared" si="408"/>
        <v>55000</v>
      </c>
      <c r="F3279">
        <v>55201.52</v>
      </c>
      <c r="G3279">
        <f t="shared" si="409"/>
        <v>55201.52</v>
      </c>
      <c r="H3279" t="s">
        <v>8219</v>
      </c>
      <c r="I3279" t="s">
        <v>8224</v>
      </c>
      <c r="J3279" t="s">
        <v>8246</v>
      </c>
      <c r="K3279">
        <v>1461955465</v>
      </c>
      <c r="L3279">
        <v>1459363465</v>
      </c>
      <c r="M3279" t="b">
        <v>1</v>
      </c>
      <c r="N3279">
        <v>325</v>
      </c>
      <c r="O3279" t="b">
        <v>1</v>
      </c>
      <c r="P3279" t="s">
        <v>8269</v>
      </c>
      <c r="Q3279">
        <f t="shared" si="410"/>
        <v>100</v>
      </c>
      <c r="R3279">
        <f t="shared" si="415"/>
        <v>169.85</v>
      </c>
      <c r="S3279" t="str">
        <f t="shared" si="411"/>
        <v>film &amp; video</v>
      </c>
      <c r="T3279" t="str">
        <f t="shared" si="412"/>
        <v>documentary</v>
      </c>
      <c r="U3279" s="7">
        <f t="shared" si="413"/>
        <v>42459.780844907407</v>
      </c>
      <c r="V3279" s="7">
        <f t="shared" si="414"/>
        <v>42489.780844907407</v>
      </c>
    </row>
    <row r="3280" spans="1:22" ht="59" x14ac:dyDescent="0.75">
      <c r="A3280">
        <v>3200</v>
      </c>
      <c r="B3280" s="2" t="s">
        <v>3200</v>
      </c>
      <c r="C3280" s="2" t="s">
        <v>7310</v>
      </c>
      <c r="D3280">
        <v>50000</v>
      </c>
      <c r="E3280">
        <f t="shared" si="408"/>
        <v>50000</v>
      </c>
      <c r="F3280">
        <v>1</v>
      </c>
      <c r="G3280">
        <f t="shared" si="409"/>
        <v>1</v>
      </c>
      <c r="H3280" t="s">
        <v>8221</v>
      </c>
      <c r="I3280" t="s">
        <v>8224</v>
      </c>
      <c r="J3280" t="s">
        <v>8246</v>
      </c>
      <c r="K3280">
        <v>1461994440</v>
      </c>
      <c r="L3280">
        <v>1459410101</v>
      </c>
      <c r="M3280" t="b">
        <v>0</v>
      </c>
      <c r="N3280">
        <v>1</v>
      </c>
      <c r="O3280" t="b">
        <v>0</v>
      </c>
      <c r="P3280" t="s">
        <v>8305</v>
      </c>
      <c r="Q3280">
        <f t="shared" si="410"/>
        <v>0</v>
      </c>
      <c r="R3280">
        <f t="shared" si="415"/>
        <v>1</v>
      </c>
      <c r="S3280" t="str">
        <f t="shared" si="411"/>
        <v>theater</v>
      </c>
      <c r="T3280" t="str">
        <f t="shared" si="412"/>
        <v>musical</v>
      </c>
      <c r="U3280" s="7">
        <f t="shared" si="413"/>
        <v>42460.320613425924</v>
      </c>
      <c r="V3280" s="7">
        <f t="shared" si="414"/>
        <v>42490.231944444444</v>
      </c>
    </row>
    <row r="3281" spans="1:22" ht="44.25" x14ac:dyDescent="0.75">
      <c r="A3281">
        <v>3526</v>
      </c>
      <c r="B3281" s="2" t="s">
        <v>3525</v>
      </c>
      <c r="C3281" s="2" t="s">
        <v>7636</v>
      </c>
      <c r="D3281">
        <v>3300</v>
      </c>
      <c r="E3281">
        <f t="shared" si="408"/>
        <v>3300</v>
      </c>
      <c r="F3281">
        <v>3366</v>
      </c>
      <c r="G3281">
        <f t="shared" si="409"/>
        <v>3366</v>
      </c>
      <c r="H3281" t="s">
        <v>8219</v>
      </c>
      <c r="I3281" t="s">
        <v>8224</v>
      </c>
      <c r="J3281" t="s">
        <v>8246</v>
      </c>
      <c r="K3281">
        <v>1461823140</v>
      </c>
      <c r="L3281">
        <v>1459411371</v>
      </c>
      <c r="M3281" t="b">
        <v>0</v>
      </c>
      <c r="N3281">
        <v>34</v>
      </c>
      <c r="O3281" t="b">
        <v>1</v>
      </c>
      <c r="P3281" t="s">
        <v>8271</v>
      </c>
      <c r="Q3281">
        <f t="shared" si="410"/>
        <v>102</v>
      </c>
      <c r="R3281">
        <f t="shared" si="415"/>
        <v>99</v>
      </c>
      <c r="S3281" t="str">
        <f t="shared" si="411"/>
        <v>theater</v>
      </c>
      <c r="T3281" t="str">
        <f t="shared" si="412"/>
        <v>plays</v>
      </c>
      <c r="U3281" s="7">
        <f t="shared" si="413"/>
        <v>42460.335312499999</v>
      </c>
      <c r="V3281" s="7">
        <f t="shared" si="414"/>
        <v>42488.249305555553</v>
      </c>
    </row>
    <row r="3282" spans="1:22" ht="59" x14ac:dyDescent="0.75">
      <c r="A3282">
        <v>3058</v>
      </c>
      <c r="B3282" s="2" t="s">
        <v>3058</v>
      </c>
      <c r="C3282" s="2" t="s">
        <v>7168</v>
      </c>
      <c r="D3282">
        <v>18000</v>
      </c>
      <c r="E3282">
        <f t="shared" si="408"/>
        <v>20520</v>
      </c>
      <c r="F3282">
        <v>3</v>
      </c>
      <c r="G3282">
        <f t="shared" si="409"/>
        <v>3.42</v>
      </c>
      <c r="H3282" t="s">
        <v>8221</v>
      </c>
      <c r="I3282" t="s">
        <v>8237</v>
      </c>
      <c r="J3282" t="s">
        <v>8249</v>
      </c>
      <c r="K3282">
        <v>1463734740</v>
      </c>
      <c r="L3282">
        <v>1459414740</v>
      </c>
      <c r="M3282" t="b">
        <v>0</v>
      </c>
      <c r="N3282">
        <v>3</v>
      </c>
      <c r="O3282" t="b">
        <v>0</v>
      </c>
      <c r="P3282" t="s">
        <v>8303</v>
      </c>
      <c r="Q3282">
        <f t="shared" si="410"/>
        <v>0</v>
      </c>
      <c r="R3282">
        <f t="shared" si="415"/>
        <v>1.1399999999999999</v>
      </c>
      <c r="S3282" t="str">
        <f t="shared" si="411"/>
        <v>theater</v>
      </c>
      <c r="T3282" t="str">
        <f t="shared" si="412"/>
        <v>spaces</v>
      </c>
      <c r="U3282" s="7">
        <f t="shared" si="413"/>
        <v>42460.374305555553</v>
      </c>
      <c r="V3282" s="7">
        <f t="shared" si="414"/>
        <v>42510.374305555553</v>
      </c>
    </row>
    <row r="3283" spans="1:22" ht="44.25" x14ac:dyDescent="0.75">
      <c r="A3283">
        <v>2522</v>
      </c>
      <c r="B3283" s="2" t="s">
        <v>2522</v>
      </c>
      <c r="C3283" s="2" t="s">
        <v>6632</v>
      </c>
      <c r="D3283">
        <v>5000</v>
      </c>
      <c r="E3283">
        <f t="shared" si="408"/>
        <v>5000</v>
      </c>
      <c r="F3283">
        <v>5000</v>
      </c>
      <c r="G3283">
        <f t="shared" si="409"/>
        <v>5000</v>
      </c>
      <c r="H3283" t="s">
        <v>8219</v>
      </c>
      <c r="I3283" t="s">
        <v>8224</v>
      </c>
      <c r="J3283" t="s">
        <v>8246</v>
      </c>
      <c r="K3283">
        <v>1461336720</v>
      </c>
      <c r="L3283">
        <v>1459431960</v>
      </c>
      <c r="M3283" t="b">
        <v>0</v>
      </c>
      <c r="N3283">
        <v>27</v>
      </c>
      <c r="O3283" t="b">
        <v>1</v>
      </c>
      <c r="P3283" t="s">
        <v>8300</v>
      </c>
      <c r="Q3283">
        <f t="shared" si="410"/>
        <v>100</v>
      </c>
      <c r="R3283">
        <f t="shared" si="415"/>
        <v>185.19</v>
      </c>
      <c r="S3283" t="str">
        <f t="shared" si="411"/>
        <v>music</v>
      </c>
      <c r="T3283" t="str">
        <f t="shared" si="412"/>
        <v>classical music</v>
      </c>
      <c r="U3283" s="7">
        <f t="shared" si="413"/>
        <v>42460.573611111111</v>
      </c>
      <c r="V3283" s="7">
        <f t="shared" si="414"/>
        <v>42482.619444444441</v>
      </c>
    </row>
    <row r="3284" spans="1:22" x14ac:dyDescent="0.75">
      <c r="A3284">
        <v>1718</v>
      </c>
      <c r="B3284" s="2" t="s">
        <v>1719</v>
      </c>
      <c r="C3284" s="2" t="s">
        <v>5828</v>
      </c>
      <c r="D3284">
        <v>35000</v>
      </c>
      <c r="E3284">
        <f t="shared" si="408"/>
        <v>35000</v>
      </c>
      <c r="F3284">
        <v>75</v>
      </c>
      <c r="G3284">
        <f t="shared" si="409"/>
        <v>75</v>
      </c>
      <c r="H3284" t="s">
        <v>8221</v>
      </c>
      <c r="I3284" t="s">
        <v>8224</v>
      </c>
      <c r="J3284" t="s">
        <v>8246</v>
      </c>
      <c r="K3284">
        <v>1463201940</v>
      </c>
      <c r="L3284">
        <v>1459435149</v>
      </c>
      <c r="M3284" t="b">
        <v>0</v>
      </c>
      <c r="N3284">
        <v>2</v>
      </c>
      <c r="O3284" t="b">
        <v>0</v>
      </c>
      <c r="P3284" t="s">
        <v>8293</v>
      </c>
      <c r="Q3284">
        <f t="shared" si="410"/>
        <v>0</v>
      </c>
      <c r="R3284">
        <f t="shared" si="415"/>
        <v>37.5</v>
      </c>
      <c r="S3284" t="str">
        <f t="shared" si="411"/>
        <v>music</v>
      </c>
      <c r="T3284" t="str">
        <f t="shared" si="412"/>
        <v>faith</v>
      </c>
      <c r="U3284" s="7">
        <f t="shared" si="413"/>
        <v>42460.610520833332</v>
      </c>
      <c r="V3284" s="7">
        <f t="shared" si="414"/>
        <v>42504.207638888889</v>
      </c>
    </row>
    <row r="3285" spans="1:22" ht="44.25" x14ac:dyDescent="0.75">
      <c r="A3285">
        <v>3578</v>
      </c>
      <c r="B3285" s="2" t="s">
        <v>3577</v>
      </c>
      <c r="C3285" s="2" t="s">
        <v>7688</v>
      </c>
      <c r="D3285">
        <v>1500</v>
      </c>
      <c r="E3285">
        <f t="shared" si="408"/>
        <v>1965</v>
      </c>
      <c r="F3285">
        <v>1500.2</v>
      </c>
      <c r="G3285">
        <f t="shared" si="409"/>
        <v>1965.2620000000002</v>
      </c>
      <c r="H3285" t="s">
        <v>8219</v>
      </c>
      <c r="I3285" t="s">
        <v>8225</v>
      </c>
      <c r="J3285" t="s">
        <v>8247</v>
      </c>
      <c r="K3285">
        <v>1462037777</v>
      </c>
      <c r="L3285">
        <v>1459445777</v>
      </c>
      <c r="M3285" t="b">
        <v>0</v>
      </c>
      <c r="N3285">
        <v>37</v>
      </c>
      <c r="O3285" t="b">
        <v>1</v>
      </c>
      <c r="P3285" t="s">
        <v>8271</v>
      </c>
      <c r="Q3285">
        <f t="shared" si="410"/>
        <v>100</v>
      </c>
      <c r="R3285">
        <f t="shared" si="415"/>
        <v>53.12</v>
      </c>
      <c r="S3285" t="str">
        <f t="shared" si="411"/>
        <v>theater</v>
      </c>
      <c r="T3285" t="str">
        <f t="shared" si="412"/>
        <v>plays</v>
      </c>
      <c r="U3285" s="7">
        <f t="shared" si="413"/>
        <v>42460.733530092592</v>
      </c>
      <c r="V3285" s="7">
        <f t="shared" si="414"/>
        <v>42490.733530092592</v>
      </c>
    </row>
    <row r="3286" spans="1:22" ht="44.25" x14ac:dyDescent="0.75">
      <c r="A3286">
        <v>3627</v>
      </c>
      <c r="B3286" s="2" t="s">
        <v>3625</v>
      </c>
      <c r="C3286" s="2" t="s">
        <v>7737</v>
      </c>
      <c r="D3286">
        <v>2000</v>
      </c>
      <c r="E3286">
        <f t="shared" si="408"/>
        <v>2000</v>
      </c>
      <c r="F3286">
        <v>2000</v>
      </c>
      <c r="G3286">
        <f t="shared" si="409"/>
        <v>2000</v>
      </c>
      <c r="H3286" t="s">
        <v>8219</v>
      </c>
      <c r="I3286" t="s">
        <v>8224</v>
      </c>
      <c r="J3286" t="s">
        <v>8246</v>
      </c>
      <c r="K3286">
        <v>1463803140</v>
      </c>
      <c r="L3286">
        <v>1459446487</v>
      </c>
      <c r="M3286" t="b">
        <v>0</v>
      </c>
      <c r="N3286">
        <v>29</v>
      </c>
      <c r="O3286" t="b">
        <v>1</v>
      </c>
      <c r="P3286" t="s">
        <v>8271</v>
      </c>
      <c r="Q3286">
        <f t="shared" si="410"/>
        <v>100</v>
      </c>
      <c r="R3286">
        <f t="shared" si="415"/>
        <v>68.97</v>
      </c>
      <c r="S3286" t="str">
        <f t="shared" si="411"/>
        <v>theater</v>
      </c>
      <c r="T3286" t="str">
        <f t="shared" si="412"/>
        <v>plays</v>
      </c>
      <c r="U3286" s="7">
        <f t="shared" si="413"/>
        <v>42460.741747685184</v>
      </c>
      <c r="V3286" s="7">
        <f t="shared" si="414"/>
        <v>42511.165972222225</v>
      </c>
    </row>
    <row r="3287" spans="1:22" ht="44.25" x14ac:dyDescent="0.75">
      <c r="A3287">
        <v>3835</v>
      </c>
      <c r="B3287" s="2" t="s">
        <v>3832</v>
      </c>
      <c r="C3287" s="2" t="s">
        <v>7944</v>
      </c>
      <c r="D3287">
        <v>200</v>
      </c>
      <c r="E3287">
        <f t="shared" si="408"/>
        <v>262</v>
      </c>
      <c r="F3287">
        <v>320</v>
      </c>
      <c r="G3287">
        <f t="shared" si="409"/>
        <v>419.20000000000005</v>
      </c>
      <c r="H3287" t="s">
        <v>8219</v>
      </c>
      <c r="I3287" t="s">
        <v>8225</v>
      </c>
      <c r="J3287" t="s">
        <v>8247</v>
      </c>
      <c r="K3287">
        <v>1461278208</v>
      </c>
      <c r="L3287">
        <v>1459463808</v>
      </c>
      <c r="M3287" t="b">
        <v>0</v>
      </c>
      <c r="N3287">
        <v>8</v>
      </c>
      <c r="O3287" t="b">
        <v>1</v>
      </c>
      <c r="P3287" t="s">
        <v>8271</v>
      </c>
      <c r="Q3287">
        <f t="shared" si="410"/>
        <v>160</v>
      </c>
      <c r="R3287">
        <f t="shared" si="415"/>
        <v>52.4</v>
      </c>
      <c r="S3287" t="str">
        <f t="shared" si="411"/>
        <v>theater</v>
      </c>
      <c r="T3287" t="str">
        <f t="shared" si="412"/>
        <v>plays</v>
      </c>
      <c r="U3287" s="7">
        <f t="shared" si="413"/>
        <v>42460.94222222222</v>
      </c>
      <c r="V3287" s="7">
        <f t="shared" si="414"/>
        <v>42481.94222222222</v>
      </c>
    </row>
    <row r="3288" spans="1:22" ht="44.25" x14ac:dyDescent="0.75">
      <c r="A3288">
        <v>1717</v>
      </c>
      <c r="B3288" s="2" t="s">
        <v>1718</v>
      </c>
      <c r="C3288" s="2" t="s">
        <v>5827</v>
      </c>
      <c r="D3288">
        <v>3265</v>
      </c>
      <c r="E3288">
        <f t="shared" si="408"/>
        <v>3265</v>
      </c>
      <c r="F3288">
        <v>1395</v>
      </c>
      <c r="G3288">
        <f t="shared" si="409"/>
        <v>1395</v>
      </c>
      <c r="H3288" t="s">
        <v>8221</v>
      </c>
      <c r="I3288" t="s">
        <v>8224</v>
      </c>
      <c r="J3288" t="s">
        <v>8246</v>
      </c>
      <c r="K3288">
        <v>1461211200</v>
      </c>
      <c r="L3288">
        <v>1459467238</v>
      </c>
      <c r="M3288" t="b">
        <v>0</v>
      </c>
      <c r="N3288">
        <v>41</v>
      </c>
      <c r="O3288" t="b">
        <v>0</v>
      </c>
      <c r="P3288" t="s">
        <v>8293</v>
      </c>
      <c r="Q3288">
        <f t="shared" si="410"/>
        <v>43</v>
      </c>
      <c r="R3288">
        <f t="shared" si="415"/>
        <v>34.020000000000003</v>
      </c>
      <c r="S3288" t="str">
        <f t="shared" si="411"/>
        <v>music</v>
      </c>
      <c r="T3288" t="str">
        <f t="shared" si="412"/>
        <v>faith</v>
      </c>
      <c r="U3288" s="7">
        <f t="shared" si="413"/>
        <v>42460.98192129629</v>
      </c>
      <c r="V3288" s="7">
        <f t="shared" si="414"/>
        <v>42481.166666666672</v>
      </c>
    </row>
    <row r="3289" spans="1:22" ht="44.25" x14ac:dyDescent="0.75">
      <c r="A3289">
        <v>1446</v>
      </c>
      <c r="B3289" s="2" t="s">
        <v>1447</v>
      </c>
      <c r="C3289" s="2" t="s">
        <v>5556</v>
      </c>
      <c r="D3289">
        <v>900</v>
      </c>
      <c r="E3289">
        <f t="shared" si="408"/>
        <v>1026</v>
      </c>
      <c r="F3289">
        <v>0</v>
      </c>
      <c r="G3289">
        <f t="shared" si="409"/>
        <v>0</v>
      </c>
      <c r="H3289" t="s">
        <v>8221</v>
      </c>
      <c r="I3289" t="s">
        <v>8237</v>
      </c>
      <c r="J3289" t="s">
        <v>8249</v>
      </c>
      <c r="K3289">
        <v>1461235478</v>
      </c>
      <c r="L3289">
        <v>1459507478</v>
      </c>
      <c r="M3289" t="b">
        <v>0</v>
      </c>
      <c r="N3289">
        <v>0</v>
      </c>
      <c r="O3289" t="b">
        <v>0</v>
      </c>
      <c r="P3289" t="s">
        <v>8287</v>
      </c>
      <c r="Q3289">
        <f t="shared" si="410"/>
        <v>0</v>
      </c>
      <c r="R3289" t="e">
        <f t="shared" si="415"/>
        <v>#DIV/0!</v>
      </c>
      <c r="S3289" t="str">
        <f t="shared" si="411"/>
        <v>publishing</v>
      </c>
      <c r="T3289" t="str">
        <f t="shared" si="412"/>
        <v>translations</v>
      </c>
      <c r="U3289" s="7">
        <f t="shared" si="413"/>
        <v>42461.447662037041</v>
      </c>
      <c r="V3289" s="7">
        <f t="shared" si="414"/>
        <v>42481.447662037041</v>
      </c>
    </row>
    <row r="3290" spans="1:22" ht="44.25" x14ac:dyDescent="0.75">
      <c r="A3290">
        <v>2882</v>
      </c>
      <c r="B3290" s="2" t="s">
        <v>2882</v>
      </c>
      <c r="C3290" s="2" t="s">
        <v>6992</v>
      </c>
      <c r="D3290">
        <v>750</v>
      </c>
      <c r="E3290">
        <f t="shared" si="408"/>
        <v>750</v>
      </c>
      <c r="F3290">
        <v>252</v>
      </c>
      <c r="G3290">
        <f t="shared" si="409"/>
        <v>252</v>
      </c>
      <c r="H3290" t="s">
        <v>8221</v>
      </c>
      <c r="I3290" t="s">
        <v>8224</v>
      </c>
      <c r="J3290" t="s">
        <v>8246</v>
      </c>
      <c r="K3290">
        <v>1462112318</v>
      </c>
      <c r="L3290">
        <v>1459520318</v>
      </c>
      <c r="M3290" t="b">
        <v>0</v>
      </c>
      <c r="N3290">
        <v>4</v>
      </c>
      <c r="O3290" t="b">
        <v>0</v>
      </c>
      <c r="P3290" t="s">
        <v>8271</v>
      </c>
      <c r="Q3290">
        <f t="shared" si="410"/>
        <v>34</v>
      </c>
      <c r="R3290">
        <f t="shared" si="415"/>
        <v>63</v>
      </c>
      <c r="S3290" t="str">
        <f t="shared" si="411"/>
        <v>theater</v>
      </c>
      <c r="T3290" t="str">
        <f t="shared" si="412"/>
        <v>plays</v>
      </c>
      <c r="U3290" s="7">
        <f t="shared" si="413"/>
        <v>42461.596273148149</v>
      </c>
      <c r="V3290" s="7">
        <f t="shared" si="414"/>
        <v>42491.596273148149</v>
      </c>
    </row>
    <row r="3291" spans="1:22" ht="59" x14ac:dyDescent="0.75">
      <c r="A3291">
        <v>32</v>
      </c>
      <c r="B3291" s="2" t="s">
        <v>34</v>
      </c>
      <c r="C3291" s="2" t="s">
        <v>4143</v>
      </c>
      <c r="D3291">
        <v>28450</v>
      </c>
      <c r="E3291">
        <f t="shared" si="408"/>
        <v>28450</v>
      </c>
      <c r="F3291">
        <v>28520</v>
      </c>
      <c r="G3291">
        <f t="shared" si="409"/>
        <v>28520</v>
      </c>
      <c r="H3291" t="s">
        <v>8219</v>
      </c>
      <c r="I3291" t="s">
        <v>8224</v>
      </c>
      <c r="J3291" t="s">
        <v>8246</v>
      </c>
      <c r="K3291">
        <v>1463111940</v>
      </c>
      <c r="L3291">
        <v>1459523017</v>
      </c>
      <c r="M3291" t="b">
        <v>0</v>
      </c>
      <c r="N3291">
        <v>89</v>
      </c>
      <c r="O3291" t="b">
        <v>1</v>
      </c>
      <c r="P3291" t="s">
        <v>8265</v>
      </c>
      <c r="Q3291">
        <f t="shared" si="410"/>
        <v>100</v>
      </c>
      <c r="R3291">
        <f t="shared" si="415"/>
        <v>320.45</v>
      </c>
      <c r="S3291" t="str">
        <f t="shared" si="411"/>
        <v>film &amp; video</v>
      </c>
      <c r="T3291" t="str">
        <f t="shared" si="412"/>
        <v>television</v>
      </c>
      <c r="U3291" s="7">
        <f t="shared" si="413"/>
        <v>42461.627511574072</v>
      </c>
      <c r="V3291" s="7">
        <f t="shared" si="414"/>
        <v>42503.165972222225</v>
      </c>
    </row>
    <row r="3292" spans="1:22" ht="44.25" x14ac:dyDescent="0.75">
      <c r="A3292">
        <v>3704</v>
      </c>
      <c r="B3292" s="2" t="s">
        <v>3701</v>
      </c>
      <c r="C3292" s="2" t="s">
        <v>7814</v>
      </c>
      <c r="D3292">
        <v>300</v>
      </c>
      <c r="E3292">
        <f t="shared" si="408"/>
        <v>393</v>
      </c>
      <c r="F3292">
        <v>409.01</v>
      </c>
      <c r="G3292">
        <f t="shared" si="409"/>
        <v>535.80309999999997</v>
      </c>
      <c r="H3292" t="s">
        <v>8219</v>
      </c>
      <c r="I3292" t="s">
        <v>8225</v>
      </c>
      <c r="J3292" t="s">
        <v>8247</v>
      </c>
      <c r="K3292">
        <v>1464712394</v>
      </c>
      <c r="L3292">
        <v>1459528394</v>
      </c>
      <c r="M3292" t="b">
        <v>0</v>
      </c>
      <c r="N3292">
        <v>27</v>
      </c>
      <c r="O3292" t="b">
        <v>1</v>
      </c>
      <c r="P3292" t="s">
        <v>8271</v>
      </c>
      <c r="Q3292">
        <f t="shared" si="410"/>
        <v>136</v>
      </c>
      <c r="R3292">
        <f t="shared" si="415"/>
        <v>19.84</v>
      </c>
      <c r="S3292" t="str">
        <f t="shared" si="411"/>
        <v>theater</v>
      </c>
      <c r="T3292" t="str">
        <f t="shared" si="412"/>
        <v>plays</v>
      </c>
      <c r="U3292" s="7">
        <f t="shared" si="413"/>
        <v>42461.689745370371</v>
      </c>
      <c r="V3292" s="7">
        <f t="shared" si="414"/>
        <v>42521.689745370371</v>
      </c>
    </row>
    <row r="3293" spans="1:22" ht="44.25" x14ac:dyDescent="0.75">
      <c r="A3293">
        <v>1297</v>
      </c>
      <c r="B3293" s="2" t="s">
        <v>1298</v>
      </c>
      <c r="C3293" s="2" t="s">
        <v>5407</v>
      </c>
      <c r="D3293">
        <v>20000</v>
      </c>
      <c r="E3293">
        <f t="shared" si="408"/>
        <v>20000</v>
      </c>
      <c r="F3293">
        <v>21905</v>
      </c>
      <c r="G3293">
        <f t="shared" si="409"/>
        <v>21905</v>
      </c>
      <c r="H3293" t="s">
        <v>8219</v>
      </c>
      <c r="I3293" t="s">
        <v>8224</v>
      </c>
      <c r="J3293" t="s">
        <v>8246</v>
      </c>
      <c r="K3293">
        <v>1462125358</v>
      </c>
      <c r="L3293">
        <v>1459533358</v>
      </c>
      <c r="M3293" t="b">
        <v>0</v>
      </c>
      <c r="N3293">
        <v>238</v>
      </c>
      <c r="O3293" t="b">
        <v>1</v>
      </c>
      <c r="P3293" t="s">
        <v>8271</v>
      </c>
      <c r="Q3293">
        <f t="shared" si="410"/>
        <v>110</v>
      </c>
      <c r="R3293">
        <f t="shared" si="415"/>
        <v>92.04</v>
      </c>
      <c r="S3293" t="str">
        <f t="shared" si="411"/>
        <v>theater</v>
      </c>
      <c r="T3293" t="str">
        <f t="shared" si="412"/>
        <v>plays</v>
      </c>
      <c r="U3293" s="7">
        <f t="shared" si="413"/>
        <v>42461.747199074074</v>
      </c>
      <c r="V3293" s="7">
        <f t="shared" si="414"/>
        <v>42491.747199074074</v>
      </c>
    </row>
    <row r="3294" spans="1:22" ht="59" x14ac:dyDescent="0.75">
      <c r="A3294">
        <v>1669</v>
      </c>
      <c r="B3294" s="2" t="s">
        <v>1670</v>
      </c>
      <c r="C3294" s="2" t="s">
        <v>5779</v>
      </c>
      <c r="D3294">
        <v>2000</v>
      </c>
      <c r="E3294">
        <f t="shared" si="408"/>
        <v>2000</v>
      </c>
      <c r="F3294">
        <v>2795</v>
      </c>
      <c r="G3294">
        <f t="shared" si="409"/>
        <v>2795</v>
      </c>
      <c r="H3294" t="s">
        <v>8219</v>
      </c>
      <c r="I3294" t="s">
        <v>8224</v>
      </c>
      <c r="J3294" t="s">
        <v>8246</v>
      </c>
      <c r="K3294">
        <v>1464729276</v>
      </c>
      <c r="L3294">
        <v>1459545276</v>
      </c>
      <c r="M3294" t="b">
        <v>0</v>
      </c>
      <c r="N3294">
        <v>52</v>
      </c>
      <c r="O3294" t="b">
        <v>1</v>
      </c>
      <c r="P3294" t="s">
        <v>8292</v>
      </c>
      <c r="Q3294">
        <f t="shared" si="410"/>
        <v>140</v>
      </c>
      <c r="R3294">
        <f t="shared" si="415"/>
        <v>53.75</v>
      </c>
      <c r="S3294" t="str">
        <f t="shared" si="411"/>
        <v>music</v>
      </c>
      <c r="T3294" t="str">
        <f t="shared" si="412"/>
        <v>pop</v>
      </c>
      <c r="U3294" s="7">
        <f t="shared" si="413"/>
        <v>42461.885138888887</v>
      </c>
      <c r="V3294" s="7">
        <f t="shared" si="414"/>
        <v>42521.885138888887</v>
      </c>
    </row>
    <row r="3295" spans="1:22" ht="44.25" x14ac:dyDescent="0.75">
      <c r="A3295">
        <v>3726</v>
      </c>
      <c r="B3295" s="2" t="s">
        <v>3723</v>
      </c>
      <c r="C3295" s="2" t="s">
        <v>7836</v>
      </c>
      <c r="D3295">
        <v>850</v>
      </c>
      <c r="E3295">
        <f t="shared" si="408"/>
        <v>850</v>
      </c>
      <c r="F3295">
        <v>2879</v>
      </c>
      <c r="G3295">
        <f t="shared" si="409"/>
        <v>2879</v>
      </c>
      <c r="H3295" t="s">
        <v>8219</v>
      </c>
      <c r="I3295" t="s">
        <v>8224</v>
      </c>
      <c r="J3295" t="s">
        <v>8246</v>
      </c>
      <c r="K3295">
        <v>1461963600</v>
      </c>
      <c r="L3295">
        <v>1459567371</v>
      </c>
      <c r="M3295" t="b">
        <v>0</v>
      </c>
      <c r="N3295">
        <v>46</v>
      </c>
      <c r="O3295" t="b">
        <v>1</v>
      </c>
      <c r="P3295" t="s">
        <v>8271</v>
      </c>
      <c r="Q3295">
        <f t="shared" si="410"/>
        <v>339</v>
      </c>
      <c r="R3295">
        <f t="shared" si="415"/>
        <v>62.59</v>
      </c>
      <c r="S3295" t="str">
        <f t="shared" si="411"/>
        <v>theater</v>
      </c>
      <c r="T3295" t="str">
        <f t="shared" si="412"/>
        <v>plays</v>
      </c>
      <c r="U3295" s="7">
        <f t="shared" si="413"/>
        <v>42462.140868055561</v>
      </c>
      <c r="V3295" s="7">
        <f t="shared" si="414"/>
        <v>42489.875</v>
      </c>
    </row>
    <row r="3296" spans="1:22" ht="59" x14ac:dyDescent="0.75">
      <c r="A3296">
        <v>3550</v>
      </c>
      <c r="B3296" s="2" t="s">
        <v>3549</v>
      </c>
      <c r="C3296" s="2" t="s">
        <v>7660</v>
      </c>
      <c r="D3296">
        <v>2500</v>
      </c>
      <c r="E3296">
        <f t="shared" si="408"/>
        <v>3275</v>
      </c>
      <c r="F3296">
        <v>2620</v>
      </c>
      <c r="G3296">
        <f t="shared" si="409"/>
        <v>3432.2000000000003</v>
      </c>
      <c r="H3296" t="s">
        <v>8219</v>
      </c>
      <c r="I3296" t="s">
        <v>8225</v>
      </c>
      <c r="J3296" t="s">
        <v>8247</v>
      </c>
      <c r="K3296">
        <v>1462224398</v>
      </c>
      <c r="L3296">
        <v>1459632398</v>
      </c>
      <c r="M3296" t="b">
        <v>0</v>
      </c>
      <c r="N3296">
        <v>64</v>
      </c>
      <c r="O3296" t="b">
        <v>1</v>
      </c>
      <c r="P3296" t="s">
        <v>8271</v>
      </c>
      <c r="Q3296">
        <f t="shared" si="410"/>
        <v>105</v>
      </c>
      <c r="R3296">
        <f t="shared" si="415"/>
        <v>53.63</v>
      </c>
      <c r="S3296" t="str">
        <f t="shared" si="411"/>
        <v>theater</v>
      </c>
      <c r="T3296" t="str">
        <f t="shared" si="412"/>
        <v>plays</v>
      </c>
      <c r="U3296" s="7">
        <f t="shared" si="413"/>
        <v>42462.893495370372</v>
      </c>
      <c r="V3296" s="7">
        <f t="shared" si="414"/>
        <v>42492.893495370372</v>
      </c>
    </row>
    <row r="3297" spans="1:22" ht="44.25" x14ac:dyDescent="0.75">
      <c r="A3297">
        <v>3232</v>
      </c>
      <c r="B3297" s="2" t="s">
        <v>3232</v>
      </c>
      <c r="C3297" s="2" t="s">
        <v>7342</v>
      </c>
      <c r="D3297">
        <v>1000</v>
      </c>
      <c r="E3297">
        <f t="shared" si="408"/>
        <v>1000</v>
      </c>
      <c r="F3297">
        <v>1312</v>
      </c>
      <c r="G3297">
        <f t="shared" si="409"/>
        <v>1312</v>
      </c>
      <c r="H3297" t="s">
        <v>8219</v>
      </c>
      <c r="I3297" t="s">
        <v>8224</v>
      </c>
      <c r="J3297" t="s">
        <v>8246</v>
      </c>
      <c r="K3297">
        <v>1462334340</v>
      </c>
      <c r="L3297">
        <v>1459711917</v>
      </c>
      <c r="M3297" t="b">
        <v>1</v>
      </c>
      <c r="N3297">
        <v>26</v>
      </c>
      <c r="O3297" t="b">
        <v>1</v>
      </c>
      <c r="P3297" t="s">
        <v>8271</v>
      </c>
      <c r="Q3297">
        <f t="shared" si="410"/>
        <v>131</v>
      </c>
      <c r="R3297">
        <f t="shared" si="415"/>
        <v>50.46</v>
      </c>
      <c r="S3297" t="str">
        <f t="shared" si="411"/>
        <v>theater</v>
      </c>
      <c r="T3297" t="str">
        <f t="shared" si="412"/>
        <v>plays</v>
      </c>
      <c r="U3297" s="7">
        <f t="shared" si="413"/>
        <v>42463.81385416667</v>
      </c>
      <c r="V3297" s="7">
        <f t="shared" si="414"/>
        <v>42494.165972222225</v>
      </c>
    </row>
    <row r="3298" spans="1:22" ht="44.25" x14ac:dyDescent="0.75">
      <c r="A3298">
        <v>1454</v>
      </c>
      <c r="B3298" s="2" t="s">
        <v>1455</v>
      </c>
      <c r="C3298" s="2" t="s">
        <v>5564</v>
      </c>
      <c r="D3298">
        <v>1750</v>
      </c>
      <c r="E3298">
        <f t="shared" si="408"/>
        <v>1994.9999999999998</v>
      </c>
      <c r="F3298">
        <v>15</v>
      </c>
      <c r="G3298">
        <f t="shared" si="409"/>
        <v>17.099999999999998</v>
      </c>
      <c r="H3298" t="s">
        <v>8220</v>
      </c>
      <c r="I3298" t="s">
        <v>8227</v>
      </c>
      <c r="J3298" t="s">
        <v>8249</v>
      </c>
      <c r="K3298">
        <v>1461535140</v>
      </c>
      <c r="L3298">
        <v>1459716480</v>
      </c>
      <c r="M3298" t="b">
        <v>0</v>
      </c>
      <c r="N3298">
        <v>1</v>
      </c>
      <c r="O3298" t="b">
        <v>0</v>
      </c>
      <c r="P3298" t="s">
        <v>8287</v>
      </c>
      <c r="Q3298">
        <f t="shared" si="410"/>
        <v>1</v>
      </c>
      <c r="R3298">
        <f t="shared" si="415"/>
        <v>17.100000000000001</v>
      </c>
      <c r="S3298" t="str">
        <f t="shared" si="411"/>
        <v>publishing</v>
      </c>
      <c r="T3298" t="str">
        <f t="shared" si="412"/>
        <v>translations</v>
      </c>
      <c r="U3298" s="7">
        <f t="shared" si="413"/>
        <v>42463.866666666669</v>
      </c>
      <c r="V3298" s="7">
        <f t="shared" si="414"/>
        <v>42484.915972222225</v>
      </c>
    </row>
    <row r="3299" spans="1:22" ht="44.25" x14ac:dyDescent="0.75">
      <c r="A3299">
        <v>2956</v>
      </c>
      <c r="B3299" s="2" t="s">
        <v>2956</v>
      </c>
      <c r="C3299" s="2" t="s">
        <v>7066</v>
      </c>
      <c r="D3299">
        <v>7900</v>
      </c>
      <c r="E3299">
        <f t="shared" si="408"/>
        <v>7900</v>
      </c>
      <c r="F3299">
        <v>1322</v>
      </c>
      <c r="G3299">
        <f t="shared" si="409"/>
        <v>1322</v>
      </c>
      <c r="H3299" t="s">
        <v>8220</v>
      </c>
      <c r="I3299" t="s">
        <v>8224</v>
      </c>
      <c r="J3299" t="s">
        <v>8246</v>
      </c>
      <c r="K3299">
        <v>1462402850</v>
      </c>
      <c r="L3299">
        <v>1459810850</v>
      </c>
      <c r="M3299" t="b">
        <v>0</v>
      </c>
      <c r="N3299">
        <v>20</v>
      </c>
      <c r="O3299" t="b">
        <v>0</v>
      </c>
      <c r="P3299" t="s">
        <v>8303</v>
      </c>
      <c r="Q3299">
        <f t="shared" si="410"/>
        <v>17</v>
      </c>
      <c r="R3299">
        <f t="shared" si="415"/>
        <v>66.099999999999994</v>
      </c>
      <c r="S3299" t="str">
        <f t="shared" si="411"/>
        <v>theater</v>
      </c>
      <c r="T3299" t="str">
        <f t="shared" si="412"/>
        <v>spaces</v>
      </c>
      <c r="U3299" s="7">
        <f t="shared" si="413"/>
        <v>42464.958912037036</v>
      </c>
      <c r="V3299" s="7">
        <f t="shared" si="414"/>
        <v>42494.958912037036</v>
      </c>
    </row>
    <row r="3300" spans="1:22" ht="44.25" x14ac:dyDescent="0.75">
      <c r="A3300">
        <v>2875</v>
      </c>
      <c r="B3300" s="2" t="s">
        <v>2875</v>
      </c>
      <c r="C3300" s="2" t="s">
        <v>6985</v>
      </c>
      <c r="D3300">
        <v>20000</v>
      </c>
      <c r="E3300">
        <f t="shared" si="408"/>
        <v>20000</v>
      </c>
      <c r="F3300">
        <v>7</v>
      </c>
      <c r="G3300">
        <f t="shared" si="409"/>
        <v>7</v>
      </c>
      <c r="H3300" t="s">
        <v>8221</v>
      </c>
      <c r="I3300" t="s">
        <v>8224</v>
      </c>
      <c r="J3300" t="s">
        <v>8246</v>
      </c>
      <c r="K3300">
        <v>1462417493</v>
      </c>
      <c r="L3300">
        <v>1459825493</v>
      </c>
      <c r="M3300" t="b">
        <v>0</v>
      </c>
      <c r="N3300">
        <v>3</v>
      </c>
      <c r="O3300" t="b">
        <v>0</v>
      </c>
      <c r="P3300" t="s">
        <v>8271</v>
      </c>
      <c r="Q3300">
        <f t="shared" si="410"/>
        <v>0</v>
      </c>
      <c r="R3300">
        <f t="shared" si="415"/>
        <v>2.33</v>
      </c>
      <c r="S3300" t="str">
        <f t="shared" si="411"/>
        <v>theater</v>
      </c>
      <c r="T3300" t="str">
        <f t="shared" si="412"/>
        <v>plays</v>
      </c>
      <c r="U3300" s="7">
        <f t="shared" si="413"/>
        <v>42465.128391203703</v>
      </c>
      <c r="V3300" s="7">
        <f t="shared" si="414"/>
        <v>42495.128391203703</v>
      </c>
    </row>
    <row r="3301" spans="1:22" ht="29.5" x14ac:dyDescent="0.75">
      <c r="A3301">
        <v>3050</v>
      </c>
      <c r="B3301" s="2" t="s">
        <v>3050</v>
      </c>
      <c r="C3301" s="2" t="s">
        <v>7160</v>
      </c>
      <c r="D3301">
        <v>600</v>
      </c>
      <c r="E3301">
        <f t="shared" si="408"/>
        <v>600</v>
      </c>
      <c r="F3301">
        <v>636</v>
      </c>
      <c r="G3301">
        <f t="shared" si="409"/>
        <v>636</v>
      </c>
      <c r="H3301" t="s">
        <v>8219</v>
      </c>
      <c r="I3301" t="s">
        <v>8224</v>
      </c>
      <c r="J3301" t="s">
        <v>8246</v>
      </c>
      <c r="K3301">
        <v>1462420960</v>
      </c>
      <c r="L3301">
        <v>1459828960</v>
      </c>
      <c r="M3301" t="b">
        <v>0</v>
      </c>
      <c r="N3301">
        <v>9</v>
      </c>
      <c r="O3301" t="b">
        <v>1</v>
      </c>
      <c r="P3301" t="s">
        <v>8303</v>
      </c>
      <c r="Q3301">
        <f t="shared" si="410"/>
        <v>106</v>
      </c>
      <c r="R3301">
        <f t="shared" si="415"/>
        <v>70.67</v>
      </c>
      <c r="S3301" t="str">
        <f t="shared" si="411"/>
        <v>theater</v>
      </c>
      <c r="T3301" t="str">
        <f t="shared" si="412"/>
        <v>spaces</v>
      </c>
      <c r="U3301" s="7">
        <f t="shared" si="413"/>
        <v>42465.16851851852</v>
      </c>
      <c r="V3301" s="7">
        <f t="shared" si="414"/>
        <v>42495.16851851852</v>
      </c>
    </row>
    <row r="3302" spans="1:22" ht="44.25" x14ac:dyDescent="0.75">
      <c r="A3302">
        <v>3724</v>
      </c>
      <c r="B3302" s="2" t="s">
        <v>3721</v>
      </c>
      <c r="C3302" s="2" t="s">
        <v>7834</v>
      </c>
      <c r="D3302">
        <v>4300</v>
      </c>
      <c r="E3302">
        <f t="shared" si="408"/>
        <v>5633</v>
      </c>
      <c r="F3302">
        <v>4409.55</v>
      </c>
      <c r="G3302">
        <f t="shared" si="409"/>
        <v>5776.5105000000003</v>
      </c>
      <c r="H3302" t="s">
        <v>8219</v>
      </c>
      <c r="I3302" t="s">
        <v>8225</v>
      </c>
      <c r="J3302" t="s">
        <v>8247</v>
      </c>
      <c r="K3302">
        <v>1462402800</v>
      </c>
      <c r="L3302">
        <v>1459856860</v>
      </c>
      <c r="M3302" t="b">
        <v>0</v>
      </c>
      <c r="N3302">
        <v>89</v>
      </c>
      <c r="O3302" t="b">
        <v>1</v>
      </c>
      <c r="P3302" t="s">
        <v>8271</v>
      </c>
      <c r="Q3302">
        <f t="shared" si="410"/>
        <v>103</v>
      </c>
      <c r="R3302">
        <f t="shared" si="415"/>
        <v>64.900000000000006</v>
      </c>
      <c r="S3302" t="str">
        <f t="shared" si="411"/>
        <v>theater</v>
      </c>
      <c r="T3302" t="str">
        <f t="shared" si="412"/>
        <v>plays</v>
      </c>
      <c r="U3302" s="7">
        <f t="shared" si="413"/>
        <v>42465.491435185191</v>
      </c>
      <c r="V3302" s="7">
        <f t="shared" si="414"/>
        <v>42494.958333333328</v>
      </c>
    </row>
    <row r="3303" spans="1:22" ht="59" x14ac:dyDescent="0.75">
      <c r="A3303">
        <v>2174</v>
      </c>
      <c r="B3303" s="2" t="s">
        <v>2175</v>
      </c>
      <c r="C3303" s="2" t="s">
        <v>6284</v>
      </c>
      <c r="D3303">
        <v>4000</v>
      </c>
      <c r="E3303">
        <f t="shared" si="408"/>
        <v>5240</v>
      </c>
      <c r="F3303">
        <v>4119</v>
      </c>
      <c r="G3303">
        <f t="shared" si="409"/>
        <v>5395.89</v>
      </c>
      <c r="H3303" t="s">
        <v>8219</v>
      </c>
      <c r="I3303" t="s">
        <v>8225</v>
      </c>
      <c r="J3303" t="s">
        <v>8247</v>
      </c>
      <c r="K3303">
        <v>1462453307</v>
      </c>
      <c r="L3303">
        <v>1459861307</v>
      </c>
      <c r="M3303" t="b">
        <v>0</v>
      </c>
      <c r="N3303">
        <v>63</v>
      </c>
      <c r="O3303" t="b">
        <v>1</v>
      </c>
      <c r="P3303" t="s">
        <v>8276</v>
      </c>
      <c r="Q3303">
        <f t="shared" si="410"/>
        <v>103</v>
      </c>
      <c r="R3303">
        <f t="shared" si="415"/>
        <v>85.65</v>
      </c>
      <c r="S3303" t="str">
        <f t="shared" si="411"/>
        <v>music</v>
      </c>
      <c r="T3303" t="str">
        <f t="shared" si="412"/>
        <v>rock</v>
      </c>
      <c r="U3303" s="7">
        <f t="shared" si="413"/>
        <v>42465.542905092589</v>
      </c>
      <c r="V3303" s="7">
        <f t="shared" si="414"/>
        <v>42495.542905092589</v>
      </c>
    </row>
    <row r="3304" spans="1:22" ht="44.25" x14ac:dyDescent="0.75">
      <c r="A3304">
        <v>2718</v>
      </c>
      <c r="B3304" s="2" t="s">
        <v>2718</v>
      </c>
      <c r="C3304" s="2" t="s">
        <v>6828</v>
      </c>
      <c r="D3304">
        <v>18000</v>
      </c>
      <c r="E3304">
        <f t="shared" si="408"/>
        <v>18000</v>
      </c>
      <c r="F3304">
        <v>18645</v>
      </c>
      <c r="G3304">
        <f t="shared" si="409"/>
        <v>18645</v>
      </c>
      <c r="H3304" t="s">
        <v>8219</v>
      </c>
      <c r="I3304" t="s">
        <v>8224</v>
      </c>
      <c r="J3304" t="s">
        <v>8246</v>
      </c>
      <c r="K3304">
        <v>1462316400</v>
      </c>
      <c r="L3304">
        <v>1459865945</v>
      </c>
      <c r="M3304" t="b">
        <v>1</v>
      </c>
      <c r="N3304">
        <v>148</v>
      </c>
      <c r="O3304" t="b">
        <v>1</v>
      </c>
      <c r="P3304" t="s">
        <v>8303</v>
      </c>
      <c r="Q3304">
        <f t="shared" si="410"/>
        <v>104</v>
      </c>
      <c r="R3304">
        <f t="shared" si="415"/>
        <v>125.98</v>
      </c>
      <c r="S3304" t="str">
        <f t="shared" si="411"/>
        <v>theater</v>
      </c>
      <c r="T3304" t="str">
        <f t="shared" si="412"/>
        <v>spaces</v>
      </c>
      <c r="U3304" s="7">
        <f t="shared" si="413"/>
        <v>42465.596585648149</v>
      </c>
      <c r="V3304" s="7">
        <f t="shared" si="414"/>
        <v>42493.958333333328</v>
      </c>
    </row>
    <row r="3305" spans="1:22" ht="44.25" x14ac:dyDescent="0.75">
      <c r="A3305">
        <v>3315</v>
      </c>
      <c r="B3305" s="2" t="s">
        <v>3315</v>
      </c>
      <c r="C3305" s="2" t="s">
        <v>7425</v>
      </c>
      <c r="D3305">
        <v>4000</v>
      </c>
      <c r="E3305">
        <f t="shared" si="408"/>
        <v>5240</v>
      </c>
      <c r="F3305">
        <v>4400</v>
      </c>
      <c r="G3305">
        <f t="shared" si="409"/>
        <v>5764</v>
      </c>
      <c r="H3305" t="s">
        <v>8219</v>
      </c>
      <c r="I3305" t="s">
        <v>8225</v>
      </c>
      <c r="J3305" t="s">
        <v>8247</v>
      </c>
      <c r="K3305">
        <v>1462519041</v>
      </c>
      <c r="L3305">
        <v>1459927041</v>
      </c>
      <c r="M3305" t="b">
        <v>0</v>
      </c>
      <c r="N3305">
        <v>89</v>
      </c>
      <c r="O3305" t="b">
        <v>1</v>
      </c>
      <c r="P3305" t="s">
        <v>8271</v>
      </c>
      <c r="Q3305">
        <f t="shared" si="410"/>
        <v>110</v>
      </c>
      <c r="R3305">
        <f t="shared" si="415"/>
        <v>64.760000000000005</v>
      </c>
      <c r="S3305" t="str">
        <f t="shared" si="411"/>
        <v>theater</v>
      </c>
      <c r="T3305" t="str">
        <f t="shared" si="412"/>
        <v>plays</v>
      </c>
      <c r="U3305" s="7">
        <f t="shared" si="413"/>
        <v>42466.303715277783</v>
      </c>
      <c r="V3305" s="7">
        <f t="shared" si="414"/>
        <v>42496.303715277783</v>
      </c>
    </row>
    <row r="3306" spans="1:22" ht="44.25" x14ac:dyDescent="0.75">
      <c r="A3306">
        <v>3348</v>
      </c>
      <c r="B3306" s="2" t="s">
        <v>3266</v>
      </c>
      <c r="C3306" s="2" t="s">
        <v>7458</v>
      </c>
      <c r="D3306">
        <v>5500</v>
      </c>
      <c r="E3306">
        <f t="shared" si="408"/>
        <v>5500</v>
      </c>
      <c r="F3306">
        <v>5516</v>
      </c>
      <c r="G3306">
        <f t="shared" si="409"/>
        <v>5516</v>
      </c>
      <c r="H3306" t="s">
        <v>8219</v>
      </c>
      <c r="I3306" t="s">
        <v>8224</v>
      </c>
      <c r="J3306" t="s">
        <v>8246</v>
      </c>
      <c r="K3306">
        <v>1461988740</v>
      </c>
      <c r="L3306">
        <v>1459949080</v>
      </c>
      <c r="M3306" t="b">
        <v>0</v>
      </c>
      <c r="N3306">
        <v>79</v>
      </c>
      <c r="O3306" t="b">
        <v>1</v>
      </c>
      <c r="P3306" t="s">
        <v>8271</v>
      </c>
      <c r="Q3306">
        <f t="shared" si="410"/>
        <v>100</v>
      </c>
      <c r="R3306">
        <f t="shared" si="415"/>
        <v>69.819999999999993</v>
      </c>
      <c r="S3306" t="str">
        <f t="shared" si="411"/>
        <v>theater</v>
      </c>
      <c r="T3306" t="str">
        <f t="shared" si="412"/>
        <v>plays</v>
      </c>
      <c r="U3306" s="7">
        <f t="shared" si="413"/>
        <v>42466.558796296296</v>
      </c>
      <c r="V3306" s="7">
        <f t="shared" si="414"/>
        <v>42490.165972222225</v>
      </c>
    </row>
    <row r="3307" spans="1:22" ht="59" x14ac:dyDescent="0.75">
      <c r="A3307">
        <v>3171</v>
      </c>
      <c r="B3307" s="2" t="s">
        <v>3171</v>
      </c>
      <c r="C3307" s="2" t="s">
        <v>7281</v>
      </c>
      <c r="D3307">
        <v>7000</v>
      </c>
      <c r="E3307">
        <f t="shared" si="408"/>
        <v>9170</v>
      </c>
      <c r="F3307">
        <v>7617</v>
      </c>
      <c r="G3307">
        <f t="shared" si="409"/>
        <v>9978.27</v>
      </c>
      <c r="H3307" t="s">
        <v>8219</v>
      </c>
      <c r="I3307" t="s">
        <v>8225</v>
      </c>
      <c r="J3307" t="s">
        <v>8247</v>
      </c>
      <c r="K3307">
        <v>1462545358</v>
      </c>
      <c r="L3307">
        <v>1459953358</v>
      </c>
      <c r="M3307" t="b">
        <v>1</v>
      </c>
      <c r="N3307">
        <v>117</v>
      </c>
      <c r="O3307" t="b">
        <v>1</v>
      </c>
      <c r="P3307" t="s">
        <v>8271</v>
      </c>
      <c r="Q3307">
        <f t="shared" si="410"/>
        <v>109</v>
      </c>
      <c r="R3307">
        <f t="shared" si="415"/>
        <v>85.28</v>
      </c>
      <c r="S3307" t="str">
        <f t="shared" si="411"/>
        <v>theater</v>
      </c>
      <c r="T3307" t="str">
        <f t="shared" si="412"/>
        <v>plays</v>
      </c>
      <c r="U3307" s="7">
        <f t="shared" si="413"/>
        <v>42466.608310185184</v>
      </c>
      <c r="V3307" s="7">
        <f t="shared" si="414"/>
        <v>42496.608310185184</v>
      </c>
    </row>
    <row r="3308" spans="1:22" ht="29.5" x14ac:dyDescent="0.75">
      <c r="A3308">
        <v>2074</v>
      </c>
      <c r="B3308" s="2" t="s">
        <v>2075</v>
      </c>
      <c r="C3308" s="2" t="s">
        <v>6184</v>
      </c>
      <c r="D3308">
        <v>600</v>
      </c>
      <c r="E3308">
        <f t="shared" si="408"/>
        <v>600</v>
      </c>
      <c r="F3308">
        <v>615</v>
      </c>
      <c r="G3308">
        <f t="shared" si="409"/>
        <v>615</v>
      </c>
      <c r="H3308" t="s">
        <v>8219</v>
      </c>
      <c r="I3308" t="s">
        <v>8224</v>
      </c>
      <c r="J3308" t="s">
        <v>8246</v>
      </c>
      <c r="K3308">
        <v>1462564182</v>
      </c>
      <c r="L3308">
        <v>1459972182</v>
      </c>
      <c r="M3308" t="b">
        <v>0</v>
      </c>
      <c r="N3308">
        <v>3</v>
      </c>
      <c r="O3308" t="b">
        <v>1</v>
      </c>
      <c r="P3308" t="s">
        <v>8295</v>
      </c>
      <c r="Q3308">
        <f t="shared" si="410"/>
        <v>103</v>
      </c>
      <c r="R3308">
        <f t="shared" si="415"/>
        <v>205</v>
      </c>
      <c r="S3308" t="str">
        <f t="shared" si="411"/>
        <v>technology</v>
      </c>
      <c r="T3308" t="str">
        <f t="shared" si="412"/>
        <v>hardware</v>
      </c>
      <c r="U3308" s="7">
        <f t="shared" si="413"/>
        <v>42466.826180555552</v>
      </c>
      <c r="V3308" s="7">
        <f t="shared" si="414"/>
        <v>42496.826180555552</v>
      </c>
    </row>
    <row r="3309" spans="1:22" ht="44.25" x14ac:dyDescent="0.75">
      <c r="A3309">
        <v>2361</v>
      </c>
      <c r="B3309" s="2" t="s">
        <v>2362</v>
      </c>
      <c r="C3309" s="2" t="s">
        <v>6471</v>
      </c>
      <c r="D3309">
        <v>200</v>
      </c>
      <c r="E3309">
        <f t="shared" si="408"/>
        <v>146</v>
      </c>
      <c r="F3309">
        <v>0</v>
      </c>
      <c r="G3309">
        <f t="shared" si="409"/>
        <v>0</v>
      </c>
      <c r="H3309" t="s">
        <v>8220</v>
      </c>
      <c r="I3309" t="s">
        <v>8229</v>
      </c>
      <c r="J3309" t="s">
        <v>8251</v>
      </c>
      <c r="K3309">
        <v>1462053600</v>
      </c>
      <c r="L3309">
        <v>1459975008</v>
      </c>
      <c r="M3309" t="b">
        <v>0</v>
      </c>
      <c r="N3309">
        <v>0</v>
      </c>
      <c r="O3309" t="b">
        <v>0</v>
      </c>
      <c r="P3309" t="s">
        <v>8272</v>
      </c>
      <c r="Q3309">
        <f t="shared" si="410"/>
        <v>0</v>
      </c>
      <c r="R3309" t="e">
        <f t="shared" si="415"/>
        <v>#DIV/0!</v>
      </c>
      <c r="S3309" t="str">
        <f t="shared" si="411"/>
        <v>technology</v>
      </c>
      <c r="T3309" t="str">
        <f t="shared" si="412"/>
        <v>web</v>
      </c>
      <c r="U3309" s="7">
        <f t="shared" si="413"/>
        <v>42466.858888888892</v>
      </c>
      <c r="V3309" s="7">
        <f t="shared" si="414"/>
        <v>42490.916666666672</v>
      </c>
    </row>
    <row r="3310" spans="1:22" ht="44.25" x14ac:dyDescent="0.75">
      <c r="A3310">
        <v>3415</v>
      </c>
      <c r="B3310" s="2" t="s">
        <v>3414</v>
      </c>
      <c r="C3310" s="2" t="s">
        <v>7525</v>
      </c>
      <c r="D3310">
        <v>200</v>
      </c>
      <c r="E3310">
        <f t="shared" si="408"/>
        <v>200</v>
      </c>
      <c r="F3310">
        <v>200</v>
      </c>
      <c r="G3310">
        <f t="shared" si="409"/>
        <v>200</v>
      </c>
      <c r="H3310" t="s">
        <v>8219</v>
      </c>
      <c r="I3310" t="s">
        <v>8224</v>
      </c>
      <c r="J3310" t="s">
        <v>8246</v>
      </c>
      <c r="K3310">
        <v>1460935800</v>
      </c>
      <c r="L3310">
        <v>1459999656</v>
      </c>
      <c r="M3310" t="b">
        <v>0</v>
      </c>
      <c r="N3310">
        <v>9</v>
      </c>
      <c r="O3310" t="b">
        <v>1</v>
      </c>
      <c r="P3310" t="s">
        <v>8271</v>
      </c>
      <c r="Q3310">
        <f t="shared" si="410"/>
        <v>100</v>
      </c>
      <c r="R3310">
        <f t="shared" si="415"/>
        <v>22.22</v>
      </c>
      <c r="S3310" t="str">
        <f t="shared" si="411"/>
        <v>theater</v>
      </c>
      <c r="T3310" t="str">
        <f t="shared" si="412"/>
        <v>plays</v>
      </c>
      <c r="U3310" s="7">
        <f t="shared" si="413"/>
        <v>42467.144166666665</v>
      </c>
      <c r="V3310" s="7">
        <f t="shared" si="414"/>
        <v>42477.979166666672</v>
      </c>
    </row>
    <row r="3311" spans="1:22" ht="59" x14ac:dyDescent="0.75">
      <c r="A3311">
        <v>3986</v>
      </c>
      <c r="B3311" s="2" t="s">
        <v>3982</v>
      </c>
      <c r="C3311" s="2" t="s">
        <v>8092</v>
      </c>
      <c r="D3311">
        <v>5000</v>
      </c>
      <c r="E3311">
        <f t="shared" si="408"/>
        <v>6550</v>
      </c>
      <c r="F3311">
        <v>488</v>
      </c>
      <c r="G3311">
        <f t="shared" si="409"/>
        <v>639.28</v>
      </c>
      <c r="H3311" t="s">
        <v>8221</v>
      </c>
      <c r="I3311" t="s">
        <v>8225</v>
      </c>
      <c r="J3311" t="s">
        <v>8247</v>
      </c>
      <c r="K3311">
        <v>1462539840</v>
      </c>
      <c r="L3311">
        <v>1460034594</v>
      </c>
      <c r="M3311" t="b">
        <v>0</v>
      </c>
      <c r="N3311">
        <v>13</v>
      </c>
      <c r="O3311" t="b">
        <v>0</v>
      </c>
      <c r="P3311" t="s">
        <v>8271</v>
      </c>
      <c r="Q3311">
        <f t="shared" si="410"/>
        <v>10</v>
      </c>
      <c r="R3311">
        <f t="shared" si="415"/>
        <v>49.18</v>
      </c>
      <c r="S3311" t="str">
        <f t="shared" si="411"/>
        <v>theater</v>
      </c>
      <c r="T3311" t="str">
        <f t="shared" si="412"/>
        <v>plays</v>
      </c>
      <c r="U3311" s="7">
        <f t="shared" si="413"/>
        <v>42467.548541666663</v>
      </c>
      <c r="V3311" s="7">
        <f t="shared" si="414"/>
        <v>42496.544444444444</v>
      </c>
    </row>
    <row r="3312" spans="1:22" ht="59" x14ac:dyDescent="0.75">
      <c r="A3312">
        <v>2072</v>
      </c>
      <c r="B3312" s="2" t="s">
        <v>2073</v>
      </c>
      <c r="C3312" s="2" t="s">
        <v>6182</v>
      </c>
      <c r="D3312">
        <v>71500</v>
      </c>
      <c r="E3312">
        <f t="shared" si="408"/>
        <v>71500</v>
      </c>
      <c r="F3312">
        <v>79173</v>
      </c>
      <c r="G3312">
        <f t="shared" si="409"/>
        <v>79173</v>
      </c>
      <c r="H3312" t="s">
        <v>8219</v>
      </c>
      <c r="I3312" t="s">
        <v>8224</v>
      </c>
      <c r="J3312" t="s">
        <v>8246</v>
      </c>
      <c r="K3312">
        <v>1462629432</v>
      </c>
      <c r="L3312">
        <v>1460037432</v>
      </c>
      <c r="M3312" t="b">
        <v>0</v>
      </c>
      <c r="N3312">
        <v>350</v>
      </c>
      <c r="O3312" t="b">
        <v>1</v>
      </c>
      <c r="P3312" t="s">
        <v>8295</v>
      </c>
      <c r="Q3312">
        <f t="shared" si="410"/>
        <v>111</v>
      </c>
      <c r="R3312">
        <f t="shared" si="415"/>
        <v>226.21</v>
      </c>
      <c r="S3312" t="str">
        <f t="shared" si="411"/>
        <v>technology</v>
      </c>
      <c r="T3312" t="str">
        <f t="shared" si="412"/>
        <v>hardware</v>
      </c>
      <c r="U3312" s="7">
        <f t="shared" si="413"/>
        <v>42467.581388888888</v>
      </c>
      <c r="V3312" s="7">
        <f t="shared" si="414"/>
        <v>42497.581388888888</v>
      </c>
    </row>
    <row r="3313" spans="1:22" ht="44.25" x14ac:dyDescent="0.75">
      <c r="A3313">
        <v>2189</v>
      </c>
      <c r="B3313" s="2" t="s">
        <v>2190</v>
      </c>
      <c r="C3313" s="2" t="s">
        <v>6299</v>
      </c>
      <c r="D3313">
        <v>1200</v>
      </c>
      <c r="E3313">
        <f t="shared" si="408"/>
        <v>1572</v>
      </c>
      <c r="F3313">
        <v>6039</v>
      </c>
      <c r="G3313">
        <f t="shared" si="409"/>
        <v>7911.09</v>
      </c>
      <c r="H3313" t="s">
        <v>8219</v>
      </c>
      <c r="I3313" t="s">
        <v>8225</v>
      </c>
      <c r="J3313" t="s">
        <v>8247</v>
      </c>
      <c r="K3313">
        <v>1461276000</v>
      </c>
      <c r="L3313">
        <v>1460055300</v>
      </c>
      <c r="M3313" t="b">
        <v>0</v>
      </c>
      <c r="N3313">
        <v>88</v>
      </c>
      <c r="O3313" t="b">
        <v>1</v>
      </c>
      <c r="P3313" t="s">
        <v>8297</v>
      </c>
      <c r="Q3313">
        <f t="shared" si="410"/>
        <v>503</v>
      </c>
      <c r="R3313">
        <f t="shared" si="415"/>
        <v>89.9</v>
      </c>
      <c r="S3313" t="str">
        <f t="shared" si="411"/>
        <v>games</v>
      </c>
      <c r="T3313" t="str">
        <f t="shared" si="412"/>
        <v>tabletop games</v>
      </c>
      <c r="U3313" s="7">
        <f t="shared" si="413"/>
        <v>42467.788194444445</v>
      </c>
      <c r="V3313" s="7">
        <f t="shared" si="414"/>
        <v>42481.916666666672</v>
      </c>
    </row>
    <row r="3314" spans="1:22" ht="29.5" x14ac:dyDescent="0.75">
      <c r="A3314">
        <v>2255</v>
      </c>
      <c r="B3314" s="2" t="s">
        <v>2256</v>
      </c>
      <c r="C3314" s="2" t="s">
        <v>6365</v>
      </c>
      <c r="D3314">
        <v>3950</v>
      </c>
      <c r="E3314">
        <f t="shared" si="408"/>
        <v>3950</v>
      </c>
      <c r="F3314">
        <v>11323</v>
      </c>
      <c r="G3314">
        <f t="shared" si="409"/>
        <v>11323</v>
      </c>
      <c r="H3314" t="s">
        <v>8219</v>
      </c>
      <c r="I3314" t="s">
        <v>8224</v>
      </c>
      <c r="J3314" t="s">
        <v>8246</v>
      </c>
      <c r="K3314">
        <v>1462661451</v>
      </c>
      <c r="L3314">
        <v>1460069451</v>
      </c>
      <c r="M3314" t="b">
        <v>0</v>
      </c>
      <c r="N3314">
        <v>271</v>
      </c>
      <c r="O3314" t="b">
        <v>1</v>
      </c>
      <c r="P3314" t="s">
        <v>8297</v>
      </c>
      <c r="Q3314">
        <f t="shared" si="410"/>
        <v>287</v>
      </c>
      <c r="R3314">
        <f t="shared" si="415"/>
        <v>41.78</v>
      </c>
      <c r="S3314" t="str">
        <f t="shared" si="411"/>
        <v>games</v>
      </c>
      <c r="T3314" t="str">
        <f t="shared" si="412"/>
        <v>tabletop games</v>
      </c>
      <c r="U3314" s="7">
        <f t="shared" si="413"/>
        <v>42467.951979166668</v>
      </c>
      <c r="V3314" s="7">
        <f t="shared" si="414"/>
        <v>42497.951979166668</v>
      </c>
    </row>
    <row r="3315" spans="1:22" ht="44.25" x14ac:dyDescent="0.75">
      <c r="A3315">
        <v>3327</v>
      </c>
      <c r="B3315" s="2" t="s">
        <v>3327</v>
      </c>
      <c r="C3315" s="2" t="s">
        <v>7437</v>
      </c>
      <c r="D3315">
        <v>800</v>
      </c>
      <c r="E3315">
        <f t="shared" si="408"/>
        <v>1048</v>
      </c>
      <c r="F3315">
        <v>810</v>
      </c>
      <c r="G3315">
        <f t="shared" si="409"/>
        <v>1061.1000000000001</v>
      </c>
      <c r="H3315" t="s">
        <v>8219</v>
      </c>
      <c r="I3315" t="s">
        <v>8225</v>
      </c>
      <c r="J3315" t="s">
        <v>8247</v>
      </c>
      <c r="K3315">
        <v>1462697966</v>
      </c>
      <c r="L3315">
        <v>1460105966</v>
      </c>
      <c r="M3315" t="b">
        <v>0</v>
      </c>
      <c r="N3315">
        <v>33</v>
      </c>
      <c r="O3315" t="b">
        <v>1</v>
      </c>
      <c r="P3315" t="s">
        <v>8271</v>
      </c>
      <c r="Q3315">
        <f t="shared" si="410"/>
        <v>101</v>
      </c>
      <c r="R3315">
        <f t="shared" si="415"/>
        <v>32.15</v>
      </c>
      <c r="S3315" t="str">
        <f t="shared" si="411"/>
        <v>theater</v>
      </c>
      <c r="T3315" t="str">
        <f t="shared" si="412"/>
        <v>plays</v>
      </c>
      <c r="U3315" s="7">
        <f t="shared" si="413"/>
        <v>42468.374606481477</v>
      </c>
      <c r="V3315" s="7">
        <f t="shared" si="414"/>
        <v>42498.374606481477</v>
      </c>
    </row>
    <row r="3316" spans="1:22" ht="44.25" x14ac:dyDescent="0.75">
      <c r="A3316">
        <v>1174</v>
      </c>
      <c r="B3316" s="2" t="s">
        <v>1175</v>
      </c>
      <c r="C3316" s="2" t="s">
        <v>5284</v>
      </c>
      <c r="D3316">
        <v>15000</v>
      </c>
      <c r="E3316">
        <f t="shared" si="408"/>
        <v>15000</v>
      </c>
      <c r="F3316">
        <v>886</v>
      </c>
      <c r="G3316">
        <f t="shared" si="409"/>
        <v>886</v>
      </c>
      <c r="H3316" t="s">
        <v>8221</v>
      </c>
      <c r="I3316" t="s">
        <v>8224</v>
      </c>
      <c r="J3316" t="s">
        <v>8246</v>
      </c>
      <c r="K3316">
        <v>1462738327</v>
      </c>
      <c r="L3316">
        <v>1460146327</v>
      </c>
      <c r="M3316" t="b">
        <v>0</v>
      </c>
      <c r="N3316">
        <v>19</v>
      </c>
      <c r="O3316" t="b">
        <v>0</v>
      </c>
      <c r="P3316" t="s">
        <v>8284</v>
      </c>
      <c r="Q3316">
        <f t="shared" si="410"/>
        <v>6</v>
      </c>
      <c r="R3316">
        <f t="shared" si="415"/>
        <v>46.63</v>
      </c>
      <c r="S3316" t="str">
        <f t="shared" si="411"/>
        <v>food</v>
      </c>
      <c r="T3316" t="str">
        <f t="shared" si="412"/>
        <v>food trucks</v>
      </c>
      <c r="U3316" s="7">
        <f t="shared" si="413"/>
        <v>42468.84174768519</v>
      </c>
      <c r="V3316" s="7">
        <f t="shared" si="414"/>
        <v>42498.84174768519</v>
      </c>
    </row>
    <row r="3317" spans="1:22" ht="29.5" x14ac:dyDescent="0.75">
      <c r="A3317">
        <v>8</v>
      </c>
      <c r="B3317" s="2" t="s">
        <v>10</v>
      </c>
      <c r="C3317" s="2" t="s">
        <v>4119</v>
      </c>
      <c r="D3317">
        <v>3500</v>
      </c>
      <c r="E3317">
        <f t="shared" si="408"/>
        <v>3500</v>
      </c>
      <c r="F3317">
        <v>3501.52</v>
      </c>
      <c r="G3317">
        <f t="shared" si="409"/>
        <v>3501.52</v>
      </c>
      <c r="H3317" t="s">
        <v>8219</v>
      </c>
      <c r="I3317" t="s">
        <v>8224</v>
      </c>
      <c r="J3317" t="s">
        <v>8246</v>
      </c>
      <c r="K3317">
        <v>1460754000</v>
      </c>
      <c r="L3317">
        <v>1460155212</v>
      </c>
      <c r="M3317" t="b">
        <v>0</v>
      </c>
      <c r="N3317">
        <v>12</v>
      </c>
      <c r="O3317" t="b">
        <v>1</v>
      </c>
      <c r="P3317" t="s">
        <v>8265</v>
      </c>
      <c r="Q3317">
        <f t="shared" si="410"/>
        <v>100</v>
      </c>
      <c r="R3317">
        <f t="shared" si="415"/>
        <v>291.79000000000002</v>
      </c>
      <c r="S3317" t="str">
        <f t="shared" si="411"/>
        <v>film &amp; video</v>
      </c>
      <c r="T3317" t="str">
        <f t="shared" si="412"/>
        <v>television</v>
      </c>
      <c r="U3317" s="7">
        <f t="shared" si="413"/>
        <v>42468.94458333333</v>
      </c>
      <c r="V3317" s="7">
        <f t="shared" si="414"/>
        <v>42475.875</v>
      </c>
    </row>
    <row r="3318" spans="1:22" ht="44.25" x14ac:dyDescent="0.75">
      <c r="A3318">
        <v>3973</v>
      </c>
      <c r="B3318" s="2" t="s">
        <v>3970</v>
      </c>
      <c r="C3318" s="2" t="s">
        <v>8080</v>
      </c>
      <c r="D3318">
        <v>5000</v>
      </c>
      <c r="E3318">
        <f t="shared" si="408"/>
        <v>5000</v>
      </c>
      <c r="F3318">
        <v>3905</v>
      </c>
      <c r="G3318">
        <f t="shared" si="409"/>
        <v>3905</v>
      </c>
      <c r="H3318" t="s">
        <v>8221</v>
      </c>
      <c r="I3318" t="s">
        <v>8224</v>
      </c>
      <c r="J3318" t="s">
        <v>8246</v>
      </c>
      <c r="K3318">
        <v>1462766400</v>
      </c>
      <c r="L3318">
        <v>1460219110</v>
      </c>
      <c r="M3318" t="b">
        <v>0</v>
      </c>
      <c r="N3318">
        <v>37</v>
      </c>
      <c r="O3318" t="b">
        <v>0</v>
      </c>
      <c r="P3318" t="s">
        <v>8271</v>
      </c>
      <c r="Q3318">
        <f t="shared" si="410"/>
        <v>78</v>
      </c>
      <c r="R3318">
        <f t="shared" si="415"/>
        <v>105.54</v>
      </c>
      <c r="S3318" t="str">
        <f t="shared" si="411"/>
        <v>theater</v>
      </c>
      <c r="T3318" t="str">
        <f t="shared" si="412"/>
        <v>plays</v>
      </c>
      <c r="U3318" s="7">
        <f t="shared" si="413"/>
        <v>42469.68414351852</v>
      </c>
      <c r="V3318" s="7">
        <f t="shared" si="414"/>
        <v>42499.166666666672</v>
      </c>
    </row>
    <row r="3319" spans="1:22" ht="44.25" x14ac:dyDescent="0.75">
      <c r="A3319">
        <v>2266</v>
      </c>
      <c r="B3319" s="2" t="s">
        <v>2267</v>
      </c>
      <c r="C3319" s="2" t="s">
        <v>6376</v>
      </c>
      <c r="D3319">
        <v>1500</v>
      </c>
      <c r="E3319">
        <f t="shared" si="408"/>
        <v>1500</v>
      </c>
      <c r="F3319">
        <v>4804</v>
      </c>
      <c r="G3319">
        <f t="shared" si="409"/>
        <v>4804</v>
      </c>
      <c r="H3319" t="s">
        <v>8219</v>
      </c>
      <c r="I3319" t="s">
        <v>8224</v>
      </c>
      <c r="J3319" t="s">
        <v>8246</v>
      </c>
      <c r="K3319">
        <v>1461722400</v>
      </c>
      <c r="L3319">
        <v>1460235592</v>
      </c>
      <c r="M3319" t="b">
        <v>0</v>
      </c>
      <c r="N3319">
        <v>194</v>
      </c>
      <c r="O3319" t="b">
        <v>1</v>
      </c>
      <c r="P3319" t="s">
        <v>8297</v>
      </c>
      <c r="Q3319">
        <f t="shared" si="410"/>
        <v>320</v>
      </c>
      <c r="R3319">
        <f t="shared" si="415"/>
        <v>24.76</v>
      </c>
      <c r="S3319" t="str">
        <f t="shared" si="411"/>
        <v>games</v>
      </c>
      <c r="T3319" t="str">
        <f t="shared" si="412"/>
        <v>tabletop games</v>
      </c>
      <c r="U3319" s="7">
        <f t="shared" si="413"/>
        <v>42469.874907407408</v>
      </c>
      <c r="V3319" s="7">
        <f t="shared" si="414"/>
        <v>42487.083333333328</v>
      </c>
    </row>
    <row r="3320" spans="1:22" ht="44.25" x14ac:dyDescent="0.75">
      <c r="A3320">
        <v>3885</v>
      </c>
      <c r="B3320" s="2" t="s">
        <v>3882</v>
      </c>
      <c r="C3320" s="2" t="s">
        <v>7994</v>
      </c>
      <c r="D3320">
        <v>375000</v>
      </c>
      <c r="E3320">
        <f t="shared" si="408"/>
        <v>375000</v>
      </c>
      <c r="F3320">
        <v>0</v>
      </c>
      <c r="G3320">
        <f t="shared" si="409"/>
        <v>0</v>
      </c>
      <c r="H3320" t="s">
        <v>8220</v>
      </c>
      <c r="I3320" t="s">
        <v>8224</v>
      </c>
      <c r="J3320" t="s">
        <v>8246</v>
      </c>
      <c r="K3320">
        <v>1462834191</v>
      </c>
      <c r="L3320">
        <v>1460242191</v>
      </c>
      <c r="M3320" t="b">
        <v>0</v>
      </c>
      <c r="N3320">
        <v>0</v>
      </c>
      <c r="O3320" t="b">
        <v>0</v>
      </c>
      <c r="P3320" t="s">
        <v>8305</v>
      </c>
      <c r="Q3320">
        <f t="shared" si="410"/>
        <v>0</v>
      </c>
      <c r="R3320" t="e">
        <f t="shared" si="415"/>
        <v>#DIV/0!</v>
      </c>
      <c r="S3320" t="str">
        <f t="shared" si="411"/>
        <v>theater</v>
      </c>
      <c r="T3320" t="str">
        <f t="shared" si="412"/>
        <v>musical</v>
      </c>
      <c r="U3320" s="7">
        <f t="shared" si="413"/>
        <v>42469.951284722221</v>
      </c>
      <c r="V3320" s="7">
        <f t="shared" si="414"/>
        <v>42499.951284722221</v>
      </c>
    </row>
    <row r="3321" spans="1:22" ht="44.25" x14ac:dyDescent="0.75">
      <c r="A3321">
        <v>1729</v>
      </c>
      <c r="B3321" s="2" t="s">
        <v>1730</v>
      </c>
      <c r="C3321" s="2" t="s">
        <v>5839</v>
      </c>
      <c r="D3321">
        <v>10000</v>
      </c>
      <c r="E3321">
        <f t="shared" si="408"/>
        <v>10000</v>
      </c>
      <c r="F3321">
        <v>0</v>
      </c>
      <c r="G3321">
        <f t="shared" si="409"/>
        <v>0</v>
      </c>
      <c r="H3321" t="s">
        <v>8221</v>
      </c>
      <c r="I3321" t="s">
        <v>8224</v>
      </c>
      <c r="J3321" t="s">
        <v>8246</v>
      </c>
      <c r="K3321">
        <v>1465521306</v>
      </c>
      <c r="L3321">
        <v>1460337306</v>
      </c>
      <c r="M3321" t="b">
        <v>0</v>
      </c>
      <c r="N3321">
        <v>0</v>
      </c>
      <c r="O3321" t="b">
        <v>0</v>
      </c>
      <c r="P3321" t="s">
        <v>8293</v>
      </c>
      <c r="Q3321">
        <f t="shared" si="410"/>
        <v>0</v>
      </c>
      <c r="R3321" t="e">
        <f t="shared" si="415"/>
        <v>#DIV/0!</v>
      </c>
      <c r="S3321" t="str">
        <f t="shared" si="411"/>
        <v>music</v>
      </c>
      <c r="T3321" t="str">
        <f t="shared" si="412"/>
        <v>faith</v>
      </c>
      <c r="U3321" s="7">
        <f t="shared" si="413"/>
        <v>42471.052152777775</v>
      </c>
      <c r="V3321" s="7">
        <f t="shared" si="414"/>
        <v>42531.052152777775</v>
      </c>
    </row>
    <row r="3322" spans="1:22" ht="59" x14ac:dyDescent="0.75">
      <c r="A3322">
        <v>1550</v>
      </c>
      <c r="B3322" s="2" t="s">
        <v>1551</v>
      </c>
      <c r="C3322" s="2" t="s">
        <v>5660</v>
      </c>
      <c r="D3322">
        <v>750</v>
      </c>
      <c r="E3322">
        <f t="shared" si="408"/>
        <v>982.5</v>
      </c>
      <c r="F3322">
        <v>101</v>
      </c>
      <c r="G3322">
        <f t="shared" si="409"/>
        <v>132.31</v>
      </c>
      <c r="H3322" t="s">
        <v>8221</v>
      </c>
      <c r="I3322" t="s">
        <v>8225</v>
      </c>
      <c r="J3322" t="s">
        <v>8247</v>
      </c>
      <c r="K3322">
        <v>1463050034</v>
      </c>
      <c r="L3322">
        <v>1460458034</v>
      </c>
      <c r="M3322" t="b">
        <v>0</v>
      </c>
      <c r="N3322">
        <v>7</v>
      </c>
      <c r="O3322" t="b">
        <v>0</v>
      </c>
      <c r="P3322" t="s">
        <v>8289</v>
      </c>
      <c r="Q3322">
        <f t="shared" si="410"/>
        <v>13</v>
      </c>
      <c r="R3322">
        <f t="shared" si="415"/>
        <v>18.899999999999999</v>
      </c>
      <c r="S3322" t="str">
        <f t="shared" si="411"/>
        <v>photography</v>
      </c>
      <c r="T3322" t="str">
        <f t="shared" si="412"/>
        <v>nature</v>
      </c>
      <c r="U3322" s="7">
        <f t="shared" si="413"/>
        <v>42472.449467592596</v>
      </c>
      <c r="V3322" s="7">
        <f t="shared" si="414"/>
        <v>42502.449467592596</v>
      </c>
    </row>
    <row r="3323" spans="1:22" ht="29.5" x14ac:dyDescent="0.75">
      <c r="A3323">
        <v>2063</v>
      </c>
      <c r="B3323" s="2" t="s">
        <v>2064</v>
      </c>
      <c r="C3323" s="2" t="s">
        <v>6173</v>
      </c>
      <c r="D3323">
        <v>4000</v>
      </c>
      <c r="E3323">
        <f t="shared" si="408"/>
        <v>4560</v>
      </c>
      <c r="F3323">
        <v>5922</v>
      </c>
      <c r="G3323">
        <f t="shared" si="409"/>
        <v>6751.079999999999</v>
      </c>
      <c r="H3323" t="s">
        <v>8219</v>
      </c>
      <c r="I3323" t="s">
        <v>8236</v>
      </c>
      <c r="J3323" t="s">
        <v>8249</v>
      </c>
      <c r="K3323">
        <v>1463333701</v>
      </c>
      <c r="L3323">
        <v>1460482501</v>
      </c>
      <c r="M3323" t="b">
        <v>0</v>
      </c>
      <c r="N3323">
        <v>49</v>
      </c>
      <c r="O3323" t="b">
        <v>1</v>
      </c>
      <c r="P3323" t="s">
        <v>8295</v>
      </c>
      <c r="Q3323">
        <f t="shared" si="410"/>
        <v>148</v>
      </c>
      <c r="R3323">
        <f t="shared" si="415"/>
        <v>137.78</v>
      </c>
      <c r="S3323" t="str">
        <f t="shared" si="411"/>
        <v>technology</v>
      </c>
      <c r="T3323" t="str">
        <f t="shared" si="412"/>
        <v>hardware</v>
      </c>
      <c r="U3323" s="7">
        <f t="shared" si="413"/>
        <v>42472.73265046296</v>
      </c>
      <c r="V3323" s="7">
        <f t="shared" si="414"/>
        <v>42505.73265046296</v>
      </c>
    </row>
    <row r="3324" spans="1:22" ht="44.25" x14ac:dyDescent="0.75">
      <c r="A3324">
        <v>532</v>
      </c>
      <c r="B3324" s="2" t="s">
        <v>533</v>
      </c>
      <c r="C3324" s="2" t="s">
        <v>4642</v>
      </c>
      <c r="D3324">
        <v>10000</v>
      </c>
      <c r="E3324">
        <f t="shared" si="408"/>
        <v>10000</v>
      </c>
      <c r="F3324">
        <v>12325</v>
      </c>
      <c r="G3324">
        <f t="shared" si="409"/>
        <v>12325</v>
      </c>
      <c r="H3324" t="s">
        <v>8219</v>
      </c>
      <c r="I3324" t="s">
        <v>8224</v>
      </c>
      <c r="J3324" t="s">
        <v>8246</v>
      </c>
      <c r="K3324">
        <v>1463098208</v>
      </c>
      <c r="L3324">
        <v>1460506208</v>
      </c>
      <c r="M3324" t="b">
        <v>0</v>
      </c>
      <c r="N3324">
        <v>173</v>
      </c>
      <c r="O3324" t="b">
        <v>1</v>
      </c>
      <c r="P3324" t="s">
        <v>8271</v>
      </c>
      <c r="Q3324">
        <f t="shared" si="410"/>
        <v>123</v>
      </c>
      <c r="R3324">
        <f t="shared" si="415"/>
        <v>71.239999999999995</v>
      </c>
      <c r="S3324" t="str">
        <f t="shared" si="411"/>
        <v>theater</v>
      </c>
      <c r="T3324" t="str">
        <f t="shared" si="412"/>
        <v>plays</v>
      </c>
      <c r="U3324" s="7">
        <f t="shared" si="413"/>
        <v>42473.007037037038</v>
      </c>
      <c r="V3324" s="7">
        <f t="shared" si="414"/>
        <v>42503.007037037038</v>
      </c>
    </row>
    <row r="3325" spans="1:22" ht="44.25" x14ac:dyDescent="0.75">
      <c r="A3325">
        <v>322</v>
      </c>
      <c r="B3325" s="2" t="s">
        <v>323</v>
      </c>
      <c r="C3325" s="2" t="s">
        <v>4432</v>
      </c>
      <c r="D3325">
        <v>25000</v>
      </c>
      <c r="E3325">
        <f t="shared" si="408"/>
        <v>25000</v>
      </c>
      <c r="F3325">
        <v>26978</v>
      </c>
      <c r="G3325">
        <f t="shared" si="409"/>
        <v>26978</v>
      </c>
      <c r="H3325" t="s">
        <v>8219</v>
      </c>
      <c r="I3325" t="s">
        <v>8224</v>
      </c>
      <c r="J3325" t="s">
        <v>8246</v>
      </c>
      <c r="K3325">
        <v>1463146848</v>
      </c>
      <c r="L3325">
        <v>1460554848</v>
      </c>
      <c r="M3325" t="b">
        <v>1</v>
      </c>
      <c r="N3325">
        <v>186</v>
      </c>
      <c r="O3325" t="b">
        <v>1</v>
      </c>
      <c r="P3325" t="s">
        <v>8269</v>
      </c>
      <c r="Q3325">
        <f t="shared" si="410"/>
        <v>108</v>
      </c>
      <c r="R3325">
        <f t="shared" si="415"/>
        <v>145.04</v>
      </c>
      <c r="S3325" t="str">
        <f t="shared" si="411"/>
        <v>film &amp; video</v>
      </c>
      <c r="T3325" t="str">
        <f t="shared" si="412"/>
        <v>documentary</v>
      </c>
      <c r="U3325" s="7">
        <f t="shared" si="413"/>
        <v>42473.57</v>
      </c>
      <c r="V3325" s="7">
        <f t="shared" si="414"/>
        <v>42503.57</v>
      </c>
    </row>
    <row r="3326" spans="1:22" ht="29.5" x14ac:dyDescent="0.75">
      <c r="A3326">
        <v>1948</v>
      </c>
      <c r="B3326" s="2" t="s">
        <v>1949</v>
      </c>
      <c r="C3326" s="2" t="s">
        <v>6058</v>
      </c>
      <c r="D3326">
        <v>100000</v>
      </c>
      <c r="E3326">
        <f t="shared" si="408"/>
        <v>100000</v>
      </c>
      <c r="F3326">
        <v>800211</v>
      </c>
      <c r="G3326">
        <f t="shared" si="409"/>
        <v>800211</v>
      </c>
      <c r="H3326" t="s">
        <v>8219</v>
      </c>
      <c r="I3326" t="s">
        <v>8224</v>
      </c>
      <c r="J3326" t="s">
        <v>8246</v>
      </c>
      <c r="K3326">
        <v>1465232520</v>
      </c>
      <c r="L3326">
        <v>1460557809</v>
      </c>
      <c r="M3326" t="b">
        <v>1</v>
      </c>
      <c r="N3326">
        <v>4245</v>
      </c>
      <c r="O3326" t="b">
        <v>1</v>
      </c>
      <c r="P3326" t="s">
        <v>8295</v>
      </c>
      <c r="Q3326">
        <f t="shared" si="410"/>
        <v>800</v>
      </c>
      <c r="R3326">
        <f t="shared" si="415"/>
        <v>188.51</v>
      </c>
      <c r="S3326" t="str">
        <f t="shared" si="411"/>
        <v>technology</v>
      </c>
      <c r="T3326" t="str">
        <f t="shared" si="412"/>
        <v>hardware</v>
      </c>
      <c r="U3326" s="7">
        <f t="shared" si="413"/>
        <v>42473.604270833333</v>
      </c>
      <c r="V3326" s="7">
        <f t="shared" si="414"/>
        <v>42527.709722222222</v>
      </c>
    </row>
    <row r="3327" spans="1:22" ht="44.25" x14ac:dyDescent="0.75">
      <c r="A3327">
        <v>538</v>
      </c>
      <c r="B3327" s="2" t="s">
        <v>539</v>
      </c>
      <c r="C3327" s="2" t="s">
        <v>4648</v>
      </c>
      <c r="D3327">
        <v>5000</v>
      </c>
      <c r="E3327">
        <f t="shared" si="408"/>
        <v>5000</v>
      </c>
      <c r="F3327">
        <v>15121</v>
      </c>
      <c r="G3327">
        <f t="shared" si="409"/>
        <v>15121</v>
      </c>
      <c r="H3327" t="s">
        <v>8219</v>
      </c>
      <c r="I3327" t="s">
        <v>8224</v>
      </c>
      <c r="J3327" t="s">
        <v>8246</v>
      </c>
      <c r="K3327">
        <v>1463166263</v>
      </c>
      <c r="L3327">
        <v>1460574263</v>
      </c>
      <c r="M3327" t="b">
        <v>0</v>
      </c>
      <c r="N3327">
        <v>60</v>
      </c>
      <c r="O3327" t="b">
        <v>1</v>
      </c>
      <c r="P3327" t="s">
        <v>8271</v>
      </c>
      <c r="Q3327">
        <f t="shared" si="410"/>
        <v>302</v>
      </c>
      <c r="R3327">
        <f t="shared" si="415"/>
        <v>252.02</v>
      </c>
      <c r="S3327" t="str">
        <f t="shared" si="411"/>
        <v>theater</v>
      </c>
      <c r="T3327" t="str">
        <f t="shared" si="412"/>
        <v>plays</v>
      </c>
      <c r="U3327" s="7">
        <f t="shared" si="413"/>
        <v>42473.794710648144</v>
      </c>
      <c r="V3327" s="7">
        <f t="shared" si="414"/>
        <v>42503.794710648144</v>
      </c>
    </row>
    <row r="3328" spans="1:22" ht="44.25" x14ac:dyDescent="0.75">
      <c r="A3328">
        <v>629</v>
      </c>
      <c r="B3328" s="2" t="s">
        <v>630</v>
      </c>
      <c r="C3328" s="2" t="s">
        <v>4739</v>
      </c>
      <c r="D3328">
        <v>200000</v>
      </c>
      <c r="E3328">
        <f t="shared" si="408"/>
        <v>132000</v>
      </c>
      <c r="F3328">
        <v>350</v>
      </c>
      <c r="G3328">
        <f t="shared" si="409"/>
        <v>231</v>
      </c>
      <c r="H3328" t="s">
        <v>8220</v>
      </c>
      <c r="I3328" t="s">
        <v>8226</v>
      </c>
      <c r="J3328" t="s">
        <v>8248</v>
      </c>
      <c r="K3328">
        <v>1463239108</v>
      </c>
      <c r="L3328">
        <v>1460647108</v>
      </c>
      <c r="M3328" t="b">
        <v>0</v>
      </c>
      <c r="N3328">
        <v>3</v>
      </c>
      <c r="O3328" t="b">
        <v>0</v>
      </c>
      <c r="P3328" t="s">
        <v>8272</v>
      </c>
      <c r="Q3328">
        <f t="shared" si="410"/>
        <v>0</v>
      </c>
      <c r="R3328">
        <f t="shared" si="415"/>
        <v>77</v>
      </c>
      <c r="S3328" t="str">
        <f t="shared" si="411"/>
        <v>technology</v>
      </c>
      <c r="T3328" t="str">
        <f t="shared" si="412"/>
        <v>web</v>
      </c>
      <c r="U3328" s="7">
        <f t="shared" si="413"/>
        <v>42474.637824074074</v>
      </c>
      <c r="V3328" s="7">
        <f t="shared" si="414"/>
        <v>42504.637824074074</v>
      </c>
    </row>
    <row r="3329" spans="1:22" ht="44.25" x14ac:dyDescent="0.75">
      <c r="A3329">
        <v>2773</v>
      </c>
      <c r="B3329" s="2" t="s">
        <v>2773</v>
      </c>
      <c r="C3329" s="2" t="s">
        <v>6883</v>
      </c>
      <c r="D3329">
        <v>530</v>
      </c>
      <c r="E3329">
        <f t="shared" si="408"/>
        <v>386.9</v>
      </c>
      <c r="F3329">
        <v>1</v>
      </c>
      <c r="G3329">
        <f t="shared" si="409"/>
        <v>0.73</v>
      </c>
      <c r="H3329" t="s">
        <v>8221</v>
      </c>
      <c r="I3329" t="s">
        <v>8229</v>
      </c>
      <c r="J3329" t="s">
        <v>8251</v>
      </c>
      <c r="K3329">
        <v>1461530721</v>
      </c>
      <c r="L3329">
        <v>1460666721</v>
      </c>
      <c r="M3329" t="b">
        <v>0</v>
      </c>
      <c r="N3329">
        <v>1</v>
      </c>
      <c r="O3329" t="b">
        <v>0</v>
      </c>
      <c r="P3329" t="s">
        <v>8304</v>
      </c>
      <c r="Q3329">
        <f t="shared" si="410"/>
        <v>0</v>
      </c>
      <c r="R3329">
        <f t="shared" si="415"/>
        <v>0.73</v>
      </c>
      <c r="S3329" t="str">
        <f t="shared" si="411"/>
        <v>publishing</v>
      </c>
      <c r="T3329" t="str">
        <f t="shared" si="412"/>
        <v>children's books</v>
      </c>
      <c r="U3329" s="7">
        <f t="shared" si="413"/>
        <v>42474.86482638889</v>
      </c>
      <c r="V3329" s="7">
        <f t="shared" si="414"/>
        <v>42484.86482638889</v>
      </c>
    </row>
    <row r="3330" spans="1:22" ht="44.25" x14ac:dyDescent="0.75">
      <c r="A3330">
        <v>3307</v>
      </c>
      <c r="B3330" s="2" t="s">
        <v>3307</v>
      </c>
      <c r="C3330" s="2" t="s">
        <v>7417</v>
      </c>
      <c r="D3330">
        <v>1000</v>
      </c>
      <c r="E3330">
        <f t="shared" ref="E3330:E3393" si="416">INDEX(convert,MATCH($J3330,money,0),2)*D3330</f>
        <v>1000</v>
      </c>
      <c r="F3330">
        <v>1066.8</v>
      </c>
      <c r="G3330">
        <f t="shared" ref="G3330:G3393" si="417">INDEX(convert,MATCH($J3330,money,0),2)*F3330</f>
        <v>1066.8</v>
      </c>
      <c r="H3330" t="s">
        <v>8219</v>
      </c>
      <c r="I3330" t="s">
        <v>8224</v>
      </c>
      <c r="J3330" t="s">
        <v>8246</v>
      </c>
      <c r="K3330">
        <v>1463275339</v>
      </c>
      <c r="L3330">
        <v>1460683339</v>
      </c>
      <c r="M3330" t="b">
        <v>0</v>
      </c>
      <c r="N3330">
        <v>20</v>
      </c>
      <c r="O3330" t="b">
        <v>1</v>
      </c>
      <c r="P3330" t="s">
        <v>8271</v>
      </c>
      <c r="Q3330">
        <f t="shared" ref="Q3330:Q3393" si="418">ROUND(F3330/D3330*100,0)</f>
        <v>107</v>
      </c>
      <c r="R3330">
        <f t="shared" si="415"/>
        <v>53.34</v>
      </c>
      <c r="S3330" t="str">
        <f t="shared" ref="S3330:S3393" si="419">LEFT($P3330,FIND("/",$P3330)-1)</f>
        <v>theater</v>
      </c>
      <c r="T3330" t="str">
        <f t="shared" ref="T3330:T3393" si="420">MID($P3330,FIND("/",$P3330)+1,30)</f>
        <v>plays</v>
      </c>
      <c r="U3330" s="7">
        <f t="shared" ref="U3330:U3393" si="421">DATE(1970,1,1)+(((L3330/60)/60)/24)</f>
        <v>42475.057164351849</v>
      </c>
      <c r="V3330" s="7">
        <f t="shared" ref="V3330:V3393" si="422">DATE(1970,1,1)+(((K3330/60)/60)/24)</f>
        <v>42505.057164351849</v>
      </c>
    </row>
    <row r="3331" spans="1:22" ht="44.25" x14ac:dyDescent="0.75">
      <c r="A3331">
        <v>4102</v>
      </c>
      <c r="B3331" s="2" t="s">
        <v>4098</v>
      </c>
      <c r="C3331" s="2" t="s">
        <v>8205</v>
      </c>
      <c r="D3331">
        <v>500</v>
      </c>
      <c r="E3331">
        <f t="shared" si="416"/>
        <v>500</v>
      </c>
      <c r="F3331">
        <v>137</v>
      </c>
      <c r="G3331">
        <f t="shared" si="417"/>
        <v>137</v>
      </c>
      <c r="H3331" t="s">
        <v>8221</v>
      </c>
      <c r="I3331" t="s">
        <v>8224</v>
      </c>
      <c r="J3331" t="s">
        <v>8246</v>
      </c>
      <c r="K3331">
        <v>1463343673</v>
      </c>
      <c r="L3331">
        <v>1460751673</v>
      </c>
      <c r="M3331" t="b">
        <v>0</v>
      </c>
      <c r="N3331">
        <v>6</v>
      </c>
      <c r="O3331" t="b">
        <v>0</v>
      </c>
      <c r="P3331" t="s">
        <v>8271</v>
      </c>
      <c r="Q3331">
        <f t="shared" si="418"/>
        <v>27</v>
      </c>
      <c r="R3331">
        <f t="shared" ref="R3331:R3394" si="423">ROUND(G3331/N3331,2)</f>
        <v>22.83</v>
      </c>
      <c r="S3331" t="str">
        <f t="shared" si="419"/>
        <v>theater</v>
      </c>
      <c r="T3331" t="str">
        <f t="shared" si="420"/>
        <v>plays</v>
      </c>
      <c r="U3331" s="7">
        <f t="shared" si="421"/>
        <v>42475.848067129627</v>
      </c>
      <c r="V3331" s="7">
        <f t="shared" si="422"/>
        <v>42505.848067129627</v>
      </c>
    </row>
    <row r="3332" spans="1:22" ht="44.25" x14ac:dyDescent="0.75">
      <c r="A3332">
        <v>3508</v>
      </c>
      <c r="B3332" s="2" t="s">
        <v>3507</v>
      </c>
      <c r="C3332" s="2" t="s">
        <v>7618</v>
      </c>
      <c r="D3332">
        <v>100</v>
      </c>
      <c r="E3332">
        <f t="shared" si="416"/>
        <v>131</v>
      </c>
      <c r="F3332">
        <v>180</v>
      </c>
      <c r="G3332">
        <f t="shared" si="417"/>
        <v>235.8</v>
      </c>
      <c r="H3332" t="s">
        <v>8219</v>
      </c>
      <c r="I3332" t="s">
        <v>8225</v>
      </c>
      <c r="J3332" t="s">
        <v>8247</v>
      </c>
      <c r="K3332">
        <v>1462914000</v>
      </c>
      <c r="L3332">
        <v>1460914253</v>
      </c>
      <c r="M3332" t="b">
        <v>0</v>
      </c>
      <c r="N3332">
        <v>15</v>
      </c>
      <c r="O3332" t="b">
        <v>1</v>
      </c>
      <c r="P3332" t="s">
        <v>8271</v>
      </c>
      <c r="Q3332">
        <f t="shared" si="418"/>
        <v>180</v>
      </c>
      <c r="R3332">
        <f t="shared" si="423"/>
        <v>15.72</v>
      </c>
      <c r="S3332" t="str">
        <f t="shared" si="419"/>
        <v>theater</v>
      </c>
      <c r="T3332" t="str">
        <f t="shared" si="420"/>
        <v>plays</v>
      </c>
      <c r="U3332" s="7">
        <f t="shared" si="421"/>
        <v>42477.729780092588</v>
      </c>
      <c r="V3332" s="7">
        <f t="shared" si="422"/>
        <v>42500.875</v>
      </c>
    </row>
    <row r="3333" spans="1:22" ht="59" x14ac:dyDescent="0.75">
      <c r="A3333">
        <v>4066</v>
      </c>
      <c r="B3333" s="2" t="s">
        <v>4062</v>
      </c>
      <c r="C3333" s="2" t="s">
        <v>8170</v>
      </c>
      <c r="D3333">
        <v>15000</v>
      </c>
      <c r="E3333">
        <f t="shared" si="416"/>
        <v>15000</v>
      </c>
      <c r="F3333">
        <v>25</v>
      </c>
      <c r="G3333">
        <f t="shared" si="417"/>
        <v>25</v>
      </c>
      <c r="H3333" t="s">
        <v>8221</v>
      </c>
      <c r="I3333" t="s">
        <v>8224</v>
      </c>
      <c r="J3333" t="s">
        <v>8246</v>
      </c>
      <c r="K3333">
        <v>1463619388</v>
      </c>
      <c r="L3333">
        <v>1461027388</v>
      </c>
      <c r="M3333" t="b">
        <v>0</v>
      </c>
      <c r="N3333">
        <v>1</v>
      </c>
      <c r="O3333" t="b">
        <v>0</v>
      </c>
      <c r="P3333" t="s">
        <v>8271</v>
      </c>
      <c r="Q3333">
        <f t="shared" si="418"/>
        <v>0</v>
      </c>
      <c r="R3333">
        <f t="shared" si="423"/>
        <v>25</v>
      </c>
      <c r="S3333" t="str">
        <f t="shared" si="419"/>
        <v>theater</v>
      </c>
      <c r="T3333" t="str">
        <f t="shared" si="420"/>
        <v>plays</v>
      </c>
      <c r="U3333" s="7">
        <f t="shared" si="421"/>
        <v>42479.039212962962</v>
      </c>
      <c r="V3333" s="7">
        <f t="shared" si="422"/>
        <v>42509.039212962962</v>
      </c>
    </row>
    <row r="3334" spans="1:22" ht="44.25" x14ac:dyDescent="0.75">
      <c r="A3334">
        <v>1103</v>
      </c>
      <c r="B3334" s="2" t="s">
        <v>1104</v>
      </c>
      <c r="C3334" s="2" t="s">
        <v>5213</v>
      </c>
      <c r="D3334">
        <v>15000</v>
      </c>
      <c r="E3334">
        <f t="shared" si="416"/>
        <v>15000</v>
      </c>
      <c r="F3334">
        <v>243</v>
      </c>
      <c r="G3334">
        <f t="shared" si="417"/>
        <v>243</v>
      </c>
      <c r="H3334" t="s">
        <v>8221</v>
      </c>
      <c r="I3334" t="s">
        <v>8224</v>
      </c>
      <c r="J3334" t="s">
        <v>8246</v>
      </c>
      <c r="K3334">
        <v>1466227190</v>
      </c>
      <c r="L3334">
        <v>1461043190</v>
      </c>
      <c r="M3334" t="b">
        <v>0</v>
      </c>
      <c r="N3334">
        <v>15</v>
      </c>
      <c r="O3334" t="b">
        <v>0</v>
      </c>
      <c r="P3334" t="s">
        <v>8282</v>
      </c>
      <c r="Q3334">
        <f t="shared" si="418"/>
        <v>2</v>
      </c>
      <c r="R3334">
        <f t="shared" si="423"/>
        <v>16.2</v>
      </c>
      <c r="S3334" t="str">
        <f t="shared" si="419"/>
        <v>games</v>
      </c>
      <c r="T3334" t="str">
        <f t="shared" si="420"/>
        <v>video games</v>
      </c>
      <c r="U3334" s="7">
        <f t="shared" si="421"/>
        <v>42479.22210648148</v>
      </c>
      <c r="V3334" s="7">
        <f t="shared" si="422"/>
        <v>42539.22210648148</v>
      </c>
    </row>
    <row r="3335" spans="1:22" ht="44.25" x14ac:dyDescent="0.75">
      <c r="A3335">
        <v>1410</v>
      </c>
      <c r="B3335" s="2" t="s">
        <v>1411</v>
      </c>
      <c r="C3335" s="2" t="s">
        <v>5520</v>
      </c>
      <c r="D3335">
        <v>6000</v>
      </c>
      <c r="E3335">
        <f t="shared" si="416"/>
        <v>6839.9999999999991</v>
      </c>
      <c r="F3335">
        <v>1</v>
      </c>
      <c r="G3335">
        <f t="shared" si="417"/>
        <v>1.1399999999999999</v>
      </c>
      <c r="H3335" t="s">
        <v>8221</v>
      </c>
      <c r="I3335" t="s">
        <v>8237</v>
      </c>
      <c r="J3335" t="s">
        <v>8249</v>
      </c>
      <c r="K3335">
        <v>1464939520</v>
      </c>
      <c r="L3335">
        <v>1461051520</v>
      </c>
      <c r="M3335" t="b">
        <v>0</v>
      </c>
      <c r="N3335">
        <v>1</v>
      </c>
      <c r="O3335" t="b">
        <v>0</v>
      </c>
      <c r="P3335" t="s">
        <v>8287</v>
      </c>
      <c r="Q3335">
        <f t="shared" si="418"/>
        <v>0</v>
      </c>
      <c r="R3335">
        <f t="shared" si="423"/>
        <v>1.1399999999999999</v>
      </c>
      <c r="S3335" t="str">
        <f t="shared" si="419"/>
        <v>publishing</v>
      </c>
      <c r="T3335" t="str">
        <f t="shared" si="420"/>
        <v>translations</v>
      </c>
      <c r="U3335" s="7">
        <f t="shared" si="421"/>
        <v>42479.318518518514</v>
      </c>
      <c r="V3335" s="7">
        <f t="shared" si="422"/>
        <v>42524.318518518514</v>
      </c>
    </row>
    <row r="3336" spans="1:22" ht="44.25" x14ac:dyDescent="0.75">
      <c r="A3336">
        <v>3353</v>
      </c>
      <c r="B3336" s="2" t="s">
        <v>3352</v>
      </c>
      <c r="C3336" s="2" t="s">
        <v>7463</v>
      </c>
      <c r="D3336">
        <v>500</v>
      </c>
      <c r="E3336">
        <f t="shared" si="416"/>
        <v>655</v>
      </c>
      <c r="F3336">
        <v>1575</v>
      </c>
      <c r="G3336">
        <f t="shared" si="417"/>
        <v>2063.25</v>
      </c>
      <c r="H3336" t="s">
        <v>8219</v>
      </c>
      <c r="I3336" t="s">
        <v>8225</v>
      </c>
      <c r="J3336" t="s">
        <v>8247</v>
      </c>
      <c r="K3336">
        <v>1462230000</v>
      </c>
      <c r="L3336">
        <v>1461061350</v>
      </c>
      <c r="M3336" t="b">
        <v>0</v>
      </c>
      <c r="N3336">
        <v>44</v>
      </c>
      <c r="O3336" t="b">
        <v>1</v>
      </c>
      <c r="P3336" t="s">
        <v>8271</v>
      </c>
      <c r="Q3336">
        <f t="shared" si="418"/>
        <v>315</v>
      </c>
      <c r="R3336">
        <f t="shared" si="423"/>
        <v>46.89</v>
      </c>
      <c r="S3336" t="str">
        <f t="shared" si="419"/>
        <v>theater</v>
      </c>
      <c r="T3336" t="str">
        <f t="shared" si="420"/>
        <v>plays</v>
      </c>
      <c r="U3336" s="7">
        <f t="shared" si="421"/>
        <v>42479.432291666672</v>
      </c>
      <c r="V3336" s="7">
        <f t="shared" si="422"/>
        <v>42492.958333333328</v>
      </c>
    </row>
    <row r="3337" spans="1:22" ht="44.25" x14ac:dyDescent="0.75">
      <c r="A3337">
        <v>3697</v>
      </c>
      <c r="B3337" s="2" t="s">
        <v>3694</v>
      </c>
      <c r="C3337" s="2" t="s">
        <v>7807</v>
      </c>
      <c r="D3337">
        <v>2000</v>
      </c>
      <c r="E3337">
        <f t="shared" si="416"/>
        <v>2620</v>
      </c>
      <c r="F3337">
        <v>2160</v>
      </c>
      <c r="G3337">
        <f t="shared" si="417"/>
        <v>2829.6</v>
      </c>
      <c r="H3337" t="s">
        <v>8219</v>
      </c>
      <c r="I3337" t="s">
        <v>8225</v>
      </c>
      <c r="J3337" t="s">
        <v>8247</v>
      </c>
      <c r="K3337">
        <v>1462878648</v>
      </c>
      <c r="L3337">
        <v>1461064248</v>
      </c>
      <c r="M3337" t="b">
        <v>0</v>
      </c>
      <c r="N3337">
        <v>30</v>
      </c>
      <c r="O3337" t="b">
        <v>1</v>
      </c>
      <c r="P3337" t="s">
        <v>8271</v>
      </c>
      <c r="Q3337">
        <f t="shared" si="418"/>
        <v>108</v>
      </c>
      <c r="R3337">
        <f t="shared" si="423"/>
        <v>94.32</v>
      </c>
      <c r="S3337" t="str">
        <f t="shared" si="419"/>
        <v>theater</v>
      </c>
      <c r="T3337" t="str">
        <f t="shared" si="420"/>
        <v>plays</v>
      </c>
      <c r="U3337" s="7">
        <f t="shared" si="421"/>
        <v>42479.465833333335</v>
      </c>
      <c r="V3337" s="7">
        <f t="shared" si="422"/>
        <v>42500.465833333335</v>
      </c>
    </row>
    <row r="3338" spans="1:22" ht="44.25" x14ac:dyDescent="0.75">
      <c r="A3338">
        <v>1079</v>
      </c>
      <c r="B3338" s="2" t="s">
        <v>1080</v>
      </c>
      <c r="C3338" s="2" t="s">
        <v>5189</v>
      </c>
      <c r="D3338">
        <v>26000</v>
      </c>
      <c r="E3338">
        <f t="shared" si="416"/>
        <v>29639.999999999996</v>
      </c>
      <c r="F3338">
        <v>678</v>
      </c>
      <c r="G3338">
        <f t="shared" si="417"/>
        <v>772.92</v>
      </c>
      <c r="H3338" t="s">
        <v>8221</v>
      </c>
      <c r="I3338" t="s">
        <v>8236</v>
      </c>
      <c r="J3338" t="s">
        <v>8249</v>
      </c>
      <c r="K3338">
        <v>1463232936</v>
      </c>
      <c r="L3338">
        <v>1461072936</v>
      </c>
      <c r="M3338" t="b">
        <v>0</v>
      </c>
      <c r="N3338">
        <v>18</v>
      </c>
      <c r="O3338" t="b">
        <v>0</v>
      </c>
      <c r="P3338" t="s">
        <v>8282</v>
      </c>
      <c r="Q3338">
        <f t="shared" si="418"/>
        <v>3</v>
      </c>
      <c r="R3338">
        <f t="shared" si="423"/>
        <v>42.94</v>
      </c>
      <c r="S3338" t="str">
        <f t="shared" si="419"/>
        <v>games</v>
      </c>
      <c r="T3338" t="str">
        <f t="shared" si="420"/>
        <v>video games</v>
      </c>
      <c r="U3338" s="7">
        <f t="shared" si="421"/>
        <v>42479.566388888896</v>
      </c>
      <c r="V3338" s="7">
        <f t="shared" si="422"/>
        <v>42504.566388888896</v>
      </c>
    </row>
    <row r="3339" spans="1:22" ht="44.25" x14ac:dyDescent="0.75">
      <c r="A3339">
        <v>257</v>
      </c>
      <c r="B3339" s="2" t="s">
        <v>258</v>
      </c>
      <c r="C3339" s="2" t="s">
        <v>4367</v>
      </c>
      <c r="D3339">
        <v>35000</v>
      </c>
      <c r="E3339">
        <f t="shared" si="416"/>
        <v>35000</v>
      </c>
      <c r="F3339">
        <v>37354.269999999997</v>
      </c>
      <c r="G3339">
        <f t="shared" si="417"/>
        <v>37354.269999999997</v>
      </c>
      <c r="H3339" t="s">
        <v>8219</v>
      </c>
      <c r="I3339" t="s">
        <v>8224</v>
      </c>
      <c r="J3339" t="s">
        <v>8246</v>
      </c>
      <c r="K3339">
        <v>1463670162</v>
      </c>
      <c r="L3339">
        <v>1461078162</v>
      </c>
      <c r="M3339" t="b">
        <v>1</v>
      </c>
      <c r="N3339">
        <v>560</v>
      </c>
      <c r="O3339" t="b">
        <v>1</v>
      </c>
      <c r="P3339" t="s">
        <v>8269</v>
      </c>
      <c r="Q3339">
        <f t="shared" si="418"/>
        <v>107</v>
      </c>
      <c r="R3339">
        <f t="shared" si="423"/>
        <v>66.7</v>
      </c>
      <c r="S3339" t="str">
        <f t="shared" si="419"/>
        <v>film &amp; video</v>
      </c>
      <c r="T3339" t="str">
        <f t="shared" si="420"/>
        <v>documentary</v>
      </c>
      <c r="U3339" s="7">
        <f t="shared" si="421"/>
        <v>42479.626875000002</v>
      </c>
      <c r="V3339" s="7">
        <f t="shared" si="422"/>
        <v>42509.626875000002</v>
      </c>
    </row>
    <row r="3340" spans="1:22" ht="44.25" x14ac:dyDescent="0.75">
      <c r="A3340">
        <v>3547</v>
      </c>
      <c r="B3340" s="2" t="s">
        <v>3546</v>
      </c>
      <c r="C3340" s="2" t="s">
        <v>7657</v>
      </c>
      <c r="D3340">
        <v>35000</v>
      </c>
      <c r="E3340">
        <f t="shared" si="416"/>
        <v>35000</v>
      </c>
      <c r="F3340">
        <v>40043.25</v>
      </c>
      <c r="G3340">
        <f t="shared" si="417"/>
        <v>40043.25</v>
      </c>
      <c r="H3340" t="s">
        <v>8219</v>
      </c>
      <c r="I3340" t="s">
        <v>8224</v>
      </c>
      <c r="J3340" t="s">
        <v>8246</v>
      </c>
      <c r="K3340">
        <v>1463198340</v>
      </c>
      <c r="L3340">
        <v>1461117201</v>
      </c>
      <c r="M3340" t="b">
        <v>0</v>
      </c>
      <c r="N3340">
        <v>336</v>
      </c>
      <c r="O3340" t="b">
        <v>1</v>
      </c>
      <c r="P3340" t="s">
        <v>8271</v>
      </c>
      <c r="Q3340">
        <f t="shared" si="418"/>
        <v>114</v>
      </c>
      <c r="R3340">
        <f t="shared" si="423"/>
        <v>119.18</v>
      </c>
      <c r="S3340" t="str">
        <f t="shared" si="419"/>
        <v>theater</v>
      </c>
      <c r="T3340" t="str">
        <f t="shared" si="420"/>
        <v>plays</v>
      </c>
      <c r="U3340" s="7">
        <f t="shared" si="421"/>
        <v>42480.078715277778</v>
      </c>
      <c r="V3340" s="7">
        <f t="shared" si="422"/>
        <v>42504.165972222225</v>
      </c>
    </row>
    <row r="3341" spans="1:22" ht="44.25" x14ac:dyDescent="0.75">
      <c r="A3341">
        <v>3459</v>
      </c>
      <c r="B3341" s="2" t="s">
        <v>3458</v>
      </c>
      <c r="C3341" s="2" t="s">
        <v>7569</v>
      </c>
      <c r="D3341">
        <v>500</v>
      </c>
      <c r="E3341">
        <f t="shared" si="416"/>
        <v>655</v>
      </c>
      <c r="F3341">
        <v>631</v>
      </c>
      <c r="G3341">
        <f t="shared" si="417"/>
        <v>826.61</v>
      </c>
      <c r="H3341" t="s">
        <v>8219</v>
      </c>
      <c r="I3341" t="s">
        <v>8225</v>
      </c>
      <c r="J3341" t="s">
        <v>8247</v>
      </c>
      <c r="K3341">
        <v>1463743860</v>
      </c>
      <c r="L3341">
        <v>1461151860</v>
      </c>
      <c r="M3341" t="b">
        <v>0</v>
      </c>
      <c r="N3341">
        <v>36</v>
      </c>
      <c r="O3341" t="b">
        <v>1</v>
      </c>
      <c r="P3341" t="s">
        <v>8271</v>
      </c>
      <c r="Q3341">
        <f t="shared" si="418"/>
        <v>126</v>
      </c>
      <c r="R3341">
        <f t="shared" si="423"/>
        <v>22.96</v>
      </c>
      <c r="S3341" t="str">
        <f t="shared" si="419"/>
        <v>theater</v>
      </c>
      <c r="T3341" t="str">
        <f t="shared" si="420"/>
        <v>plays</v>
      </c>
      <c r="U3341" s="7">
        <f t="shared" si="421"/>
        <v>42480.479861111111</v>
      </c>
      <c r="V3341" s="7">
        <f t="shared" si="422"/>
        <v>42510.479861111111</v>
      </c>
    </row>
    <row r="3342" spans="1:22" x14ac:dyDescent="0.75">
      <c r="A3342">
        <v>951</v>
      </c>
      <c r="B3342" s="2" t="s">
        <v>952</v>
      </c>
      <c r="C3342" s="2" t="s">
        <v>5061</v>
      </c>
      <c r="D3342">
        <v>50000</v>
      </c>
      <c r="E3342">
        <f t="shared" si="416"/>
        <v>50000</v>
      </c>
      <c r="F3342">
        <v>19195</v>
      </c>
      <c r="G3342">
        <f t="shared" si="417"/>
        <v>19195</v>
      </c>
      <c r="H3342" t="s">
        <v>8221</v>
      </c>
      <c r="I3342" t="s">
        <v>8224</v>
      </c>
      <c r="J3342" t="s">
        <v>8246</v>
      </c>
      <c r="K3342">
        <v>1465054872</v>
      </c>
      <c r="L3342">
        <v>1461166872</v>
      </c>
      <c r="M3342" t="b">
        <v>0</v>
      </c>
      <c r="N3342">
        <v>121</v>
      </c>
      <c r="O3342" t="b">
        <v>0</v>
      </c>
      <c r="P3342" t="s">
        <v>8273</v>
      </c>
      <c r="Q3342">
        <f t="shared" si="418"/>
        <v>38</v>
      </c>
      <c r="R3342">
        <f t="shared" si="423"/>
        <v>158.63999999999999</v>
      </c>
      <c r="S3342" t="str">
        <f t="shared" si="419"/>
        <v>technology</v>
      </c>
      <c r="T3342" t="str">
        <f t="shared" si="420"/>
        <v>wearables</v>
      </c>
      <c r="U3342" s="7">
        <f t="shared" si="421"/>
        <v>42480.653611111105</v>
      </c>
      <c r="V3342" s="7">
        <f t="shared" si="422"/>
        <v>42525.653611111105</v>
      </c>
    </row>
    <row r="3343" spans="1:22" ht="59" x14ac:dyDescent="0.75">
      <c r="A3343">
        <v>2860</v>
      </c>
      <c r="B3343" s="2" t="s">
        <v>2860</v>
      </c>
      <c r="C3343" s="2" t="s">
        <v>6970</v>
      </c>
      <c r="D3343">
        <v>4000</v>
      </c>
      <c r="E3343">
        <f t="shared" si="416"/>
        <v>4000</v>
      </c>
      <c r="F3343">
        <v>266</v>
      </c>
      <c r="G3343">
        <f t="shared" si="417"/>
        <v>266</v>
      </c>
      <c r="H3343" t="s">
        <v>8221</v>
      </c>
      <c r="I3343" t="s">
        <v>8224</v>
      </c>
      <c r="J3343" t="s">
        <v>8246</v>
      </c>
      <c r="K3343">
        <v>1466363576</v>
      </c>
      <c r="L3343">
        <v>1461179576</v>
      </c>
      <c r="M3343" t="b">
        <v>0</v>
      </c>
      <c r="N3343">
        <v>9</v>
      </c>
      <c r="O3343" t="b">
        <v>0</v>
      </c>
      <c r="P3343" t="s">
        <v>8271</v>
      </c>
      <c r="Q3343">
        <f t="shared" si="418"/>
        <v>7</v>
      </c>
      <c r="R3343">
        <f t="shared" si="423"/>
        <v>29.56</v>
      </c>
      <c r="S3343" t="str">
        <f t="shared" si="419"/>
        <v>theater</v>
      </c>
      <c r="T3343" t="str">
        <f t="shared" si="420"/>
        <v>plays</v>
      </c>
      <c r="U3343" s="7">
        <f t="shared" si="421"/>
        <v>42480.800648148142</v>
      </c>
      <c r="V3343" s="7">
        <f t="shared" si="422"/>
        <v>42540.800648148142</v>
      </c>
    </row>
    <row r="3344" spans="1:22" ht="44.25" x14ac:dyDescent="0.75">
      <c r="A3344">
        <v>678</v>
      </c>
      <c r="B3344" s="2" t="s">
        <v>679</v>
      </c>
      <c r="C3344" s="2" t="s">
        <v>4788</v>
      </c>
      <c r="D3344">
        <v>29000</v>
      </c>
      <c r="E3344">
        <f t="shared" si="416"/>
        <v>29000</v>
      </c>
      <c r="F3344">
        <v>1108</v>
      </c>
      <c r="G3344">
        <f t="shared" si="417"/>
        <v>1108</v>
      </c>
      <c r="H3344" t="s">
        <v>8221</v>
      </c>
      <c r="I3344" t="s">
        <v>8224</v>
      </c>
      <c r="J3344" t="s">
        <v>8246</v>
      </c>
      <c r="K3344">
        <v>1463821338</v>
      </c>
      <c r="L3344">
        <v>1461229338</v>
      </c>
      <c r="M3344" t="b">
        <v>0</v>
      </c>
      <c r="N3344">
        <v>17</v>
      </c>
      <c r="O3344" t="b">
        <v>0</v>
      </c>
      <c r="P3344" t="s">
        <v>8273</v>
      </c>
      <c r="Q3344">
        <f t="shared" si="418"/>
        <v>4</v>
      </c>
      <c r="R3344">
        <f t="shared" si="423"/>
        <v>65.180000000000007</v>
      </c>
      <c r="S3344" t="str">
        <f t="shared" si="419"/>
        <v>technology</v>
      </c>
      <c r="T3344" t="str">
        <f t="shared" si="420"/>
        <v>wearables</v>
      </c>
      <c r="U3344" s="7">
        <f t="shared" si="421"/>
        <v>42481.376597222217</v>
      </c>
      <c r="V3344" s="7">
        <f t="shared" si="422"/>
        <v>42511.376597222217</v>
      </c>
    </row>
    <row r="3345" spans="1:22" ht="59" x14ac:dyDescent="0.75">
      <c r="A3345">
        <v>223</v>
      </c>
      <c r="B3345" s="2" t="s">
        <v>225</v>
      </c>
      <c r="C3345" s="2" t="s">
        <v>4333</v>
      </c>
      <c r="D3345">
        <v>1500000</v>
      </c>
      <c r="E3345">
        <f t="shared" si="416"/>
        <v>1500000</v>
      </c>
      <c r="F3345">
        <v>0</v>
      </c>
      <c r="G3345">
        <f t="shared" si="417"/>
        <v>0</v>
      </c>
      <c r="H3345" t="s">
        <v>8221</v>
      </c>
      <c r="I3345" t="s">
        <v>8224</v>
      </c>
      <c r="J3345" t="s">
        <v>8246</v>
      </c>
      <c r="K3345">
        <v>1463879100</v>
      </c>
      <c r="L3345">
        <v>1461287350</v>
      </c>
      <c r="M3345" t="b">
        <v>0</v>
      </c>
      <c r="N3345">
        <v>0</v>
      </c>
      <c r="O3345" t="b">
        <v>0</v>
      </c>
      <c r="P3345" t="s">
        <v>8268</v>
      </c>
      <c r="Q3345">
        <f t="shared" si="418"/>
        <v>0</v>
      </c>
      <c r="R3345" t="e">
        <f t="shared" si="423"/>
        <v>#DIV/0!</v>
      </c>
      <c r="S3345" t="str">
        <f t="shared" si="419"/>
        <v>film &amp; video</v>
      </c>
      <c r="T3345" t="str">
        <f t="shared" si="420"/>
        <v>drama</v>
      </c>
      <c r="U3345" s="7">
        <f t="shared" si="421"/>
        <v>42482.048032407409</v>
      </c>
      <c r="V3345" s="7">
        <f t="shared" si="422"/>
        <v>42512.045138888891</v>
      </c>
    </row>
    <row r="3346" spans="1:22" ht="44.25" x14ac:dyDescent="0.75">
      <c r="A3346">
        <v>533</v>
      </c>
      <c r="B3346" s="2" t="s">
        <v>534</v>
      </c>
      <c r="C3346" s="2" t="s">
        <v>4643</v>
      </c>
      <c r="D3346">
        <v>2000</v>
      </c>
      <c r="E3346">
        <f t="shared" si="416"/>
        <v>2620</v>
      </c>
      <c r="F3346">
        <v>2004</v>
      </c>
      <c r="G3346">
        <f t="shared" si="417"/>
        <v>2625.2400000000002</v>
      </c>
      <c r="H3346" t="s">
        <v>8219</v>
      </c>
      <c r="I3346" t="s">
        <v>8225</v>
      </c>
      <c r="J3346" t="s">
        <v>8247</v>
      </c>
      <c r="K3346">
        <v>1463394365</v>
      </c>
      <c r="L3346">
        <v>1461320765</v>
      </c>
      <c r="M3346" t="b">
        <v>0</v>
      </c>
      <c r="N3346">
        <v>17</v>
      </c>
      <c r="O3346" t="b">
        <v>1</v>
      </c>
      <c r="P3346" t="s">
        <v>8271</v>
      </c>
      <c r="Q3346">
        <f t="shared" si="418"/>
        <v>100</v>
      </c>
      <c r="R3346">
        <f t="shared" si="423"/>
        <v>154.43</v>
      </c>
      <c r="S3346" t="str">
        <f t="shared" si="419"/>
        <v>theater</v>
      </c>
      <c r="T3346" t="str">
        <f t="shared" si="420"/>
        <v>plays</v>
      </c>
      <c r="U3346" s="7">
        <f t="shared" si="421"/>
        <v>42482.43478009259</v>
      </c>
      <c r="V3346" s="7">
        <f t="shared" si="422"/>
        <v>42506.43478009259</v>
      </c>
    </row>
    <row r="3347" spans="1:22" ht="44.25" x14ac:dyDescent="0.75">
      <c r="A3347">
        <v>2676</v>
      </c>
      <c r="B3347" s="2" t="s">
        <v>2676</v>
      </c>
      <c r="C3347" s="2" t="s">
        <v>6786</v>
      </c>
      <c r="D3347">
        <v>2100</v>
      </c>
      <c r="E3347">
        <f t="shared" si="416"/>
        <v>1533</v>
      </c>
      <c r="F3347">
        <v>1058</v>
      </c>
      <c r="G3347">
        <f t="shared" si="417"/>
        <v>772.34</v>
      </c>
      <c r="H3347" t="s">
        <v>8221</v>
      </c>
      <c r="I3347" t="s">
        <v>8229</v>
      </c>
      <c r="J3347" t="s">
        <v>8251</v>
      </c>
      <c r="K3347">
        <v>1463929174</v>
      </c>
      <c r="L3347">
        <v>1461337174</v>
      </c>
      <c r="M3347" t="b">
        <v>0</v>
      </c>
      <c r="N3347">
        <v>9</v>
      </c>
      <c r="O3347" t="b">
        <v>0</v>
      </c>
      <c r="P3347" t="s">
        <v>8302</v>
      </c>
      <c r="Q3347">
        <f t="shared" si="418"/>
        <v>50</v>
      </c>
      <c r="R3347">
        <f t="shared" si="423"/>
        <v>85.82</v>
      </c>
      <c r="S3347" t="str">
        <f t="shared" si="419"/>
        <v>technology</v>
      </c>
      <c r="T3347" t="str">
        <f t="shared" si="420"/>
        <v>makerspaces</v>
      </c>
      <c r="U3347" s="7">
        <f t="shared" si="421"/>
        <v>42482.624699074076</v>
      </c>
      <c r="V3347" s="7">
        <f t="shared" si="422"/>
        <v>42512.624699074076</v>
      </c>
    </row>
    <row r="3348" spans="1:22" ht="44.25" x14ac:dyDescent="0.75">
      <c r="A3348">
        <v>3604</v>
      </c>
      <c r="B3348" s="2" t="s">
        <v>3603</v>
      </c>
      <c r="C3348" s="2" t="s">
        <v>7714</v>
      </c>
      <c r="D3348">
        <v>3000</v>
      </c>
      <c r="E3348">
        <f t="shared" si="416"/>
        <v>3000</v>
      </c>
      <c r="F3348">
        <v>3385</v>
      </c>
      <c r="G3348">
        <f t="shared" si="417"/>
        <v>3385</v>
      </c>
      <c r="H3348" t="s">
        <v>8219</v>
      </c>
      <c r="I3348" t="s">
        <v>8224</v>
      </c>
      <c r="J3348" t="s">
        <v>8246</v>
      </c>
      <c r="K3348">
        <v>1461913140</v>
      </c>
      <c r="L3348">
        <v>1461370956</v>
      </c>
      <c r="M3348" t="b">
        <v>0</v>
      </c>
      <c r="N3348">
        <v>69</v>
      </c>
      <c r="O3348" t="b">
        <v>1</v>
      </c>
      <c r="P3348" t="s">
        <v>8271</v>
      </c>
      <c r="Q3348">
        <f t="shared" si="418"/>
        <v>113</v>
      </c>
      <c r="R3348">
        <f t="shared" si="423"/>
        <v>49.06</v>
      </c>
      <c r="S3348" t="str">
        <f t="shared" si="419"/>
        <v>theater</v>
      </c>
      <c r="T3348" t="str">
        <f t="shared" si="420"/>
        <v>plays</v>
      </c>
      <c r="U3348" s="7">
        <f t="shared" si="421"/>
        <v>42483.015694444446</v>
      </c>
      <c r="V3348" s="7">
        <f t="shared" si="422"/>
        <v>42489.290972222225</v>
      </c>
    </row>
    <row r="3349" spans="1:22" ht="44.25" x14ac:dyDescent="0.75">
      <c r="A3349">
        <v>1300</v>
      </c>
      <c r="B3349" s="2" t="s">
        <v>1301</v>
      </c>
      <c r="C3349" s="2" t="s">
        <v>5410</v>
      </c>
      <c r="D3349">
        <v>3000</v>
      </c>
      <c r="E3349">
        <f t="shared" si="416"/>
        <v>3000</v>
      </c>
      <c r="F3349">
        <v>4050</v>
      </c>
      <c r="G3349">
        <f t="shared" si="417"/>
        <v>4050</v>
      </c>
      <c r="H3349" t="s">
        <v>8219</v>
      </c>
      <c r="I3349" t="s">
        <v>8224</v>
      </c>
      <c r="J3349" t="s">
        <v>8246</v>
      </c>
      <c r="K3349">
        <v>1464807420</v>
      </c>
      <c r="L3349">
        <v>1461427938</v>
      </c>
      <c r="M3349" t="b">
        <v>0</v>
      </c>
      <c r="N3349">
        <v>24</v>
      </c>
      <c r="O3349" t="b">
        <v>1</v>
      </c>
      <c r="P3349" t="s">
        <v>8271</v>
      </c>
      <c r="Q3349">
        <f t="shared" si="418"/>
        <v>135</v>
      </c>
      <c r="R3349">
        <f t="shared" si="423"/>
        <v>168.75</v>
      </c>
      <c r="S3349" t="str">
        <f t="shared" si="419"/>
        <v>theater</v>
      </c>
      <c r="T3349" t="str">
        <f t="shared" si="420"/>
        <v>plays</v>
      </c>
      <c r="U3349" s="7">
        <f t="shared" si="421"/>
        <v>42483.675208333334</v>
      </c>
      <c r="V3349" s="7">
        <f t="shared" si="422"/>
        <v>42522.789583333331</v>
      </c>
    </row>
    <row r="3350" spans="1:22" ht="59" x14ac:dyDescent="0.75">
      <c r="A3350">
        <v>1052</v>
      </c>
      <c r="B3350" s="2" t="s">
        <v>1053</v>
      </c>
      <c r="C3350" s="2" t="s">
        <v>5162</v>
      </c>
      <c r="D3350">
        <v>4336</v>
      </c>
      <c r="E3350">
        <f t="shared" si="416"/>
        <v>4336</v>
      </c>
      <c r="F3350">
        <v>0</v>
      </c>
      <c r="G3350">
        <f t="shared" si="417"/>
        <v>0</v>
      </c>
      <c r="H3350" t="s">
        <v>8220</v>
      </c>
      <c r="I3350" t="s">
        <v>8224</v>
      </c>
      <c r="J3350" t="s">
        <v>8246</v>
      </c>
      <c r="K3350">
        <v>1465243740</v>
      </c>
      <c r="L3350">
        <v>1461438495</v>
      </c>
      <c r="M3350" t="b">
        <v>0</v>
      </c>
      <c r="N3350">
        <v>0</v>
      </c>
      <c r="O3350" t="b">
        <v>0</v>
      </c>
      <c r="P3350" t="s">
        <v>8281</v>
      </c>
      <c r="Q3350">
        <f t="shared" si="418"/>
        <v>0</v>
      </c>
      <c r="R3350" t="e">
        <f t="shared" si="423"/>
        <v>#DIV/0!</v>
      </c>
      <c r="S3350" t="str">
        <f t="shared" si="419"/>
        <v>journalism</v>
      </c>
      <c r="T3350" t="str">
        <f t="shared" si="420"/>
        <v>audio</v>
      </c>
      <c r="U3350" s="7">
        <f t="shared" si="421"/>
        <v>42483.797395833331</v>
      </c>
      <c r="V3350" s="7">
        <f t="shared" si="422"/>
        <v>42527.839583333334</v>
      </c>
    </row>
    <row r="3351" spans="1:22" ht="59" x14ac:dyDescent="0.75">
      <c r="A3351">
        <v>3347</v>
      </c>
      <c r="B3351" s="2" t="s">
        <v>3347</v>
      </c>
      <c r="C3351" s="2" t="s">
        <v>7457</v>
      </c>
      <c r="D3351">
        <v>2000</v>
      </c>
      <c r="E3351">
        <f t="shared" si="416"/>
        <v>2620</v>
      </c>
      <c r="F3351">
        <v>2389</v>
      </c>
      <c r="G3351">
        <f t="shared" si="417"/>
        <v>3129.59</v>
      </c>
      <c r="H3351" t="s">
        <v>8219</v>
      </c>
      <c r="I3351" t="s">
        <v>8225</v>
      </c>
      <c r="J3351" t="s">
        <v>8247</v>
      </c>
      <c r="K3351">
        <v>1462741200</v>
      </c>
      <c r="L3351">
        <v>1461503654</v>
      </c>
      <c r="M3351" t="b">
        <v>0</v>
      </c>
      <c r="N3351">
        <v>22</v>
      </c>
      <c r="O3351" t="b">
        <v>1</v>
      </c>
      <c r="P3351" t="s">
        <v>8271</v>
      </c>
      <c r="Q3351">
        <f t="shared" si="418"/>
        <v>119</v>
      </c>
      <c r="R3351">
        <f t="shared" si="423"/>
        <v>142.25</v>
      </c>
      <c r="S3351" t="str">
        <f t="shared" si="419"/>
        <v>theater</v>
      </c>
      <c r="T3351" t="str">
        <f t="shared" si="420"/>
        <v>plays</v>
      </c>
      <c r="U3351" s="7">
        <f t="shared" si="421"/>
        <v>42484.551550925928</v>
      </c>
      <c r="V3351" s="7">
        <f t="shared" si="422"/>
        <v>42498.875</v>
      </c>
    </row>
    <row r="3352" spans="1:22" ht="44.25" x14ac:dyDescent="0.75">
      <c r="A3352">
        <v>1535</v>
      </c>
      <c r="B3352" s="2" t="s">
        <v>1536</v>
      </c>
      <c r="C3352" s="2" t="s">
        <v>5645</v>
      </c>
      <c r="D3352">
        <v>4000</v>
      </c>
      <c r="E3352">
        <f t="shared" si="416"/>
        <v>4000</v>
      </c>
      <c r="F3352">
        <v>5297</v>
      </c>
      <c r="G3352">
        <f t="shared" si="417"/>
        <v>5297</v>
      </c>
      <c r="H3352" t="s">
        <v>8219</v>
      </c>
      <c r="I3352" t="s">
        <v>8224</v>
      </c>
      <c r="J3352" t="s">
        <v>8246</v>
      </c>
      <c r="K3352">
        <v>1464040800</v>
      </c>
      <c r="L3352">
        <v>1461527631</v>
      </c>
      <c r="M3352" t="b">
        <v>1</v>
      </c>
      <c r="N3352">
        <v>110</v>
      </c>
      <c r="O3352" t="b">
        <v>1</v>
      </c>
      <c r="P3352" t="s">
        <v>8285</v>
      </c>
      <c r="Q3352">
        <f t="shared" si="418"/>
        <v>132</v>
      </c>
      <c r="R3352">
        <f t="shared" si="423"/>
        <v>48.15</v>
      </c>
      <c r="S3352" t="str">
        <f t="shared" si="419"/>
        <v>photography</v>
      </c>
      <c r="T3352" t="str">
        <f t="shared" si="420"/>
        <v>photobooks</v>
      </c>
      <c r="U3352" s="7">
        <f t="shared" si="421"/>
        <v>42484.829062500001</v>
      </c>
      <c r="V3352" s="7">
        <f t="shared" si="422"/>
        <v>42513.916666666672</v>
      </c>
    </row>
    <row r="3353" spans="1:22" ht="44.25" x14ac:dyDescent="0.75">
      <c r="A3353">
        <v>1442</v>
      </c>
      <c r="B3353" s="2" t="s">
        <v>1443</v>
      </c>
      <c r="C3353" s="2" t="s">
        <v>5552</v>
      </c>
      <c r="D3353">
        <v>1500</v>
      </c>
      <c r="E3353">
        <f t="shared" si="416"/>
        <v>1500</v>
      </c>
      <c r="F3353">
        <v>0</v>
      </c>
      <c r="G3353">
        <f t="shared" si="417"/>
        <v>0</v>
      </c>
      <c r="H3353" t="s">
        <v>8221</v>
      </c>
      <c r="I3353" t="s">
        <v>8224</v>
      </c>
      <c r="J3353" t="s">
        <v>8246</v>
      </c>
      <c r="K3353">
        <v>1464190158</v>
      </c>
      <c r="L3353">
        <v>1461598158</v>
      </c>
      <c r="M3353" t="b">
        <v>0</v>
      </c>
      <c r="N3353">
        <v>0</v>
      </c>
      <c r="O3353" t="b">
        <v>0</v>
      </c>
      <c r="P3353" t="s">
        <v>8287</v>
      </c>
      <c r="Q3353">
        <f t="shared" si="418"/>
        <v>0</v>
      </c>
      <c r="R3353" t="e">
        <f t="shared" si="423"/>
        <v>#DIV/0!</v>
      </c>
      <c r="S3353" t="str">
        <f t="shared" si="419"/>
        <v>publishing</v>
      </c>
      <c r="T3353" t="str">
        <f t="shared" si="420"/>
        <v>translations</v>
      </c>
      <c r="U3353" s="7">
        <f t="shared" si="421"/>
        <v>42485.64534722222</v>
      </c>
      <c r="V3353" s="7">
        <f t="shared" si="422"/>
        <v>42515.64534722222</v>
      </c>
    </row>
    <row r="3354" spans="1:22" ht="44.25" x14ac:dyDescent="0.75">
      <c r="A3354">
        <v>105</v>
      </c>
      <c r="B3354" s="2" t="s">
        <v>107</v>
      </c>
      <c r="C3354" s="2" t="s">
        <v>4216</v>
      </c>
      <c r="D3354">
        <v>2200</v>
      </c>
      <c r="E3354">
        <f t="shared" si="416"/>
        <v>2200</v>
      </c>
      <c r="F3354">
        <v>2363</v>
      </c>
      <c r="G3354">
        <f t="shared" si="417"/>
        <v>2363</v>
      </c>
      <c r="H3354" t="s">
        <v>8219</v>
      </c>
      <c r="I3354" t="s">
        <v>8224</v>
      </c>
      <c r="J3354" t="s">
        <v>8246</v>
      </c>
      <c r="K3354">
        <v>1463184000</v>
      </c>
      <c r="L3354">
        <v>1461605020</v>
      </c>
      <c r="M3354" t="b">
        <v>0</v>
      </c>
      <c r="N3354">
        <v>60</v>
      </c>
      <c r="O3354" t="b">
        <v>1</v>
      </c>
      <c r="P3354" t="s">
        <v>8266</v>
      </c>
      <c r="Q3354">
        <f t="shared" si="418"/>
        <v>107</v>
      </c>
      <c r="R3354">
        <f t="shared" si="423"/>
        <v>39.380000000000003</v>
      </c>
      <c r="S3354" t="str">
        <f t="shared" si="419"/>
        <v>film &amp; video</v>
      </c>
      <c r="T3354" t="str">
        <f t="shared" si="420"/>
        <v>shorts</v>
      </c>
      <c r="U3354" s="7">
        <f t="shared" si="421"/>
        <v>42485.724768518514</v>
      </c>
      <c r="V3354" s="7">
        <f t="shared" si="422"/>
        <v>42504</v>
      </c>
    </row>
    <row r="3355" spans="1:22" ht="44.25" x14ac:dyDescent="0.75">
      <c r="A3355">
        <v>2444</v>
      </c>
      <c r="B3355" s="2" t="s">
        <v>2445</v>
      </c>
      <c r="C3355" s="2" t="s">
        <v>6554</v>
      </c>
      <c r="D3355">
        <v>3000</v>
      </c>
      <c r="E3355">
        <f t="shared" si="416"/>
        <v>3000</v>
      </c>
      <c r="F3355">
        <v>3258</v>
      </c>
      <c r="G3355">
        <f t="shared" si="417"/>
        <v>3258</v>
      </c>
      <c r="H3355" t="s">
        <v>8219</v>
      </c>
      <c r="I3355" t="s">
        <v>8224</v>
      </c>
      <c r="J3355" t="s">
        <v>8246</v>
      </c>
      <c r="K3355">
        <v>1464199591</v>
      </c>
      <c r="L3355">
        <v>1461607591</v>
      </c>
      <c r="M3355" t="b">
        <v>0</v>
      </c>
      <c r="N3355">
        <v>61</v>
      </c>
      <c r="O3355" t="b">
        <v>1</v>
      </c>
      <c r="P3355" t="s">
        <v>8298</v>
      </c>
      <c r="Q3355">
        <f t="shared" si="418"/>
        <v>109</v>
      </c>
      <c r="R3355">
        <f t="shared" si="423"/>
        <v>53.41</v>
      </c>
      <c r="S3355" t="str">
        <f t="shared" si="419"/>
        <v>food</v>
      </c>
      <c r="T3355" t="str">
        <f t="shared" si="420"/>
        <v>small batch</v>
      </c>
      <c r="U3355" s="7">
        <f t="shared" si="421"/>
        <v>42485.754525462966</v>
      </c>
      <c r="V3355" s="7">
        <f t="shared" si="422"/>
        <v>42515.754525462966</v>
      </c>
    </row>
    <row r="3356" spans="1:22" ht="44.25" x14ac:dyDescent="0.75">
      <c r="A3356">
        <v>1440</v>
      </c>
      <c r="B3356" s="2" t="s">
        <v>1441</v>
      </c>
      <c r="C3356" s="2" t="s">
        <v>5550</v>
      </c>
      <c r="D3356">
        <v>13000</v>
      </c>
      <c r="E3356">
        <f t="shared" si="416"/>
        <v>14819.999999999998</v>
      </c>
      <c r="F3356">
        <v>1</v>
      </c>
      <c r="G3356">
        <f t="shared" si="417"/>
        <v>1.1399999999999999</v>
      </c>
      <c r="H3356" t="s">
        <v>8221</v>
      </c>
      <c r="I3356" t="s">
        <v>8237</v>
      </c>
      <c r="J3356" t="s">
        <v>8249</v>
      </c>
      <c r="K3356">
        <v>1464285463</v>
      </c>
      <c r="L3356">
        <v>1461693463</v>
      </c>
      <c r="M3356" t="b">
        <v>0</v>
      </c>
      <c r="N3356">
        <v>1</v>
      </c>
      <c r="O3356" t="b">
        <v>0</v>
      </c>
      <c r="P3356" t="s">
        <v>8287</v>
      </c>
      <c r="Q3356">
        <f t="shared" si="418"/>
        <v>0</v>
      </c>
      <c r="R3356">
        <f t="shared" si="423"/>
        <v>1.1399999999999999</v>
      </c>
      <c r="S3356" t="str">
        <f t="shared" si="419"/>
        <v>publishing</v>
      </c>
      <c r="T3356" t="str">
        <f t="shared" si="420"/>
        <v>translations</v>
      </c>
      <c r="U3356" s="7">
        <f t="shared" si="421"/>
        <v>42486.748414351852</v>
      </c>
      <c r="V3356" s="7">
        <f t="shared" si="422"/>
        <v>42516.748414351852</v>
      </c>
    </row>
    <row r="3357" spans="1:22" ht="44.25" x14ac:dyDescent="0.75">
      <c r="A3357">
        <v>3786</v>
      </c>
      <c r="B3357" s="2" t="s">
        <v>3783</v>
      </c>
      <c r="C3357" s="2" t="s">
        <v>7896</v>
      </c>
      <c r="D3357">
        <v>6000</v>
      </c>
      <c r="E3357">
        <f t="shared" si="416"/>
        <v>6000</v>
      </c>
      <c r="F3357">
        <v>6658</v>
      </c>
      <c r="G3357">
        <f t="shared" si="417"/>
        <v>6658</v>
      </c>
      <c r="H3357" t="s">
        <v>8219</v>
      </c>
      <c r="I3357" t="s">
        <v>8224</v>
      </c>
      <c r="J3357" t="s">
        <v>8246</v>
      </c>
      <c r="K3357">
        <v>1464310475</v>
      </c>
      <c r="L3357">
        <v>1461718475</v>
      </c>
      <c r="M3357" t="b">
        <v>0</v>
      </c>
      <c r="N3357">
        <v>71</v>
      </c>
      <c r="O3357" t="b">
        <v>1</v>
      </c>
      <c r="P3357" t="s">
        <v>8305</v>
      </c>
      <c r="Q3357">
        <f t="shared" si="418"/>
        <v>111</v>
      </c>
      <c r="R3357">
        <f t="shared" si="423"/>
        <v>93.77</v>
      </c>
      <c r="S3357" t="str">
        <f t="shared" si="419"/>
        <v>theater</v>
      </c>
      <c r="T3357" t="str">
        <f t="shared" si="420"/>
        <v>musical</v>
      </c>
      <c r="U3357" s="7">
        <f t="shared" si="421"/>
        <v>42487.037905092591</v>
      </c>
      <c r="V3357" s="7">
        <f t="shared" si="422"/>
        <v>42517.037905092591</v>
      </c>
    </row>
    <row r="3358" spans="1:22" ht="44.25" x14ac:dyDescent="0.75">
      <c r="A3358">
        <v>3811</v>
      </c>
      <c r="B3358" s="2" t="s">
        <v>3808</v>
      </c>
      <c r="C3358" s="2" t="s">
        <v>7921</v>
      </c>
      <c r="D3358">
        <v>250</v>
      </c>
      <c r="E3358">
        <f t="shared" si="416"/>
        <v>327.5</v>
      </c>
      <c r="F3358">
        <v>825</v>
      </c>
      <c r="G3358">
        <f t="shared" si="417"/>
        <v>1080.75</v>
      </c>
      <c r="H3358" t="s">
        <v>8219</v>
      </c>
      <c r="I3358" t="s">
        <v>8225</v>
      </c>
      <c r="J3358" t="s">
        <v>8247</v>
      </c>
      <c r="K3358">
        <v>1464692400</v>
      </c>
      <c r="L3358">
        <v>1461769373</v>
      </c>
      <c r="M3358" t="b">
        <v>0</v>
      </c>
      <c r="N3358">
        <v>19</v>
      </c>
      <c r="O3358" t="b">
        <v>1</v>
      </c>
      <c r="P3358" t="s">
        <v>8271</v>
      </c>
      <c r="Q3358">
        <f t="shared" si="418"/>
        <v>330</v>
      </c>
      <c r="R3358">
        <f t="shared" si="423"/>
        <v>56.88</v>
      </c>
      <c r="S3358" t="str">
        <f t="shared" si="419"/>
        <v>theater</v>
      </c>
      <c r="T3358" t="str">
        <f t="shared" si="420"/>
        <v>plays</v>
      </c>
      <c r="U3358" s="7">
        <f t="shared" si="421"/>
        <v>42487.62700231481</v>
      </c>
      <c r="V3358" s="7">
        <f t="shared" si="422"/>
        <v>42521.458333333328</v>
      </c>
    </row>
    <row r="3359" spans="1:22" ht="44.25" x14ac:dyDescent="0.75">
      <c r="A3359">
        <v>2574</v>
      </c>
      <c r="B3359" s="2" t="s">
        <v>2574</v>
      </c>
      <c r="C3359" s="2" t="s">
        <v>6684</v>
      </c>
      <c r="D3359">
        <v>10000</v>
      </c>
      <c r="E3359">
        <f t="shared" si="416"/>
        <v>10000</v>
      </c>
      <c r="F3359">
        <v>0</v>
      </c>
      <c r="G3359">
        <f t="shared" si="417"/>
        <v>0</v>
      </c>
      <c r="H3359" t="s">
        <v>8220</v>
      </c>
      <c r="I3359" t="s">
        <v>8224</v>
      </c>
      <c r="J3359" t="s">
        <v>8246</v>
      </c>
      <c r="K3359">
        <v>1463600945</v>
      </c>
      <c r="L3359">
        <v>1461786545</v>
      </c>
      <c r="M3359" t="b">
        <v>0</v>
      </c>
      <c r="N3359">
        <v>0</v>
      </c>
      <c r="O3359" t="b">
        <v>0</v>
      </c>
      <c r="P3359" t="s">
        <v>8284</v>
      </c>
      <c r="Q3359">
        <f t="shared" si="418"/>
        <v>0</v>
      </c>
      <c r="R3359" t="e">
        <f t="shared" si="423"/>
        <v>#DIV/0!</v>
      </c>
      <c r="S3359" t="str">
        <f t="shared" si="419"/>
        <v>food</v>
      </c>
      <c r="T3359" t="str">
        <f t="shared" si="420"/>
        <v>food trucks</v>
      </c>
      <c r="U3359" s="7">
        <f t="shared" si="421"/>
        <v>42487.825752314813</v>
      </c>
      <c r="V3359" s="7">
        <f t="shared" si="422"/>
        <v>42508.825752314813</v>
      </c>
    </row>
    <row r="3360" spans="1:22" ht="29.5" x14ac:dyDescent="0.75">
      <c r="A3360">
        <v>464</v>
      </c>
      <c r="B3360" s="2" t="s">
        <v>465</v>
      </c>
      <c r="C3360" s="2" t="s">
        <v>4574</v>
      </c>
      <c r="D3360">
        <v>1010</v>
      </c>
      <c r="E3360">
        <f t="shared" si="416"/>
        <v>1151.3999999999999</v>
      </c>
      <c r="F3360">
        <v>1</v>
      </c>
      <c r="G3360">
        <f t="shared" si="417"/>
        <v>1.1399999999999999</v>
      </c>
      <c r="H3360" t="s">
        <v>8221</v>
      </c>
      <c r="I3360" t="s">
        <v>8236</v>
      </c>
      <c r="J3360" t="s">
        <v>8249</v>
      </c>
      <c r="K3360">
        <v>1463602935</v>
      </c>
      <c r="L3360">
        <v>1461874935</v>
      </c>
      <c r="M3360" t="b">
        <v>0</v>
      </c>
      <c r="N3360">
        <v>1</v>
      </c>
      <c r="O3360" t="b">
        <v>0</v>
      </c>
      <c r="P3360" t="s">
        <v>8270</v>
      </c>
      <c r="Q3360">
        <f t="shared" si="418"/>
        <v>0</v>
      </c>
      <c r="R3360">
        <f t="shared" si="423"/>
        <v>1.1399999999999999</v>
      </c>
      <c r="S3360" t="str">
        <f t="shared" si="419"/>
        <v>film &amp; video</v>
      </c>
      <c r="T3360" t="str">
        <f t="shared" si="420"/>
        <v>animation</v>
      </c>
      <c r="U3360" s="7">
        <f t="shared" si="421"/>
        <v>42488.848784722228</v>
      </c>
      <c r="V3360" s="7">
        <f t="shared" si="422"/>
        <v>42508.848784722228</v>
      </c>
    </row>
    <row r="3361" spans="1:22" ht="29.5" x14ac:dyDescent="0.75">
      <c r="A3361">
        <v>2431</v>
      </c>
      <c r="B3361" s="2" t="s">
        <v>2432</v>
      </c>
      <c r="C3361" s="2" t="s">
        <v>6541</v>
      </c>
      <c r="D3361">
        <v>100000</v>
      </c>
      <c r="E3361">
        <f t="shared" si="416"/>
        <v>100000</v>
      </c>
      <c r="F3361">
        <v>2</v>
      </c>
      <c r="G3361">
        <f t="shared" si="417"/>
        <v>2</v>
      </c>
      <c r="H3361" t="s">
        <v>8221</v>
      </c>
      <c r="I3361" t="s">
        <v>8224</v>
      </c>
      <c r="J3361" t="s">
        <v>8246</v>
      </c>
      <c r="K3361">
        <v>1467080613</v>
      </c>
      <c r="L3361">
        <v>1461896613</v>
      </c>
      <c r="M3361" t="b">
        <v>0</v>
      </c>
      <c r="N3361">
        <v>2</v>
      </c>
      <c r="O3361" t="b">
        <v>0</v>
      </c>
      <c r="P3361" t="s">
        <v>8284</v>
      </c>
      <c r="Q3361">
        <f t="shared" si="418"/>
        <v>0</v>
      </c>
      <c r="R3361">
        <f t="shared" si="423"/>
        <v>1</v>
      </c>
      <c r="S3361" t="str">
        <f t="shared" si="419"/>
        <v>food</v>
      </c>
      <c r="T3361" t="str">
        <f t="shared" si="420"/>
        <v>food trucks</v>
      </c>
      <c r="U3361" s="7">
        <f t="shared" si="421"/>
        <v>42489.099687499998</v>
      </c>
      <c r="V3361" s="7">
        <f t="shared" si="422"/>
        <v>42549.099687499998</v>
      </c>
    </row>
    <row r="3362" spans="1:22" ht="44.25" x14ac:dyDescent="0.75">
      <c r="A3362">
        <v>3355</v>
      </c>
      <c r="B3362" s="2" t="s">
        <v>3354</v>
      </c>
      <c r="C3362" s="2" t="s">
        <v>7465</v>
      </c>
      <c r="D3362">
        <v>1750</v>
      </c>
      <c r="E3362">
        <f t="shared" si="416"/>
        <v>2292.5</v>
      </c>
      <c r="F3362">
        <v>2210</v>
      </c>
      <c r="G3362">
        <f t="shared" si="417"/>
        <v>2895.1</v>
      </c>
      <c r="H3362" t="s">
        <v>8219</v>
      </c>
      <c r="I3362" t="s">
        <v>8225</v>
      </c>
      <c r="J3362" t="s">
        <v>8247</v>
      </c>
      <c r="K3362">
        <v>1462879020</v>
      </c>
      <c r="L3362">
        <v>1461941527</v>
      </c>
      <c r="M3362" t="b">
        <v>0</v>
      </c>
      <c r="N3362">
        <v>15</v>
      </c>
      <c r="O3362" t="b">
        <v>1</v>
      </c>
      <c r="P3362" t="s">
        <v>8271</v>
      </c>
      <c r="Q3362">
        <f t="shared" si="418"/>
        <v>126</v>
      </c>
      <c r="R3362">
        <f t="shared" si="423"/>
        <v>193.01</v>
      </c>
      <c r="S3362" t="str">
        <f t="shared" si="419"/>
        <v>theater</v>
      </c>
      <c r="T3362" t="str">
        <f t="shared" si="420"/>
        <v>plays</v>
      </c>
      <c r="U3362" s="7">
        <f t="shared" si="421"/>
        <v>42489.619525462964</v>
      </c>
      <c r="V3362" s="7">
        <f t="shared" si="422"/>
        <v>42500.470138888893</v>
      </c>
    </row>
    <row r="3363" spans="1:22" ht="44.25" x14ac:dyDescent="0.75">
      <c r="A3363">
        <v>975</v>
      </c>
      <c r="B3363" s="2" t="s">
        <v>976</v>
      </c>
      <c r="C3363" s="2" t="s">
        <v>5085</v>
      </c>
      <c r="D3363">
        <v>100000</v>
      </c>
      <c r="E3363">
        <f t="shared" si="416"/>
        <v>100000</v>
      </c>
      <c r="F3363">
        <v>2607</v>
      </c>
      <c r="G3363">
        <f t="shared" si="417"/>
        <v>2607</v>
      </c>
      <c r="H3363" t="s">
        <v>8221</v>
      </c>
      <c r="I3363" t="s">
        <v>8224</v>
      </c>
      <c r="J3363" t="s">
        <v>8246</v>
      </c>
      <c r="K3363">
        <v>1467132185</v>
      </c>
      <c r="L3363">
        <v>1461948185</v>
      </c>
      <c r="M3363" t="b">
        <v>0</v>
      </c>
      <c r="N3363">
        <v>24</v>
      </c>
      <c r="O3363" t="b">
        <v>0</v>
      </c>
      <c r="P3363" t="s">
        <v>8273</v>
      </c>
      <c r="Q3363">
        <f t="shared" si="418"/>
        <v>3</v>
      </c>
      <c r="R3363">
        <f t="shared" si="423"/>
        <v>108.63</v>
      </c>
      <c r="S3363" t="str">
        <f t="shared" si="419"/>
        <v>technology</v>
      </c>
      <c r="T3363" t="str">
        <f t="shared" si="420"/>
        <v>wearables</v>
      </c>
      <c r="U3363" s="7">
        <f t="shared" si="421"/>
        <v>42489.696585648147</v>
      </c>
      <c r="V3363" s="7">
        <f t="shared" si="422"/>
        <v>42549.696585648147</v>
      </c>
    </row>
    <row r="3364" spans="1:22" ht="29.5" x14ac:dyDescent="0.75">
      <c r="A3364">
        <v>631</v>
      </c>
      <c r="B3364" s="2" t="s">
        <v>632</v>
      </c>
      <c r="C3364" s="2" t="s">
        <v>4741</v>
      </c>
      <c r="D3364">
        <v>50000</v>
      </c>
      <c r="E3364">
        <f t="shared" si="416"/>
        <v>36500</v>
      </c>
      <c r="F3364">
        <v>690</v>
      </c>
      <c r="G3364">
        <f t="shared" si="417"/>
        <v>503.7</v>
      </c>
      <c r="H3364" t="s">
        <v>8220</v>
      </c>
      <c r="I3364" t="s">
        <v>8229</v>
      </c>
      <c r="J3364" t="s">
        <v>8251</v>
      </c>
      <c r="K3364">
        <v>1464460329</v>
      </c>
      <c r="L3364">
        <v>1461954729</v>
      </c>
      <c r="M3364" t="b">
        <v>0</v>
      </c>
      <c r="N3364">
        <v>9</v>
      </c>
      <c r="O3364" t="b">
        <v>0</v>
      </c>
      <c r="P3364" t="s">
        <v>8272</v>
      </c>
      <c r="Q3364">
        <f t="shared" si="418"/>
        <v>1</v>
      </c>
      <c r="R3364">
        <f t="shared" si="423"/>
        <v>55.97</v>
      </c>
      <c r="S3364" t="str">
        <f t="shared" si="419"/>
        <v>technology</v>
      </c>
      <c r="T3364" t="str">
        <f t="shared" si="420"/>
        <v>web</v>
      </c>
      <c r="U3364" s="7">
        <f t="shared" si="421"/>
        <v>42489.772326388891</v>
      </c>
      <c r="V3364" s="7">
        <f t="shared" si="422"/>
        <v>42518.772326388891</v>
      </c>
    </row>
    <row r="3365" spans="1:22" ht="59" x14ac:dyDescent="0.75">
      <c r="A3365">
        <v>3694</v>
      </c>
      <c r="B3365" s="2" t="s">
        <v>3691</v>
      </c>
      <c r="C3365" s="2" t="s">
        <v>7804</v>
      </c>
      <c r="D3365">
        <v>3500</v>
      </c>
      <c r="E3365">
        <f t="shared" si="416"/>
        <v>3500</v>
      </c>
      <c r="F3365">
        <v>3760</v>
      </c>
      <c r="G3365">
        <f t="shared" si="417"/>
        <v>3760</v>
      </c>
      <c r="H3365" t="s">
        <v>8219</v>
      </c>
      <c r="I3365" t="s">
        <v>8224</v>
      </c>
      <c r="J3365" t="s">
        <v>8246</v>
      </c>
      <c r="K3365">
        <v>1465178400</v>
      </c>
      <c r="L3365">
        <v>1461985967</v>
      </c>
      <c r="M3365" t="b">
        <v>0</v>
      </c>
      <c r="N3365">
        <v>60</v>
      </c>
      <c r="O3365" t="b">
        <v>1</v>
      </c>
      <c r="P3365" t="s">
        <v>8271</v>
      </c>
      <c r="Q3365">
        <f t="shared" si="418"/>
        <v>107</v>
      </c>
      <c r="R3365">
        <f t="shared" si="423"/>
        <v>62.67</v>
      </c>
      <c r="S3365" t="str">
        <f t="shared" si="419"/>
        <v>theater</v>
      </c>
      <c r="T3365" t="str">
        <f t="shared" si="420"/>
        <v>plays</v>
      </c>
      <c r="U3365" s="7">
        <f t="shared" si="421"/>
        <v>42490.133877314816</v>
      </c>
      <c r="V3365" s="7">
        <f t="shared" si="422"/>
        <v>42527.083333333328</v>
      </c>
    </row>
    <row r="3366" spans="1:22" ht="59" x14ac:dyDescent="0.75">
      <c r="A3366">
        <v>947</v>
      </c>
      <c r="B3366" s="2" t="s">
        <v>948</v>
      </c>
      <c r="C3366" s="2" t="s">
        <v>5057</v>
      </c>
      <c r="D3366">
        <v>850</v>
      </c>
      <c r="E3366">
        <f t="shared" si="416"/>
        <v>850</v>
      </c>
      <c r="F3366">
        <v>0</v>
      </c>
      <c r="G3366">
        <f t="shared" si="417"/>
        <v>0</v>
      </c>
      <c r="H3366" t="s">
        <v>8221</v>
      </c>
      <c r="I3366" t="s">
        <v>8224</v>
      </c>
      <c r="J3366" t="s">
        <v>8246</v>
      </c>
      <c r="K3366">
        <v>1467312306</v>
      </c>
      <c r="L3366">
        <v>1462128306</v>
      </c>
      <c r="M3366" t="b">
        <v>0</v>
      </c>
      <c r="N3366">
        <v>0</v>
      </c>
      <c r="O3366" t="b">
        <v>0</v>
      </c>
      <c r="P3366" t="s">
        <v>8273</v>
      </c>
      <c r="Q3366">
        <f t="shared" si="418"/>
        <v>0</v>
      </c>
      <c r="R3366" t="e">
        <f t="shared" si="423"/>
        <v>#DIV/0!</v>
      </c>
      <c r="S3366" t="str">
        <f t="shared" si="419"/>
        <v>technology</v>
      </c>
      <c r="T3366" t="str">
        <f t="shared" si="420"/>
        <v>wearables</v>
      </c>
      <c r="U3366" s="7">
        <f t="shared" si="421"/>
        <v>42491.781319444446</v>
      </c>
      <c r="V3366" s="7">
        <f t="shared" si="422"/>
        <v>42551.781319444446</v>
      </c>
    </row>
    <row r="3367" spans="1:22" ht="29.5" x14ac:dyDescent="0.75">
      <c r="A3367">
        <v>133</v>
      </c>
      <c r="B3367" s="2" t="s">
        <v>135</v>
      </c>
      <c r="C3367" s="2" t="s">
        <v>4244</v>
      </c>
      <c r="D3367">
        <v>71764</v>
      </c>
      <c r="E3367">
        <f t="shared" si="416"/>
        <v>71764</v>
      </c>
      <c r="F3367">
        <v>0</v>
      </c>
      <c r="G3367">
        <f t="shared" si="417"/>
        <v>0</v>
      </c>
      <c r="H3367" t="s">
        <v>8220</v>
      </c>
      <c r="I3367" t="s">
        <v>8224</v>
      </c>
      <c r="J3367" t="s">
        <v>8246</v>
      </c>
      <c r="K3367">
        <v>1464715860</v>
      </c>
      <c r="L3367">
        <v>1462130584</v>
      </c>
      <c r="M3367" t="b">
        <v>0</v>
      </c>
      <c r="N3367">
        <v>0</v>
      </c>
      <c r="O3367" t="b">
        <v>0</v>
      </c>
      <c r="P3367" t="s">
        <v>8267</v>
      </c>
      <c r="Q3367">
        <f t="shared" si="418"/>
        <v>0</v>
      </c>
      <c r="R3367" t="e">
        <f t="shared" si="423"/>
        <v>#DIV/0!</v>
      </c>
      <c r="S3367" t="str">
        <f t="shared" si="419"/>
        <v>film &amp; video</v>
      </c>
      <c r="T3367" t="str">
        <f t="shared" si="420"/>
        <v>science fiction</v>
      </c>
      <c r="U3367" s="7">
        <f t="shared" si="421"/>
        <v>42491.80768518518</v>
      </c>
      <c r="V3367" s="7">
        <f t="shared" si="422"/>
        <v>42521.729861111111</v>
      </c>
    </row>
    <row r="3368" spans="1:22" ht="44.25" x14ac:dyDescent="0.75">
      <c r="A3368">
        <v>3507</v>
      </c>
      <c r="B3368" s="2" t="s">
        <v>3506</v>
      </c>
      <c r="C3368" s="2" t="s">
        <v>7617</v>
      </c>
      <c r="D3368">
        <v>10000</v>
      </c>
      <c r="E3368">
        <f t="shared" si="416"/>
        <v>10000</v>
      </c>
      <c r="F3368">
        <v>10440</v>
      </c>
      <c r="G3368">
        <f t="shared" si="417"/>
        <v>10440</v>
      </c>
      <c r="H3368" t="s">
        <v>8219</v>
      </c>
      <c r="I3368" t="s">
        <v>8224</v>
      </c>
      <c r="J3368" t="s">
        <v>8246</v>
      </c>
      <c r="K3368">
        <v>1464732537</v>
      </c>
      <c r="L3368">
        <v>1462140537</v>
      </c>
      <c r="M3368" t="b">
        <v>0</v>
      </c>
      <c r="N3368">
        <v>72</v>
      </c>
      <c r="O3368" t="b">
        <v>1</v>
      </c>
      <c r="P3368" t="s">
        <v>8271</v>
      </c>
      <c r="Q3368">
        <f t="shared" si="418"/>
        <v>104</v>
      </c>
      <c r="R3368">
        <f t="shared" si="423"/>
        <v>145</v>
      </c>
      <c r="S3368" t="str">
        <f t="shared" si="419"/>
        <v>theater</v>
      </c>
      <c r="T3368" t="str">
        <f t="shared" si="420"/>
        <v>plays</v>
      </c>
      <c r="U3368" s="7">
        <f t="shared" si="421"/>
        <v>42491.92288194444</v>
      </c>
      <c r="V3368" s="7">
        <f t="shared" si="422"/>
        <v>42521.92288194444</v>
      </c>
    </row>
    <row r="3369" spans="1:22" ht="44.25" x14ac:dyDescent="0.75">
      <c r="A3369">
        <v>524</v>
      </c>
      <c r="B3369" s="2" t="s">
        <v>525</v>
      </c>
      <c r="C3369" s="2" t="s">
        <v>4634</v>
      </c>
      <c r="D3369">
        <v>3500</v>
      </c>
      <c r="E3369">
        <f t="shared" si="416"/>
        <v>4585</v>
      </c>
      <c r="F3369">
        <v>3803.55</v>
      </c>
      <c r="G3369">
        <f t="shared" si="417"/>
        <v>4982.6505000000006</v>
      </c>
      <c r="H3369" t="s">
        <v>8219</v>
      </c>
      <c r="I3369" t="s">
        <v>8225</v>
      </c>
      <c r="J3369" t="s">
        <v>8247</v>
      </c>
      <c r="K3369">
        <v>1464801169</v>
      </c>
      <c r="L3369">
        <v>1462209169</v>
      </c>
      <c r="M3369" t="b">
        <v>0</v>
      </c>
      <c r="N3369">
        <v>130</v>
      </c>
      <c r="O3369" t="b">
        <v>1</v>
      </c>
      <c r="P3369" t="s">
        <v>8271</v>
      </c>
      <c r="Q3369">
        <f t="shared" si="418"/>
        <v>109</v>
      </c>
      <c r="R3369">
        <f t="shared" si="423"/>
        <v>38.33</v>
      </c>
      <c r="S3369" t="str">
        <f t="shared" si="419"/>
        <v>theater</v>
      </c>
      <c r="T3369" t="str">
        <f t="shared" si="420"/>
        <v>plays</v>
      </c>
      <c r="U3369" s="7">
        <f t="shared" si="421"/>
        <v>42492.717233796298</v>
      </c>
      <c r="V3369" s="7">
        <f t="shared" si="422"/>
        <v>42522.717233796298</v>
      </c>
    </row>
    <row r="3370" spans="1:22" ht="44.25" x14ac:dyDescent="0.75">
      <c r="A3370">
        <v>2843</v>
      </c>
      <c r="B3370" s="2" t="s">
        <v>2843</v>
      </c>
      <c r="C3370" s="2" t="s">
        <v>6953</v>
      </c>
      <c r="D3370">
        <v>1200</v>
      </c>
      <c r="E3370">
        <f t="shared" si="416"/>
        <v>1200</v>
      </c>
      <c r="F3370">
        <v>0</v>
      </c>
      <c r="G3370">
        <f t="shared" si="417"/>
        <v>0</v>
      </c>
      <c r="H3370" t="s">
        <v>8221</v>
      </c>
      <c r="I3370" t="s">
        <v>8224</v>
      </c>
      <c r="J3370" t="s">
        <v>8246</v>
      </c>
      <c r="K3370">
        <v>1465790400</v>
      </c>
      <c r="L3370">
        <v>1462210950</v>
      </c>
      <c r="M3370" t="b">
        <v>0</v>
      </c>
      <c r="N3370">
        <v>0</v>
      </c>
      <c r="O3370" t="b">
        <v>0</v>
      </c>
      <c r="P3370" t="s">
        <v>8271</v>
      </c>
      <c r="Q3370">
        <f t="shared" si="418"/>
        <v>0</v>
      </c>
      <c r="R3370" t="e">
        <f t="shared" si="423"/>
        <v>#DIV/0!</v>
      </c>
      <c r="S3370" t="str">
        <f t="shared" si="419"/>
        <v>theater</v>
      </c>
      <c r="T3370" t="str">
        <f t="shared" si="420"/>
        <v>plays</v>
      </c>
      <c r="U3370" s="7">
        <f t="shared" si="421"/>
        <v>42492.737847222219</v>
      </c>
      <c r="V3370" s="7">
        <f t="shared" si="422"/>
        <v>42534.166666666672</v>
      </c>
    </row>
    <row r="3371" spans="1:22" ht="44.25" x14ac:dyDescent="0.75">
      <c r="A3371">
        <v>3915</v>
      </c>
      <c r="B3371" s="2" t="s">
        <v>3912</v>
      </c>
      <c r="C3371" s="2" t="s">
        <v>8023</v>
      </c>
      <c r="D3371">
        <v>1500</v>
      </c>
      <c r="E3371">
        <f t="shared" si="416"/>
        <v>1965</v>
      </c>
      <c r="F3371">
        <v>5</v>
      </c>
      <c r="G3371">
        <f t="shared" si="417"/>
        <v>6.5500000000000007</v>
      </c>
      <c r="H3371" t="s">
        <v>8221</v>
      </c>
      <c r="I3371" t="s">
        <v>8225</v>
      </c>
      <c r="J3371" t="s">
        <v>8247</v>
      </c>
      <c r="K3371">
        <v>1464824309</v>
      </c>
      <c r="L3371">
        <v>1462232309</v>
      </c>
      <c r="M3371" t="b">
        <v>0</v>
      </c>
      <c r="N3371">
        <v>1</v>
      </c>
      <c r="O3371" t="b">
        <v>0</v>
      </c>
      <c r="P3371" t="s">
        <v>8271</v>
      </c>
      <c r="Q3371">
        <f t="shared" si="418"/>
        <v>0</v>
      </c>
      <c r="R3371">
        <f t="shared" si="423"/>
        <v>6.55</v>
      </c>
      <c r="S3371" t="str">
        <f t="shared" si="419"/>
        <v>theater</v>
      </c>
      <c r="T3371" t="str">
        <f t="shared" si="420"/>
        <v>plays</v>
      </c>
      <c r="U3371" s="7">
        <f t="shared" si="421"/>
        <v>42492.98505787037</v>
      </c>
      <c r="V3371" s="7">
        <f t="shared" si="422"/>
        <v>42522.98505787037</v>
      </c>
    </row>
    <row r="3372" spans="1:22" ht="44.25" x14ac:dyDescent="0.75">
      <c r="A3372">
        <v>1521</v>
      </c>
      <c r="B3372" s="2" t="s">
        <v>1522</v>
      </c>
      <c r="C3372" s="2" t="s">
        <v>5631</v>
      </c>
      <c r="D3372">
        <v>37500</v>
      </c>
      <c r="E3372">
        <f t="shared" si="416"/>
        <v>37500</v>
      </c>
      <c r="F3372">
        <v>40055</v>
      </c>
      <c r="G3372">
        <f t="shared" si="417"/>
        <v>40055</v>
      </c>
      <c r="H3372" t="s">
        <v>8219</v>
      </c>
      <c r="I3372" t="s">
        <v>8224</v>
      </c>
      <c r="J3372" t="s">
        <v>8246</v>
      </c>
      <c r="K3372">
        <v>1465272091</v>
      </c>
      <c r="L3372">
        <v>1462248091</v>
      </c>
      <c r="M3372" t="b">
        <v>1</v>
      </c>
      <c r="N3372">
        <v>235</v>
      </c>
      <c r="O3372" t="b">
        <v>1</v>
      </c>
      <c r="P3372" t="s">
        <v>8285</v>
      </c>
      <c r="Q3372">
        <f t="shared" si="418"/>
        <v>107</v>
      </c>
      <c r="R3372">
        <f t="shared" si="423"/>
        <v>170.45</v>
      </c>
      <c r="S3372" t="str">
        <f t="shared" si="419"/>
        <v>photography</v>
      </c>
      <c r="T3372" t="str">
        <f t="shared" si="420"/>
        <v>photobooks</v>
      </c>
      <c r="U3372" s="7">
        <f t="shared" si="421"/>
        <v>42493.167719907404</v>
      </c>
      <c r="V3372" s="7">
        <f t="shared" si="422"/>
        <v>42528.167719907404</v>
      </c>
    </row>
    <row r="3373" spans="1:22" ht="59" x14ac:dyDescent="0.75">
      <c r="A3373">
        <v>3306</v>
      </c>
      <c r="B3373" s="2" t="s">
        <v>3306</v>
      </c>
      <c r="C3373" s="2" t="s">
        <v>7416</v>
      </c>
      <c r="D3373">
        <v>1500</v>
      </c>
      <c r="E3373">
        <f t="shared" si="416"/>
        <v>1500</v>
      </c>
      <c r="F3373">
        <v>2630</v>
      </c>
      <c r="G3373">
        <f t="shared" si="417"/>
        <v>2630</v>
      </c>
      <c r="H3373" t="s">
        <v>8219</v>
      </c>
      <c r="I3373" t="s">
        <v>8224</v>
      </c>
      <c r="J3373" t="s">
        <v>8246</v>
      </c>
      <c r="K3373">
        <v>1465527600</v>
      </c>
      <c r="L3373">
        <v>1462252542</v>
      </c>
      <c r="M3373" t="b">
        <v>0</v>
      </c>
      <c r="N3373">
        <v>54</v>
      </c>
      <c r="O3373" t="b">
        <v>1</v>
      </c>
      <c r="P3373" t="s">
        <v>8271</v>
      </c>
      <c r="Q3373">
        <f t="shared" si="418"/>
        <v>175</v>
      </c>
      <c r="R3373">
        <f t="shared" si="423"/>
        <v>48.7</v>
      </c>
      <c r="S3373" t="str">
        <f t="shared" si="419"/>
        <v>theater</v>
      </c>
      <c r="T3373" t="str">
        <f t="shared" si="420"/>
        <v>plays</v>
      </c>
      <c r="U3373" s="7">
        <f t="shared" si="421"/>
        <v>42493.219236111108</v>
      </c>
      <c r="V3373" s="7">
        <f t="shared" si="422"/>
        <v>42531.125</v>
      </c>
    </row>
    <row r="3374" spans="1:22" ht="44.25" x14ac:dyDescent="0.75">
      <c r="A3374">
        <v>3974</v>
      </c>
      <c r="B3374" s="2" t="s">
        <v>3971</v>
      </c>
      <c r="C3374" s="2" t="s">
        <v>8081</v>
      </c>
      <c r="D3374">
        <v>1000</v>
      </c>
      <c r="E3374">
        <f t="shared" si="416"/>
        <v>1310</v>
      </c>
      <c r="F3374">
        <v>320</v>
      </c>
      <c r="G3374">
        <f t="shared" si="417"/>
        <v>419.20000000000005</v>
      </c>
      <c r="H3374" t="s">
        <v>8221</v>
      </c>
      <c r="I3374" t="s">
        <v>8225</v>
      </c>
      <c r="J3374" t="s">
        <v>8247</v>
      </c>
      <c r="K3374">
        <v>1464872848</v>
      </c>
      <c r="L3374">
        <v>1462280848</v>
      </c>
      <c r="M3374" t="b">
        <v>0</v>
      </c>
      <c r="N3374">
        <v>11</v>
      </c>
      <c r="O3374" t="b">
        <v>0</v>
      </c>
      <c r="P3374" t="s">
        <v>8271</v>
      </c>
      <c r="Q3374">
        <f t="shared" si="418"/>
        <v>32</v>
      </c>
      <c r="R3374">
        <f t="shared" si="423"/>
        <v>38.11</v>
      </c>
      <c r="S3374" t="str">
        <f t="shared" si="419"/>
        <v>theater</v>
      </c>
      <c r="T3374" t="str">
        <f t="shared" si="420"/>
        <v>plays</v>
      </c>
      <c r="U3374" s="7">
        <f t="shared" si="421"/>
        <v>42493.546851851846</v>
      </c>
      <c r="V3374" s="7">
        <f t="shared" si="422"/>
        <v>42523.546851851846</v>
      </c>
    </row>
    <row r="3375" spans="1:22" ht="44.25" x14ac:dyDescent="0.75">
      <c r="A3375">
        <v>3675</v>
      </c>
      <c r="B3375" s="2" t="s">
        <v>3672</v>
      </c>
      <c r="C3375" s="2" t="s">
        <v>7785</v>
      </c>
      <c r="D3375">
        <v>50</v>
      </c>
      <c r="E3375">
        <f t="shared" si="416"/>
        <v>65.5</v>
      </c>
      <c r="F3375">
        <v>70</v>
      </c>
      <c r="G3375">
        <f t="shared" si="417"/>
        <v>91.7</v>
      </c>
      <c r="H3375" t="s">
        <v>8219</v>
      </c>
      <c r="I3375" t="s">
        <v>8225</v>
      </c>
      <c r="J3375" t="s">
        <v>8247</v>
      </c>
      <c r="K3375">
        <v>1463353200</v>
      </c>
      <c r="L3375">
        <v>1462285182</v>
      </c>
      <c r="M3375" t="b">
        <v>0</v>
      </c>
      <c r="N3375">
        <v>3</v>
      </c>
      <c r="O3375" t="b">
        <v>1</v>
      </c>
      <c r="P3375" t="s">
        <v>8271</v>
      </c>
      <c r="Q3375">
        <f t="shared" si="418"/>
        <v>140</v>
      </c>
      <c r="R3375">
        <f t="shared" si="423"/>
        <v>30.57</v>
      </c>
      <c r="S3375" t="str">
        <f t="shared" si="419"/>
        <v>theater</v>
      </c>
      <c r="T3375" t="str">
        <f t="shared" si="420"/>
        <v>plays</v>
      </c>
      <c r="U3375" s="7">
        <f t="shared" si="421"/>
        <v>42493.597013888888</v>
      </c>
      <c r="V3375" s="7">
        <f t="shared" si="422"/>
        <v>42505.958333333328</v>
      </c>
    </row>
    <row r="3376" spans="1:22" ht="44.25" x14ac:dyDescent="0.75">
      <c r="A3376">
        <v>1780</v>
      </c>
      <c r="B3376" s="2" t="s">
        <v>1781</v>
      </c>
      <c r="C3376" s="2" t="s">
        <v>5890</v>
      </c>
      <c r="D3376">
        <v>30000</v>
      </c>
      <c r="E3376">
        <f t="shared" si="416"/>
        <v>30000</v>
      </c>
      <c r="F3376">
        <v>11923</v>
      </c>
      <c r="G3376">
        <f t="shared" si="417"/>
        <v>11923</v>
      </c>
      <c r="H3376" t="s">
        <v>8221</v>
      </c>
      <c r="I3376" t="s">
        <v>8224</v>
      </c>
      <c r="J3376" t="s">
        <v>8246</v>
      </c>
      <c r="K3376">
        <v>1467469510</v>
      </c>
      <c r="L3376">
        <v>1462285510</v>
      </c>
      <c r="M3376" t="b">
        <v>1</v>
      </c>
      <c r="N3376">
        <v>152</v>
      </c>
      <c r="O3376" t="b">
        <v>0</v>
      </c>
      <c r="P3376" t="s">
        <v>8285</v>
      </c>
      <c r="Q3376">
        <f t="shared" si="418"/>
        <v>40</v>
      </c>
      <c r="R3376">
        <f t="shared" si="423"/>
        <v>78.44</v>
      </c>
      <c r="S3376" t="str">
        <f t="shared" si="419"/>
        <v>photography</v>
      </c>
      <c r="T3376" t="str">
        <f t="shared" si="420"/>
        <v>photobooks</v>
      </c>
      <c r="U3376" s="7">
        <f t="shared" si="421"/>
        <v>42493.600810185191</v>
      </c>
      <c r="V3376" s="7">
        <f t="shared" si="422"/>
        <v>42553.600810185191</v>
      </c>
    </row>
    <row r="3377" spans="1:22" ht="29.5" x14ac:dyDescent="0.75">
      <c r="A3377">
        <v>3771</v>
      </c>
      <c r="B3377" s="2" t="s">
        <v>3768</v>
      </c>
      <c r="C3377" s="2" t="s">
        <v>7881</v>
      </c>
      <c r="D3377">
        <v>1000</v>
      </c>
      <c r="E3377">
        <f t="shared" si="416"/>
        <v>1000</v>
      </c>
      <c r="F3377">
        <v>1460</v>
      </c>
      <c r="G3377">
        <f t="shared" si="417"/>
        <v>1460</v>
      </c>
      <c r="H3377" t="s">
        <v>8219</v>
      </c>
      <c r="I3377" t="s">
        <v>8224</v>
      </c>
      <c r="J3377" t="s">
        <v>8246</v>
      </c>
      <c r="K3377">
        <v>1463529600</v>
      </c>
      <c r="L3377">
        <v>1462307652</v>
      </c>
      <c r="M3377" t="b">
        <v>0</v>
      </c>
      <c r="N3377">
        <v>38</v>
      </c>
      <c r="O3377" t="b">
        <v>1</v>
      </c>
      <c r="P3377" t="s">
        <v>8305</v>
      </c>
      <c r="Q3377">
        <f t="shared" si="418"/>
        <v>146</v>
      </c>
      <c r="R3377">
        <f t="shared" si="423"/>
        <v>38.42</v>
      </c>
      <c r="S3377" t="str">
        <f t="shared" si="419"/>
        <v>theater</v>
      </c>
      <c r="T3377" t="str">
        <f t="shared" si="420"/>
        <v>musical</v>
      </c>
      <c r="U3377" s="7">
        <f t="shared" si="421"/>
        <v>42493.857083333336</v>
      </c>
      <c r="V3377" s="7">
        <f t="shared" si="422"/>
        <v>42508</v>
      </c>
    </row>
    <row r="3378" spans="1:22" ht="44.25" x14ac:dyDescent="0.75">
      <c r="A3378">
        <v>2632</v>
      </c>
      <c r="B3378" s="2" t="s">
        <v>2632</v>
      </c>
      <c r="C3378" s="2" t="s">
        <v>6742</v>
      </c>
      <c r="D3378">
        <v>1070</v>
      </c>
      <c r="E3378">
        <f t="shared" si="416"/>
        <v>1070</v>
      </c>
      <c r="F3378">
        <v>1466</v>
      </c>
      <c r="G3378">
        <f t="shared" si="417"/>
        <v>1466</v>
      </c>
      <c r="H3378" t="s">
        <v>8219</v>
      </c>
      <c r="I3378" t="s">
        <v>8224</v>
      </c>
      <c r="J3378" t="s">
        <v>8246</v>
      </c>
      <c r="K3378">
        <v>1464485339</v>
      </c>
      <c r="L3378">
        <v>1462325339</v>
      </c>
      <c r="M3378" t="b">
        <v>0</v>
      </c>
      <c r="N3378">
        <v>42</v>
      </c>
      <c r="O3378" t="b">
        <v>1</v>
      </c>
      <c r="P3378" t="s">
        <v>8301</v>
      </c>
      <c r="Q3378">
        <f t="shared" si="418"/>
        <v>137</v>
      </c>
      <c r="R3378">
        <f t="shared" si="423"/>
        <v>34.9</v>
      </c>
      <c r="S3378" t="str">
        <f t="shared" si="419"/>
        <v>technology</v>
      </c>
      <c r="T3378" t="str">
        <f t="shared" si="420"/>
        <v>space exploration</v>
      </c>
      <c r="U3378" s="7">
        <f t="shared" si="421"/>
        <v>42494.061793981484</v>
      </c>
      <c r="V3378" s="7">
        <f t="shared" si="422"/>
        <v>42519.061793981484</v>
      </c>
    </row>
    <row r="3379" spans="1:22" ht="44.25" x14ac:dyDescent="0.75">
      <c r="A3379">
        <v>3916</v>
      </c>
      <c r="B3379" s="2" t="s">
        <v>3913</v>
      </c>
      <c r="C3379" s="2" t="s">
        <v>8024</v>
      </c>
      <c r="D3379">
        <v>2000</v>
      </c>
      <c r="E3379">
        <f t="shared" si="416"/>
        <v>300</v>
      </c>
      <c r="F3379">
        <v>0</v>
      </c>
      <c r="G3379">
        <f t="shared" si="417"/>
        <v>0</v>
      </c>
      <c r="H3379" t="s">
        <v>8221</v>
      </c>
      <c r="I3379" t="s">
        <v>8232</v>
      </c>
      <c r="J3379" t="s">
        <v>8253</v>
      </c>
      <c r="K3379">
        <v>1464952752</v>
      </c>
      <c r="L3379">
        <v>1462360752</v>
      </c>
      <c r="M3379" t="b">
        <v>0</v>
      </c>
      <c r="N3379">
        <v>0</v>
      </c>
      <c r="O3379" t="b">
        <v>0</v>
      </c>
      <c r="P3379" t="s">
        <v>8271</v>
      </c>
      <c r="Q3379">
        <f t="shared" si="418"/>
        <v>0</v>
      </c>
      <c r="R3379" t="e">
        <f t="shared" si="423"/>
        <v>#DIV/0!</v>
      </c>
      <c r="S3379" t="str">
        <f t="shared" si="419"/>
        <v>theater</v>
      </c>
      <c r="T3379" t="str">
        <f t="shared" si="420"/>
        <v>plays</v>
      </c>
      <c r="U3379" s="7">
        <f t="shared" si="421"/>
        <v>42494.471666666665</v>
      </c>
      <c r="V3379" s="7">
        <f t="shared" si="422"/>
        <v>42524.471666666665</v>
      </c>
    </row>
    <row r="3380" spans="1:22" ht="44.25" x14ac:dyDescent="0.75">
      <c r="A3380">
        <v>3389</v>
      </c>
      <c r="B3380" s="2" t="s">
        <v>3388</v>
      </c>
      <c r="C3380" s="2" t="s">
        <v>7499</v>
      </c>
      <c r="D3380">
        <v>10000</v>
      </c>
      <c r="E3380">
        <f t="shared" si="416"/>
        <v>10000</v>
      </c>
      <c r="F3380">
        <v>11450</v>
      </c>
      <c r="G3380">
        <f t="shared" si="417"/>
        <v>11450</v>
      </c>
      <c r="H3380" t="s">
        <v>8219</v>
      </c>
      <c r="I3380" t="s">
        <v>8224</v>
      </c>
      <c r="J3380" t="s">
        <v>8246</v>
      </c>
      <c r="K3380">
        <v>1464960682</v>
      </c>
      <c r="L3380">
        <v>1462368682</v>
      </c>
      <c r="M3380" t="b">
        <v>0</v>
      </c>
      <c r="N3380">
        <v>62</v>
      </c>
      <c r="O3380" t="b">
        <v>1</v>
      </c>
      <c r="P3380" t="s">
        <v>8271</v>
      </c>
      <c r="Q3380">
        <f t="shared" si="418"/>
        <v>115</v>
      </c>
      <c r="R3380">
        <f t="shared" si="423"/>
        <v>184.68</v>
      </c>
      <c r="S3380" t="str">
        <f t="shared" si="419"/>
        <v>theater</v>
      </c>
      <c r="T3380" t="str">
        <f t="shared" si="420"/>
        <v>plays</v>
      </c>
      <c r="U3380" s="7">
        <f t="shared" si="421"/>
        <v>42494.563449074078</v>
      </c>
      <c r="V3380" s="7">
        <f t="shared" si="422"/>
        <v>42524.563449074078</v>
      </c>
    </row>
    <row r="3381" spans="1:22" ht="59" x14ac:dyDescent="0.75">
      <c r="A3381">
        <v>2827</v>
      </c>
      <c r="B3381" s="2" t="s">
        <v>2827</v>
      </c>
      <c r="C3381" s="2" t="s">
        <v>6937</v>
      </c>
      <c r="D3381">
        <v>2000</v>
      </c>
      <c r="E3381">
        <f t="shared" si="416"/>
        <v>2000</v>
      </c>
      <c r="F3381">
        <v>2405</v>
      </c>
      <c r="G3381">
        <f t="shared" si="417"/>
        <v>2405</v>
      </c>
      <c r="H3381" t="s">
        <v>8219</v>
      </c>
      <c r="I3381" t="s">
        <v>8224</v>
      </c>
      <c r="J3381" t="s">
        <v>8246</v>
      </c>
      <c r="K3381">
        <v>1464971400</v>
      </c>
      <c r="L3381">
        <v>1462379066</v>
      </c>
      <c r="M3381" t="b">
        <v>0</v>
      </c>
      <c r="N3381">
        <v>23</v>
      </c>
      <c r="O3381" t="b">
        <v>1</v>
      </c>
      <c r="P3381" t="s">
        <v>8271</v>
      </c>
      <c r="Q3381">
        <f t="shared" si="418"/>
        <v>120</v>
      </c>
      <c r="R3381">
        <f t="shared" si="423"/>
        <v>104.57</v>
      </c>
      <c r="S3381" t="str">
        <f t="shared" si="419"/>
        <v>theater</v>
      </c>
      <c r="T3381" t="str">
        <f t="shared" si="420"/>
        <v>plays</v>
      </c>
      <c r="U3381" s="7">
        <f t="shared" si="421"/>
        <v>42494.683634259258</v>
      </c>
      <c r="V3381" s="7">
        <f t="shared" si="422"/>
        <v>42524.6875</v>
      </c>
    </row>
    <row r="3382" spans="1:22" ht="44.25" x14ac:dyDescent="0.75">
      <c r="A3382">
        <v>2829</v>
      </c>
      <c r="B3382" s="2" t="s">
        <v>2829</v>
      </c>
      <c r="C3382" s="2" t="s">
        <v>6939</v>
      </c>
      <c r="D3382">
        <v>2500</v>
      </c>
      <c r="E3382">
        <f t="shared" si="416"/>
        <v>3275</v>
      </c>
      <c r="F3382">
        <v>2663</v>
      </c>
      <c r="G3382">
        <f t="shared" si="417"/>
        <v>3488.53</v>
      </c>
      <c r="H3382" t="s">
        <v>8219</v>
      </c>
      <c r="I3382" t="s">
        <v>8225</v>
      </c>
      <c r="J3382" t="s">
        <v>8247</v>
      </c>
      <c r="K3382">
        <v>1464863118</v>
      </c>
      <c r="L3382">
        <v>1462443918</v>
      </c>
      <c r="M3382" t="b">
        <v>0</v>
      </c>
      <c r="N3382">
        <v>76</v>
      </c>
      <c r="O3382" t="b">
        <v>1</v>
      </c>
      <c r="P3382" t="s">
        <v>8271</v>
      </c>
      <c r="Q3382">
        <f t="shared" si="418"/>
        <v>107</v>
      </c>
      <c r="R3382">
        <f t="shared" si="423"/>
        <v>45.9</v>
      </c>
      <c r="S3382" t="str">
        <f t="shared" si="419"/>
        <v>theater</v>
      </c>
      <c r="T3382" t="str">
        <f t="shared" si="420"/>
        <v>plays</v>
      </c>
      <c r="U3382" s="7">
        <f t="shared" si="421"/>
        <v>42495.434236111112</v>
      </c>
      <c r="V3382" s="7">
        <f t="shared" si="422"/>
        <v>42523.434236111112</v>
      </c>
    </row>
    <row r="3383" spans="1:22" ht="44.25" x14ac:dyDescent="0.75">
      <c r="A3383">
        <v>4098</v>
      </c>
      <c r="B3383" s="2" t="s">
        <v>4094</v>
      </c>
      <c r="C3383" s="2" t="s">
        <v>8201</v>
      </c>
      <c r="D3383">
        <v>75000</v>
      </c>
      <c r="E3383">
        <f t="shared" si="416"/>
        <v>75000</v>
      </c>
      <c r="F3383">
        <v>0</v>
      </c>
      <c r="G3383">
        <f t="shared" si="417"/>
        <v>0</v>
      </c>
      <c r="H3383" t="s">
        <v>8221</v>
      </c>
      <c r="I3383" t="s">
        <v>8224</v>
      </c>
      <c r="J3383" t="s">
        <v>8246</v>
      </c>
      <c r="K3383">
        <v>1465060797</v>
      </c>
      <c r="L3383">
        <v>1462468797</v>
      </c>
      <c r="M3383" t="b">
        <v>0</v>
      </c>
      <c r="N3383">
        <v>0</v>
      </c>
      <c r="O3383" t="b">
        <v>0</v>
      </c>
      <c r="P3383" t="s">
        <v>8271</v>
      </c>
      <c r="Q3383">
        <f t="shared" si="418"/>
        <v>0</v>
      </c>
      <c r="R3383" t="e">
        <f t="shared" si="423"/>
        <v>#DIV/0!</v>
      </c>
      <c r="S3383" t="str">
        <f t="shared" si="419"/>
        <v>theater</v>
      </c>
      <c r="T3383" t="str">
        <f t="shared" si="420"/>
        <v>plays</v>
      </c>
      <c r="U3383" s="7">
        <f t="shared" si="421"/>
        <v>42495.722187499996</v>
      </c>
      <c r="V3383" s="7">
        <f t="shared" si="422"/>
        <v>42525.722187499996</v>
      </c>
    </row>
    <row r="3384" spans="1:22" ht="59" x14ac:dyDescent="0.75">
      <c r="A3384">
        <v>2458</v>
      </c>
      <c r="B3384" s="2" t="s">
        <v>2459</v>
      </c>
      <c r="C3384" s="2" t="s">
        <v>6568</v>
      </c>
      <c r="D3384">
        <v>5000</v>
      </c>
      <c r="E3384">
        <f t="shared" si="416"/>
        <v>5000</v>
      </c>
      <c r="F3384">
        <v>5509</v>
      </c>
      <c r="G3384">
        <f t="shared" si="417"/>
        <v>5509</v>
      </c>
      <c r="H3384" t="s">
        <v>8219</v>
      </c>
      <c r="I3384" t="s">
        <v>8224</v>
      </c>
      <c r="J3384" t="s">
        <v>8246</v>
      </c>
      <c r="K3384">
        <v>1465498800</v>
      </c>
      <c r="L3384">
        <v>1462481718</v>
      </c>
      <c r="M3384" t="b">
        <v>0</v>
      </c>
      <c r="N3384">
        <v>80</v>
      </c>
      <c r="O3384" t="b">
        <v>1</v>
      </c>
      <c r="P3384" t="s">
        <v>8298</v>
      </c>
      <c r="Q3384">
        <f t="shared" si="418"/>
        <v>110</v>
      </c>
      <c r="R3384">
        <f t="shared" si="423"/>
        <v>68.86</v>
      </c>
      <c r="S3384" t="str">
        <f t="shared" si="419"/>
        <v>food</v>
      </c>
      <c r="T3384" t="str">
        <f t="shared" si="420"/>
        <v>small batch</v>
      </c>
      <c r="U3384" s="7">
        <f t="shared" si="421"/>
        <v>42495.871736111112</v>
      </c>
      <c r="V3384" s="7">
        <f t="shared" si="422"/>
        <v>42530.791666666672</v>
      </c>
    </row>
    <row r="3385" spans="1:22" ht="44.25" x14ac:dyDescent="0.75">
      <c r="A3385">
        <v>2933</v>
      </c>
      <c r="B3385" s="2" t="s">
        <v>2933</v>
      </c>
      <c r="C3385" s="2" t="s">
        <v>7043</v>
      </c>
      <c r="D3385">
        <v>2500</v>
      </c>
      <c r="E3385">
        <f t="shared" si="416"/>
        <v>2500</v>
      </c>
      <c r="F3385">
        <v>2569</v>
      </c>
      <c r="G3385">
        <f t="shared" si="417"/>
        <v>2569</v>
      </c>
      <c r="H3385" t="s">
        <v>8219</v>
      </c>
      <c r="I3385" t="s">
        <v>8224</v>
      </c>
      <c r="J3385" t="s">
        <v>8246</v>
      </c>
      <c r="K3385">
        <v>1465081053</v>
      </c>
      <c r="L3385">
        <v>1462489053</v>
      </c>
      <c r="M3385" t="b">
        <v>0</v>
      </c>
      <c r="N3385">
        <v>54</v>
      </c>
      <c r="O3385" t="b">
        <v>1</v>
      </c>
      <c r="P3385" t="s">
        <v>8305</v>
      </c>
      <c r="Q3385">
        <f t="shared" si="418"/>
        <v>103</v>
      </c>
      <c r="R3385">
        <f t="shared" si="423"/>
        <v>47.57</v>
      </c>
      <c r="S3385" t="str">
        <f t="shared" si="419"/>
        <v>theater</v>
      </c>
      <c r="T3385" t="str">
        <f t="shared" si="420"/>
        <v>musical</v>
      </c>
      <c r="U3385" s="7">
        <f t="shared" si="421"/>
        <v>42495.956631944442</v>
      </c>
      <c r="V3385" s="7">
        <f t="shared" si="422"/>
        <v>42525.956631944442</v>
      </c>
    </row>
    <row r="3386" spans="1:22" ht="59" x14ac:dyDescent="0.75">
      <c r="A3386">
        <v>3352</v>
      </c>
      <c r="B3386" s="2" t="s">
        <v>3351</v>
      </c>
      <c r="C3386" s="2" t="s">
        <v>7462</v>
      </c>
      <c r="D3386">
        <v>5000</v>
      </c>
      <c r="E3386">
        <f t="shared" si="416"/>
        <v>6550</v>
      </c>
      <c r="F3386">
        <v>5376</v>
      </c>
      <c r="G3386">
        <f t="shared" si="417"/>
        <v>7042.56</v>
      </c>
      <c r="H3386" t="s">
        <v>8219</v>
      </c>
      <c r="I3386" t="s">
        <v>8225</v>
      </c>
      <c r="J3386" t="s">
        <v>8247</v>
      </c>
      <c r="K3386">
        <v>1467414000</v>
      </c>
      <c r="L3386">
        <v>1462492178</v>
      </c>
      <c r="M3386" t="b">
        <v>0</v>
      </c>
      <c r="N3386">
        <v>70</v>
      </c>
      <c r="O3386" t="b">
        <v>1</v>
      </c>
      <c r="P3386" t="s">
        <v>8271</v>
      </c>
      <c r="Q3386">
        <f t="shared" si="418"/>
        <v>108</v>
      </c>
      <c r="R3386">
        <f t="shared" si="423"/>
        <v>100.61</v>
      </c>
      <c r="S3386" t="str">
        <f t="shared" si="419"/>
        <v>theater</v>
      </c>
      <c r="T3386" t="str">
        <f t="shared" si="420"/>
        <v>plays</v>
      </c>
      <c r="U3386" s="7">
        <f t="shared" si="421"/>
        <v>42495.992800925931</v>
      </c>
      <c r="V3386" s="7">
        <f t="shared" si="422"/>
        <v>42552.958333333328</v>
      </c>
    </row>
    <row r="3387" spans="1:22" ht="44.25" x14ac:dyDescent="0.75">
      <c r="A3387">
        <v>1129</v>
      </c>
      <c r="B3387" s="2" t="s">
        <v>1130</v>
      </c>
      <c r="C3387" s="2" t="s">
        <v>5239</v>
      </c>
      <c r="D3387">
        <v>20000</v>
      </c>
      <c r="E3387">
        <f t="shared" si="416"/>
        <v>20000</v>
      </c>
      <c r="F3387">
        <v>21</v>
      </c>
      <c r="G3387">
        <f t="shared" si="417"/>
        <v>21</v>
      </c>
      <c r="H3387" t="s">
        <v>8221</v>
      </c>
      <c r="I3387" t="s">
        <v>8224</v>
      </c>
      <c r="J3387" t="s">
        <v>8246</v>
      </c>
      <c r="K3387">
        <v>1465107693</v>
      </c>
      <c r="L3387">
        <v>1462515693</v>
      </c>
      <c r="M3387" t="b">
        <v>0</v>
      </c>
      <c r="N3387">
        <v>2</v>
      </c>
      <c r="O3387" t="b">
        <v>0</v>
      </c>
      <c r="P3387" t="s">
        <v>8283</v>
      </c>
      <c r="Q3387">
        <f t="shared" si="418"/>
        <v>0</v>
      </c>
      <c r="R3387">
        <f t="shared" si="423"/>
        <v>10.5</v>
      </c>
      <c r="S3387" t="str">
        <f t="shared" si="419"/>
        <v>games</v>
      </c>
      <c r="T3387" t="str">
        <f t="shared" si="420"/>
        <v>mobile games</v>
      </c>
      <c r="U3387" s="7">
        <f t="shared" si="421"/>
        <v>42496.264965277776</v>
      </c>
      <c r="V3387" s="7">
        <f t="shared" si="422"/>
        <v>42526.264965277776</v>
      </c>
    </row>
    <row r="3388" spans="1:22" ht="44.25" x14ac:dyDescent="0.75">
      <c r="A3388">
        <v>3115</v>
      </c>
      <c r="B3388" s="2" t="s">
        <v>3115</v>
      </c>
      <c r="C3388" s="2" t="s">
        <v>7225</v>
      </c>
      <c r="D3388">
        <v>10000</v>
      </c>
      <c r="E3388">
        <f t="shared" si="416"/>
        <v>1100</v>
      </c>
      <c r="F3388">
        <v>300</v>
      </c>
      <c r="G3388">
        <f t="shared" si="417"/>
        <v>33</v>
      </c>
      <c r="H3388" t="s">
        <v>8221</v>
      </c>
      <c r="I3388" t="s">
        <v>8235</v>
      </c>
      <c r="J3388" t="s">
        <v>8255</v>
      </c>
      <c r="K3388">
        <v>1465123427</v>
      </c>
      <c r="L3388">
        <v>1462531427</v>
      </c>
      <c r="M3388" t="b">
        <v>0</v>
      </c>
      <c r="N3388">
        <v>1</v>
      </c>
      <c r="O3388" t="b">
        <v>0</v>
      </c>
      <c r="P3388" t="s">
        <v>8303</v>
      </c>
      <c r="Q3388">
        <f t="shared" si="418"/>
        <v>3</v>
      </c>
      <c r="R3388">
        <f t="shared" si="423"/>
        <v>33</v>
      </c>
      <c r="S3388" t="str">
        <f t="shared" si="419"/>
        <v>theater</v>
      </c>
      <c r="T3388" t="str">
        <f t="shared" si="420"/>
        <v>spaces</v>
      </c>
      <c r="U3388" s="7">
        <f t="shared" si="421"/>
        <v>42496.447071759263</v>
      </c>
      <c r="V3388" s="7">
        <f t="shared" si="422"/>
        <v>42526.447071759263</v>
      </c>
    </row>
    <row r="3389" spans="1:22" ht="44.25" x14ac:dyDescent="0.75">
      <c r="A3389">
        <v>713</v>
      </c>
      <c r="B3389" s="2" t="s">
        <v>714</v>
      </c>
      <c r="C3389" s="2" t="s">
        <v>4823</v>
      </c>
      <c r="D3389">
        <v>25000</v>
      </c>
      <c r="E3389">
        <f t="shared" si="416"/>
        <v>28499.999999999996</v>
      </c>
      <c r="F3389">
        <v>199</v>
      </c>
      <c r="G3389">
        <f t="shared" si="417"/>
        <v>226.85999999999999</v>
      </c>
      <c r="H3389" t="s">
        <v>8221</v>
      </c>
      <c r="I3389" t="s">
        <v>8237</v>
      </c>
      <c r="J3389" t="s">
        <v>8249</v>
      </c>
      <c r="K3389">
        <v>1465130532</v>
      </c>
      <c r="L3389">
        <v>1462538532</v>
      </c>
      <c r="M3389" t="b">
        <v>0</v>
      </c>
      <c r="N3389">
        <v>1</v>
      </c>
      <c r="O3389" t="b">
        <v>0</v>
      </c>
      <c r="P3389" t="s">
        <v>8273</v>
      </c>
      <c r="Q3389">
        <f t="shared" si="418"/>
        <v>1</v>
      </c>
      <c r="R3389">
        <f t="shared" si="423"/>
        <v>226.86</v>
      </c>
      <c r="S3389" t="str">
        <f t="shared" si="419"/>
        <v>technology</v>
      </c>
      <c r="T3389" t="str">
        <f t="shared" si="420"/>
        <v>wearables</v>
      </c>
      <c r="U3389" s="7">
        <f t="shared" si="421"/>
        <v>42496.529305555552</v>
      </c>
      <c r="V3389" s="7">
        <f t="shared" si="422"/>
        <v>42526.529305555552</v>
      </c>
    </row>
    <row r="3390" spans="1:22" ht="59" x14ac:dyDescent="0.75">
      <c r="A3390">
        <v>2264</v>
      </c>
      <c r="B3390" s="2" t="s">
        <v>2265</v>
      </c>
      <c r="C3390" s="2" t="s">
        <v>6374</v>
      </c>
      <c r="D3390">
        <v>6000</v>
      </c>
      <c r="E3390">
        <f t="shared" si="416"/>
        <v>6000</v>
      </c>
      <c r="F3390">
        <v>10802</v>
      </c>
      <c r="G3390">
        <f t="shared" si="417"/>
        <v>10802</v>
      </c>
      <c r="H3390" t="s">
        <v>8219</v>
      </c>
      <c r="I3390" t="s">
        <v>8224</v>
      </c>
      <c r="J3390" t="s">
        <v>8246</v>
      </c>
      <c r="K3390">
        <v>1463972400</v>
      </c>
      <c r="L3390">
        <v>1462543114</v>
      </c>
      <c r="M3390" t="b">
        <v>0</v>
      </c>
      <c r="N3390">
        <v>445</v>
      </c>
      <c r="O3390" t="b">
        <v>1</v>
      </c>
      <c r="P3390" t="s">
        <v>8297</v>
      </c>
      <c r="Q3390">
        <f t="shared" si="418"/>
        <v>180</v>
      </c>
      <c r="R3390">
        <f t="shared" si="423"/>
        <v>24.27</v>
      </c>
      <c r="S3390" t="str">
        <f t="shared" si="419"/>
        <v>games</v>
      </c>
      <c r="T3390" t="str">
        <f t="shared" si="420"/>
        <v>tabletop games</v>
      </c>
      <c r="U3390" s="7">
        <f t="shared" si="421"/>
        <v>42496.582337962958</v>
      </c>
      <c r="V3390" s="7">
        <f t="shared" si="422"/>
        <v>42513.125</v>
      </c>
    </row>
    <row r="3391" spans="1:22" ht="44.25" x14ac:dyDescent="0.75">
      <c r="A3391">
        <v>55</v>
      </c>
      <c r="B3391" s="2" t="s">
        <v>57</v>
      </c>
      <c r="C3391" s="2" t="s">
        <v>4166</v>
      </c>
      <c r="D3391">
        <v>8600</v>
      </c>
      <c r="E3391">
        <f t="shared" si="416"/>
        <v>8600</v>
      </c>
      <c r="F3391">
        <v>11090</v>
      </c>
      <c r="G3391">
        <f t="shared" si="417"/>
        <v>11090</v>
      </c>
      <c r="H3391" t="s">
        <v>8219</v>
      </c>
      <c r="I3391" t="s">
        <v>8224</v>
      </c>
      <c r="J3391" t="s">
        <v>8246</v>
      </c>
      <c r="K3391">
        <v>1464390916</v>
      </c>
      <c r="L3391">
        <v>1462576516</v>
      </c>
      <c r="M3391" t="b">
        <v>0</v>
      </c>
      <c r="N3391">
        <v>86</v>
      </c>
      <c r="O3391" t="b">
        <v>1</v>
      </c>
      <c r="P3391" t="s">
        <v>8265</v>
      </c>
      <c r="Q3391">
        <f t="shared" si="418"/>
        <v>129</v>
      </c>
      <c r="R3391">
        <f t="shared" si="423"/>
        <v>128.94999999999999</v>
      </c>
      <c r="S3391" t="str">
        <f t="shared" si="419"/>
        <v>film &amp; video</v>
      </c>
      <c r="T3391" t="str">
        <f t="shared" si="420"/>
        <v>television</v>
      </c>
      <c r="U3391" s="7">
        <f t="shared" si="421"/>
        <v>42496.968935185185</v>
      </c>
      <c r="V3391" s="7">
        <f t="shared" si="422"/>
        <v>42517.968935185185</v>
      </c>
    </row>
    <row r="3392" spans="1:22" ht="44.25" x14ac:dyDescent="0.75">
      <c r="A3392">
        <v>894</v>
      </c>
      <c r="B3392" s="2" t="s">
        <v>895</v>
      </c>
      <c r="C3392" s="2" t="s">
        <v>5004</v>
      </c>
      <c r="D3392">
        <v>20000</v>
      </c>
      <c r="E3392">
        <f t="shared" si="416"/>
        <v>20000</v>
      </c>
      <c r="F3392">
        <v>7834</v>
      </c>
      <c r="G3392">
        <f t="shared" si="417"/>
        <v>7834</v>
      </c>
      <c r="H3392" t="s">
        <v>8221</v>
      </c>
      <c r="I3392" t="s">
        <v>8224</v>
      </c>
      <c r="J3392" t="s">
        <v>8246</v>
      </c>
      <c r="K3392">
        <v>1465169610</v>
      </c>
      <c r="L3392">
        <v>1462577610</v>
      </c>
      <c r="M3392" t="b">
        <v>0</v>
      </c>
      <c r="N3392">
        <v>53</v>
      </c>
      <c r="O3392" t="b">
        <v>0</v>
      </c>
      <c r="P3392" t="s">
        <v>8279</v>
      </c>
      <c r="Q3392">
        <f t="shared" si="418"/>
        <v>39</v>
      </c>
      <c r="R3392">
        <f t="shared" si="423"/>
        <v>147.81</v>
      </c>
      <c r="S3392" t="str">
        <f t="shared" si="419"/>
        <v>music</v>
      </c>
      <c r="T3392" t="str">
        <f t="shared" si="420"/>
        <v>indie rock</v>
      </c>
      <c r="U3392" s="7">
        <f t="shared" si="421"/>
        <v>42496.981597222228</v>
      </c>
      <c r="V3392" s="7">
        <f t="shared" si="422"/>
        <v>42526.981597222228</v>
      </c>
    </row>
    <row r="3393" spans="1:22" ht="59" x14ac:dyDescent="0.75">
      <c r="A3393">
        <v>4037</v>
      </c>
      <c r="B3393" s="2" t="s">
        <v>4033</v>
      </c>
      <c r="C3393" s="2" t="s">
        <v>8141</v>
      </c>
      <c r="D3393">
        <v>700</v>
      </c>
      <c r="E3393">
        <f t="shared" si="416"/>
        <v>700</v>
      </c>
      <c r="F3393">
        <v>80</v>
      </c>
      <c r="G3393">
        <f t="shared" si="417"/>
        <v>80</v>
      </c>
      <c r="H3393" t="s">
        <v>8221</v>
      </c>
      <c r="I3393" t="s">
        <v>8224</v>
      </c>
      <c r="J3393" t="s">
        <v>8246</v>
      </c>
      <c r="K3393">
        <v>1464099900</v>
      </c>
      <c r="L3393">
        <v>1462585315</v>
      </c>
      <c r="M3393" t="b">
        <v>0</v>
      </c>
      <c r="N3393">
        <v>2</v>
      </c>
      <c r="O3393" t="b">
        <v>0</v>
      </c>
      <c r="P3393" t="s">
        <v>8271</v>
      </c>
      <c r="Q3393">
        <f t="shared" si="418"/>
        <v>11</v>
      </c>
      <c r="R3393">
        <f t="shared" si="423"/>
        <v>40</v>
      </c>
      <c r="S3393" t="str">
        <f t="shared" si="419"/>
        <v>theater</v>
      </c>
      <c r="T3393" t="str">
        <f t="shared" si="420"/>
        <v>plays</v>
      </c>
      <c r="U3393" s="7">
        <f t="shared" si="421"/>
        <v>42497.070775462969</v>
      </c>
      <c r="V3393" s="7">
        <f t="shared" si="422"/>
        <v>42514.600694444445</v>
      </c>
    </row>
    <row r="3394" spans="1:22" ht="44.25" x14ac:dyDescent="0.75">
      <c r="A3394">
        <v>3813</v>
      </c>
      <c r="B3394" s="2" t="s">
        <v>3810</v>
      </c>
      <c r="C3394" s="2" t="s">
        <v>7923</v>
      </c>
      <c r="D3394">
        <v>2100</v>
      </c>
      <c r="E3394">
        <f t="shared" ref="E3394:E3457" si="424">INDEX(convert,MATCH($J3394,money,0),2)*D3394</f>
        <v>2100</v>
      </c>
      <c r="F3394">
        <v>2119.9899999999998</v>
      </c>
      <c r="G3394">
        <f t="shared" ref="G3394:G3457" si="425">INDEX(convert,MATCH($J3394,money,0),2)*F3394</f>
        <v>2119.9899999999998</v>
      </c>
      <c r="H3394" t="s">
        <v>8219</v>
      </c>
      <c r="I3394" t="s">
        <v>8224</v>
      </c>
      <c r="J3394" t="s">
        <v>8246</v>
      </c>
      <c r="K3394">
        <v>1465940580</v>
      </c>
      <c r="L3394">
        <v>1462603021</v>
      </c>
      <c r="M3394" t="b">
        <v>0</v>
      </c>
      <c r="N3394">
        <v>27</v>
      </c>
      <c r="O3394" t="b">
        <v>1</v>
      </c>
      <c r="P3394" t="s">
        <v>8271</v>
      </c>
      <c r="Q3394">
        <f t="shared" ref="Q3394:Q3457" si="426">ROUND(F3394/D3394*100,0)</f>
        <v>101</v>
      </c>
      <c r="R3394">
        <f t="shared" si="423"/>
        <v>78.52</v>
      </c>
      <c r="S3394" t="str">
        <f t="shared" ref="S3394:S3457" si="427">LEFT($P3394,FIND("/",$P3394)-1)</f>
        <v>theater</v>
      </c>
      <c r="T3394" t="str">
        <f t="shared" ref="T3394:T3457" si="428">MID($P3394,FIND("/",$P3394)+1,30)</f>
        <v>plays</v>
      </c>
      <c r="U3394" s="7">
        <f t="shared" ref="U3394:U3457" si="429">DATE(1970,1,1)+(((L3394/60)/60)/24)</f>
        <v>42497.275706018518</v>
      </c>
      <c r="V3394" s="7">
        <f t="shared" ref="V3394:V3457" si="430">DATE(1970,1,1)+(((K3394/60)/60)/24)</f>
        <v>42535.904861111107</v>
      </c>
    </row>
    <row r="3395" spans="1:22" ht="44.25" x14ac:dyDescent="0.75">
      <c r="A3395">
        <v>2959</v>
      </c>
      <c r="B3395" s="2" t="s">
        <v>2959</v>
      </c>
      <c r="C3395" s="2" t="s">
        <v>7069</v>
      </c>
      <c r="D3395">
        <v>10000</v>
      </c>
      <c r="E3395">
        <f t="shared" si="424"/>
        <v>13100</v>
      </c>
      <c r="F3395">
        <v>0</v>
      </c>
      <c r="G3395">
        <f t="shared" si="425"/>
        <v>0</v>
      </c>
      <c r="H3395" t="s">
        <v>8220</v>
      </c>
      <c r="I3395" t="s">
        <v>8225</v>
      </c>
      <c r="J3395" t="s">
        <v>8247</v>
      </c>
      <c r="K3395">
        <v>1465258325</v>
      </c>
      <c r="L3395">
        <v>1462666325</v>
      </c>
      <c r="M3395" t="b">
        <v>0</v>
      </c>
      <c r="N3395">
        <v>0</v>
      </c>
      <c r="O3395" t="b">
        <v>0</v>
      </c>
      <c r="P3395" t="s">
        <v>8303</v>
      </c>
      <c r="Q3395">
        <f t="shared" si="426"/>
        <v>0</v>
      </c>
      <c r="R3395" t="e">
        <f t="shared" ref="R3395:R3458" si="431">ROUND(G3395/N3395,2)</f>
        <v>#DIV/0!</v>
      </c>
      <c r="S3395" t="str">
        <f t="shared" si="427"/>
        <v>theater</v>
      </c>
      <c r="T3395" t="str">
        <f t="shared" si="428"/>
        <v>spaces</v>
      </c>
      <c r="U3395" s="7">
        <f t="shared" si="429"/>
        <v>42498.008391203708</v>
      </c>
      <c r="V3395" s="7">
        <f t="shared" si="430"/>
        <v>42528.008391203708</v>
      </c>
    </row>
    <row r="3396" spans="1:22" ht="44.25" x14ac:dyDescent="0.75">
      <c r="A3396">
        <v>1400</v>
      </c>
      <c r="B3396" s="2" t="s">
        <v>1401</v>
      </c>
      <c r="C3396" s="2" t="s">
        <v>5510</v>
      </c>
      <c r="D3396">
        <v>350</v>
      </c>
      <c r="E3396">
        <f t="shared" si="424"/>
        <v>458.5</v>
      </c>
      <c r="F3396">
        <v>586</v>
      </c>
      <c r="G3396">
        <f t="shared" si="425"/>
        <v>767.66000000000008</v>
      </c>
      <c r="H3396" t="s">
        <v>8219</v>
      </c>
      <c r="I3396" t="s">
        <v>8225</v>
      </c>
      <c r="J3396" t="s">
        <v>8247</v>
      </c>
      <c r="K3396">
        <v>1465709400</v>
      </c>
      <c r="L3396">
        <v>1462695073</v>
      </c>
      <c r="M3396" t="b">
        <v>0</v>
      </c>
      <c r="N3396">
        <v>34</v>
      </c>
      <c r="O3396" t="b">
        <v>1</v>
      </c>
      <c r="P3396" t="s">
        <v>8276</v>
      </c>
      <c r="Q3396">
        <f t="shared" si="426"/>
        <v>167</v>
      </c>
      <c r="R3396">
        <f t="shared" si="431"/>
        <v>22.58</v>
      </c>
      <c r="S3396" t="str">
        <f t="shared" si="427"/>
        <v>music</v>
      </c>
      <c r="T3396" t="str">
        <f t="shared" si="428"/>
        <v>rock</v>
      </c>
      <c r="U3396" s="7">
        <f t="shared" si="429"/>
        <v>42498.341122685189</v>
      </c>
      <c r="V3396" s="7">
        <f t="shared" si="430"/>
        <v>42533.229166666672</v>
      </c>
    </row>
    <row r="3397" spans="1:22" ht="44.25" x14ac:dyDescent="0.75">
      <c r="A3397">
        <v>2503</v>
      </c>
      <c r="B3397" s="2" t="s">
        <v>2503</v>
      </c>
      <c r="C3397" s="2" t="s">
        <v>6613</v>
      </c>
      <c r="D3397">
        <v>10000</v>
      </c>
      <c r="E3397">
        <f t="shared" si="424"/>
        <v>10000</v>
      </c>
      <c r="F3397">
        <v>0</v>
      </c>
      <c r="G3397">
        <f t="shared" si="425"/>
        <v>0</v>
      </c>
      <c r="H3397" t="s">
        <v>8221</v>
      </c>
      <c r="I3397" t="s">
        <v>8224</v>
      </c>
      <c r="J3397" t="s">
        <v>8246</v>
      </c>
      <c r="K3397">
        <v>1465333560</v>
      </c>
      <c r="L3397">
        <v>1462743308</v>
      </c>
      <c r="M3397" t="b">
        <v>0</v>
      </c>
      <c r="N3397">
        <v>0</v>
      </c>
      <c r="O3397" t="b">
        <v>0</v>
      </c>
      <c r="P3397" t="s">
        <v>8299</v>
      </c>
      <c r="Q3397">
        <f t="shared" si="426"/>
        <v>0</v>
      </c>
      <c r="R3397" t="e">
        <f t="shared" si="431"/>
        <v>#DIV/0!</v>
      </c>
      <c r="S3397" t="str">
        <f t="shared" si="427"/>
        <v>food</v>
      </c>
      <c r="T3397" t="str">
        <f t="shared" si="428"/>
        <v>restaurants</v>
      </c>
      <c r="U3397" s="7">
        <f t="shared" si="429"/>
        <v>42498.899398148147</v>
      </c>
      <c r="V3397" s="7">
        <f t="shared" si="430"/>
        <v>42528.879166666666</v>
      </c>
    </row>
    <row r="3398" spans="1:22" ht="44.25" x14ac:dyDescent="0.75">
      <c r="A3398">
        <v>3317</v>
      </c>
      <c r="B3398" s="2" t="s">
        <v>3317</v>
      </c>
      <c r="C3398" s="2" t="s">
        <v>7427</v>
      </c>
      <c r="D3398">
        <v>1050</v>
      </c>
      <c r="E3398">
        <f t="shared" si="424"/>
        <v>1050</v>
      </c>
      <c r="F3398">
        <v>1115</v>
      </c>
      <c r="G3398">
        <f t="shared" si="425"/>
        <v>1115</v>
      </c>
      <c r="H3398" t="s">
        <v>8219</v>
      </c>
      <c r="I3398" t="s">
        <v>8224</v>
      </c>
      <c r="J3398" t="s">
        <v>8246</v>
      </c>
      <c r="K3398">
        <v>1465347424</v>
      </c>
      <c r="L3398">
        <v>1462755424</v>
      </c>
      <c r="M3398" t="b">
        <v>0</v>
      </c>
      <c r="N3398">
        <v>18</v>
      </c>
      <c r="O3398" t="b">
        <v>1</v>
      </c>
      <c r="P3398" t="s">
        <v>8271</v>
      </c>
      <c r="Q3398">
        <f t="shared" si="426"/>
        <v>106</v>
      </c>
      <c r="R3398">
        <f t="shared" si="431"/>
        <v>61.94</v>
      </c>
      <c r="S3398" t="str">
        <f t="shared" si="427"/>
        <v>theater</v>
      </c>
      <c r="T3398" t="str">
        <f t="shared" si="428"/>
        <v>plays</v>
      </c>
      <c r="U3398" s="7">
        <f t="shared" si="429"/>
        <v>42499.039629629624</v>
      </c>
      <c r="V3398" s="7">
        <f t="shared" si="430"/>
        <v>42529.039629629624</v>
      </c>
    </row>
    <row r="3399" spans="1:22" ht="59" x14ac:dyDescent="0.75">
      <c r="A3399">
        <v>3657</v>
      </c>
      <c r="B3399" s="2" t="s">
        <v>3654</v>
      </c>
      <c r="C3399" s="2" t="s">
        <v>7767</v>
      </c>
      <c r="D3399">
        <v>2000</v>
      </c>
      <c r="E3399">
        <f t="shared" si="424"/>
        <v>300</v>
      </c>
      <c r="F3399">
        <v>2215</v>
      </c>
      <c r="G3399">
        <f t="shared" si="425"/>
        <v>332.25</v>
      </c>
      <c r="H3399" t="s">
        <v>8219</v>
      </c>
      <c r="I3399" t="s">
        <v>8232</v>
      </c>
      <c r="J3399" t="s">
        <v>8253</v>
      </c>
      <c r="K3399">
        <v>1464817320</v>
      </c>
      <c r="L3399">
        <v>1462806419</v>
      </c>
      <c r="M3399" t="b">
        <v>0</v>
      </c>
      <c r="N3399">
        <v>20</v>
      </c>
      <c r="O3399" t="b">
        <v>1</v>
      </c>
      <c r="P3399" t="s">
        <v>8271</v>
      </c>
      <c r="Q3399">
        <f t="shared" si="426"/>
        <v>111</v>
      </c>
      <c r="R3399">
        <f t="shared" si="431"/>
        <v>16.61</v>
      </c>
      <c r="S3399" t="str">
        <f t="shared" si="427"/>
        <v>theater</v>
      </c>
      <c r="T3399" t="str">
        <f t="shared" si="428"/>
        <v>plays</v>
      </c>
      <c r="U3399" s="7">
        <f t="shared" si="429"/>
        <v>42499.629849537043</v>
      </c>
      <c r="V3399" s="7">
        <f t="shared" si="430"/>
        <v>42522.904166666667</v>
      </c>
    </row>
    <row r="3400" spans="1:22" ht="59" x14ac:dyDescent="0.75">
      <c r="A3400">
        <v>2908</v>
      </c>
      <c r="B3400" s="2" t="s">
        <v>2908</v>
      </c>
      <c r="C3400" s="2" t="s">
        <v>7018</v>
      </c>
      <c r="D3400">
        <v>9600</v>
      </c>
      <c r="E3400">
        <f t="shared" si="424"/>
        <v>9600</v>
      </c>
      <c r="F3400">
        <v>264</v>
      </c>
      <c r="G3400">
        <f t="shared" si="425"/>
        <v>264</v>
      </c>
      <c r="H3400" t="s">
        <v>8221</v>
      </c>
      <c r="I3400" t="s">
        <v>8224</v>
      </c>
      <c r="J3400" t="s">
        <v>8246</v>
      </c>
      <c r="K3400">
        <v>1465407219</v>
      </c>
      <c r="L3400">
        <v>1462815219</v>
      </c>
      <c r="M3400" t="b">
        <v>0</v>
      </c>
      <c r="N3400">
        <v>5</v>
      </c>
      <c r="O3400" t="b">
        <v>0</v>
      </c>
      <c r="P3400" t="s">
        <v>8271</v>
      </c>
      <c r="Q3400">
        <f t="shared" si="426"/>
        <v>3</v>
      </c>
      <c r="R3400">
        <f t="shared" si="431"/>
        <v>52.8</v>
      </c>
      <c r="S3400" t="str">
        <f t="shared" si="427"/>
        <v>theater</v>
      </c>
      <c r="T3400" t="str">
        <f t="shared" si="428"/>
        <v>plays</v>
      </c>
      <c r="U3400" s="7">
        <f t="shared" si="429"/>
        <v>42499.731701388882</v>
      </c>
      <c r="V3400" s="7">
        <f t="shared" si="430"/>
        <v>42529.731701388882</v>
      </c>
    </row>
    <row r="3401" spans="1:22" ht="44.25" x14ac:dyDescent="0.75">
      <c r="A3401">
        <v>3764</v>
      </c>
      <c r="B3401" s="2" t="s">
        <v>3761</v>
      </c>
      <c r="C3401" s="2" t="s">
        <v>7874</v>
      </c>
      <c r="D3401">
        <v>1500</v>
      </c>
      <c r="E3401">
        <f t="shared" si="424"/>
        <v>1500</v>
      </c>
      <c r="F3401">
        <v>1500</v>
      </c>
      <c r="G3401">
        <f t="shared" si="425"/>
        <v>1500</v>
      </c>
      <c r="H3401" t="s">
        <v>8219</v>
      </c>
      <c r="I3401" t="s">
        <v>8224</v>
      </c>
      <c r="J3401" t="s">
        <v>8246</v>
      </c>
      <c r="K3401">
        <v>1464482160</v>
      </c>
      <c r="L3401">
        <v>1462824832</v>
      </c>
      <c r="M3401" t="b">
        <v>0</v>
      </c>
      <c r="N3401">
        <v>27</v>
      </c>
      <c r="O3401" t="b">
        <v>1</v>
      </c>
      <c r="P3401" t="s">
        <v>8305</v>
      </c>
      <c r="Q3401">
        <f t="shared" si="426"/>
        <v>100</v>
      </c>
      <c r="R3401">
        <f t="shared" si="431"/>
        <v>55.56</v>
      </c>
      <c r="S3401" t="str">
        <f t="shared" si="427"/>
        <v>theater</v>
      </c>
      <c r="T3401" t="str">
        <f t="shared" si="428"/>
        <v>musical</v>
      </c>
      <c r="U3401" s="7">
        <f t="shared" si="429"/>
        <v>42499.842962962968</v>
      </c>
      <c r="V3401" s="7">
        <f t="shared" si="430"/>
        <v>42519.024999999994</v>
      </c>
    </row>
    <row r="3402" spans="1:22" ht="59" x14ac:dyDescent="0.75">
      <c r="A3402">
        <v>2013</v>
      </c>
      <c r="B3402" s="2" t="s">
        <v>2014</v>
      </c>
      <c r="C3402" s="2" t="s">
        <v>6123</v>
      </c>
      <c r="D3402">
        <v>160000</v>
      </c>
      <c r="E3402">
        <f t="shared" si="424"/>
        <v>160000</v>
      </c>
      <c r="F3402">
        <v>791862</v>
      </c>
      <c r="G3402">
        <f t="shared" si="425"/>
        <v>791862</v>
      </c>
      <c r="H3402" t="s">
        <v>8219</v>
      </c>
      <c r="I3402" t="s">
        <v>8224</v>
      </c>
      <c r="J3402" t="s">
        <v>8246</v>
      </c>
      <c r="K3402">
        <v>1468019014</v>
      </c>
      <c r="L3402">
        <v>1462835014</v>
      </c>
      <c r="M3402" t="b">
        <v>1</v>
      </c>
      <c r="N3402">
        <v>4562</v>
      </c>
      <c r="O3402" t="b">
        <v>1</v>
      </c>
      <c r="P3402" t="s">
        <v>8295</v>
      </c>
      <c r="Q3402">
        <f t="shared" si="426"/>
        <v>495</v>
      </c>
      <c r="R3402">
        <f t="shared" si="431"/>
        <v>173.58</v>
      </c>
      <c r="S3402" t="str">
        <f t="shared" si="427"/>
        <v>technology</v>
      </c>
      <c r="T3402" t="str">
        <f t="shared" si="428"/>
        <v>hardware</v>
      </c>
      <c r="U3402" s="7">
        <f t="shared" si="429"/>
        <v>42499.960810185185</v>
      </c>
      <c r="V3402" s="7">
        <f t="shared" si="430"/>
        <v>42559.960810185185</v>
      </c>
    </row>
    <row r="3403" spans="1:22" ht="44.25" x14ac:dyDescent="0.75">
      <c r="A3403">
        <v>3410</v>
      </c>
      <c r="B3403" s="2" t="s">
        <v>3409</v>
      </c>
      <c r="C3403" s="2" t="s">
        <v>7520</v>
      </c>
      <c r="D3403">
        <v>3000</v>
      </c>
      <c r="E3403">
        <f t="shared" si="424"/>
        <v>3000</v>
      </c>
      <c r="F3403">
        <v>3255</v>
      </c>
      <c r="G3403">
        <f t="shared" si="425"/>
        <v>3255</v>
      </c>
      <c r="H3403" t="s">
        <v>8219</v>
      </c>
      <c r="I3403" t="s">
        <v>8224</v>
      </c>
      <c r="J3403" t="s">
        <v>8246</v>
      </c>
      <c r="K3403">
        <v>1465196400</v>
      </c>
      <c r="L3403">
        <v>1462841990</v>
      </c>
      <c r="M3403" t="b">
        <v>0</v>
      </c>
      <c r="N3403">
        <v>40</v>
      </c>
      <c r="O3403" t="b">
        <v>1</v>
      </c>
      <c r="P3403" t="s">
        <v>8271</v>
      </c>
      <c r="Q3403">
        <f t="shared" si="426"/>
        <v>109</v>
      </c>
      <c r="R3403">
        <f t="shared" si="431"/>
        <v>81.38</v>
      </c>
      <c r="S3403" t="str">
        <f t="shared" si="427"/>
        <v>theater</v>
      </c>
      <c r="T3403" t="str">
        <f t="shared" si="428"/>
        <v>plays</v>
      </c>
      <c r="U3403" s="7">
        <f t="shared" si="429"/>
        <v>42500.041550925926</v>
      </c>
      <c r="V3403" s="7">
        <f t="shared" si="430"/>
        <v>42527.291666666672</v>
      </c>
    </row>
    <row r="3404" spans="1:22" ht="73.75" x14ac:dyDescent="0.75">
      <c r="A3404">
        <v>2177</v>
      </c>
      <c r="B3404" s="2" t="s">
        <v>2178</v>
      </c>
      <c r="C3404" s="2" t="s">
        <v>6287</v>
      </c>
      <c r="D3404">
        <v>2500</v>
      </c>
      <c r="E3404">
        <f t="shared" si="424"/>
        <v>2500</v>
      </c>
      <c r="F3404">
        <v>2503</v>
      </c>
      <c r="G3404">
        <f t="shared" si="425"/>
        <v>2503</v>
      </c>
      <c r="H3404" t="s">
        <v>8219</v>
      </c>
      <c r="I3404" t="s">
        <v>8224</v>
      </c>
      <c r="J3404" t="s">
        <v>8246</v>
      </c>
      <c r="K3404">
        <v>1465192867</v>
      </c>
      <c r="L3404">
        <v>1463032867</v>
      </c>
      <c r="M3404" t="b">
        <v>0</v>
      </c>
      <c r="N3404">
        <v>38</v>
      </c>
      <c r="O3404" t="b">
        <v>1</v>
      </c>
      <c r="P3404" t="s">
        <v>8276</v>
      </c>
      <c r="Q3404">
        <f t="shared" si="426"/>
        <v>100</v>
      </c>
      <c r="R3404">
        <f t="shared" si="431"/>
        <v>65.87</v>
      </c>
      <c r="S3404" t="str">
        <f t="shared" si="427"/>
        <v>music</v>
      </c>
      <c r="T3404" t="str">
        <f t="shared" si="428"/>
        <v>rock</v>
      </c>
      <c r="U3404" s="7">
        <f t="shared" si="429"/>
        <v>42502.250775462962</v>
      </c>
      <c r="V3404" s="7">
        <f t="shared" si="430"/>
        <v>42527.250775462962</v>
      </c>
    </row>
    <row r="3405" spans="1:22" ht="44.25" x14ac:dyDescent="0.75">
      <c r="A3405">
        <v>2022</v>
      </c>
      <c r="B3405" s="2" t="s">
        <v>2023</v>
      </c>
      <c r="C3405" s="2" t="s">
        <v>6132</v>
      </c>
      <c r="D3405">
        <v>100000</v>
      </c>
      <c r="E3405">
        <f t="shared" si="424"/>
        <v>100000</v>
      </c>
      <c r="F3405">
        <v>125137</v>
      </c>
      <c r="G3405">
        <f t="shared" si="425"/>
        <v>125137</v>
      </c>
      <c r="H3405" t="s">
        <v>8219</v>
      </c>
      <c r="I3405" t="s">
        <v>8224</v>
      </c>
      <c r="J3405" t="s">
        <v>8246</v>
      </c>
      <c r="K3405">
        <v>1465652372</v>
      </c>
      <c r="L3405">
        <v>1463060372</v>
      </c>
      <c r="M3405" t="b">
        <v>1</v>
      </c>
      <c r="N3405">
        <v>325</v>
      </c>
      <c r="O3405" t="b">
        <v>1</v>
      </c>
      <c r="P3405" t="s">
        <v>8295</v>
      </c>
      <c r="Q3405">
        <f t="shared" si="426"/>
        <v>125</v>
      </c>
      <c r="R3405">
        <f t="shared" si="431"/>
        <v>385.04</v>
      </c>
      <c r="S3405" t="str">
        <f t="shared" si="427"/>
        <v>technology</v>
      </c>
      <c r="T3405" t="str">
        <f t="shared" si="428"/>
        <v>hardware</v>
      </c>
      <c r="U3405" s="7">
        <f t="shared" si="429"/>
        <v>42502.569120370375</v>
      </c>
      <c r="V3405" s="7">
        <f t="shared" si="430"/>
        <v>42532.569120370375</v>
      </c>
    </row>
    <row r="3406" spans="1:22" ht="44.25" x14ac:dyDescent="0.75">
      <c r="A3406">
        <v>1354</v>
      </c>
      <c r="B3406" s="2" t="s">
        <v>1355</v>
      </c>
      <c r="C3406" s="2" t="s">
        <v>5464</v>
      </c>
      <c r="D3406">
        <v>1200</v>
      </c>
      <c r="E3406">
        <f t="shared" si="424"/>
        <v>1572</v>
      </c>
      <c r="F3406">
        <v>1563</v>
      </c>
      <c r="G3406">
        <f t="shared" si="425"/>
        <v>2047.53</v>
      </c>
      <c r="H3406" t="s">
        <v>8219</v>
      </c>
      <c r="I3406" t="s">
        <v>8225</v>
      </c>
      <c r="J3406" t="s">
        <v>8247</v>
      </c>
      <c r="K3406">
        <v>1465672979</v>
      </c>
      <c r="L3406">
        <v>1463080979</v>
      </c>
      <c r="M3406" t="b">
        <v>0</v>
      </c>
      <c r="N3406">
        <v>64</v>
      </c>
      <c r="O3406" t="b">
        <v>1</v>
      </c>
      <c r="P3406" t="s">
        <v>8274</v>
      </c>
      <c r="Q3406">
        <f t="shared" si="426"/>
        <v>130</v>
      </c>
      <c r="R3406">
        <f t="shared" si="431"/>
        <v>31.99</v>
      </c>
      <c r="S3406" t="str">
        <f t="shared" si="427"/>
        <v>publishing</v>
      </c>
      <c r="T3406" t="str">
        <f t="shared" si="428"/>
        <v>nonfiction</v>
      </c>
      <c r="U3406" s="7">
        <f t="shared" si="429"/>
        <v>42502.807627314818</v>
      </c>
      <c r="V3406" s="7">
        <f t="shared" si="430"/>
        <v>42532.807627314818</v>
      </c>
    </row>
    <row r="3407" spans="1:22" ht="59" x14ac:dyDescent="0.75">
      <c r="A3407">
        <v>1635</v>
      </c>
      <c r="B3407" s="2" t="s">
        <v>1636</v>
      </c>
      <c r="C3407" s="2" t="s">
        <v>5745</v>
      </c>
      <c r="D3407">
        <v>2000</v>
      </c>
      <c r="E3407">
        <f t="shared" si="424"/>
        <v>2000</v>
      </c>
      <c r="F3407">
        <v>2506</v>
      </c>
      <c r="G3407">
        <f t="shared" si="425"/>
        <v>2506</v>
      </c>
      <c r="H3407" t="s">
        <v>8219</v>
      </c>
      <c r="I3407" t="s">
        <v>8224</v>
      </c>
      <c r="J3407" t="s">
        <v>8246</v>
      </c>
      <c r="K3407">
        <v>1468270261</v>
      </c>
      <c r="L3407">
        <v>1463086261</v>
      </c>
      <c r="M3407" t="b">
        <v>0</v>
      </c>
      <c r="N3407">
        <v>37</v>
      </c>
      <c r="O3407" t="b">
        <v>1</v>
      </c>
      <c r="P3407" t="s">
        <v>8276</v>
      </c>
      <c r="Q3407">
        <f t="shared" si="426"/>
        <v>125</v>
      </c>
      <c r="R3407">
        <f t="shared" si="431"/>
        <v>67.73</v>
      </c>
      <c r="S3407" t="str">
        <f t="shared" si="427"/>
        <v>music</v>
      </c>
      <c r="T3407" t="str">
        <f t="shared" si="428"/>
        <v>rock</v>
      </c>
      <c r="U3407" s="7">
        <f t="shared" si="429"/>
        <v>42502.868761574078</v>
      </c>
      <c r="V3407" s="7">
        <f t="shared" si="430"/>
        <v>42562.868761574078</v>
      </c>
    </row>
    <row r="3408" spans="1:22" ht="59" x14ac:dyDescent="0.75">
      <c r="A3408">
        <v>2425</v>
      </c>
      <c r="B3408" s="2" t="s">
        <v>2426</v>
      </c>
      <c r="C3408" s="2" t="s">
        <v>6535</v>
      </c>
      <c r="D3408">
        <v>3500</v>
      </c>
      <c r="E3408">
        <f t="shared" si="424"/>
        <v>3500</v>
      </c>
      <c r="F3408">
        <v>1</v>
      </c>
      <c r="G3408">
        <f t="shared" si="425"/>
        <v>1</v>
      </c>
      <c r="H3408" t="s">
        <v>8221</v>
      </c>
      <c r="I3408" t="s">
        <v>8224</v>
      </c>
      <c r="J3408" t="s">
        <v>8246</v>
      </c>
      <c r="K3408">
        <v>1464386640</v>
      </c>
      <c r="L3408">
        <v>1463090149</v>
      </c>
      <c r="M3408" t="b">
        <v>0</v>
      </c>
      <c r="N3408">
        <v>1</v>
      </c>
      <c r="O3408" t="b">
        <v>0</v>
      </c>
      <c r="P3408" t="s">
        <v>8284</v>
      </c>
      <c r="Q3408">
        <f t="shared" si="426"/>
        <v>0</v>
      </c>
      <c r="R3408">
        <f t="shared" si="431"/>
        <v>1</v>
      </c>
      <c r="S3408" t="str">
        <f t="shared" si="427"/>
        <v>food</v>
      </c>
      <c r="T3408" t="str">
        <f t="shared" si="428"/>
        <v>food trucks</v>
      </c>
      <c r="U3408" s="7">
        <f t="shared" si="429"/>
        <v>42502.913761574076</v>
      </c>
      <c r="V3408" s="7">
        <f t="shared" si="430"/>
        <v>42517.919444444444</v>
      </c>
    </row>
    <row r="3409" spans="1:22" ht="44.25" x14ac:dyDescent="0.75">
      <c r="A3409">
        <v>555</v>
      </c>
      <c r="B3409" s="2" t="s">
        <v>556</v>
      </c>
      <c r="C3409" s="2" t="s">
        <v>4665</v>
      </c>
      <c r="D3409">
        <v>7500</v>
      </c>
      <c r="E3409">
        <f t="shared" si="424"/>
        <v>9825</v>
      </c>
      <c r="F3409">
        <v>0</v>
      </c>
      <c r="G3409">
        <f t="shared" si="425"/>
        <v>0</v>
      </c>
      <c r="H3409" t="s">
        <v>8221</v>
      </c>
      <c r="I3409" t="s">
        <v>8225</v>
      </c>
      <c r="J3409" t="s">
        <v>8247</v>
      </c>
      <c r="K3409">
        <v>1465720143</v>
      </c>
      <c r="L3409">
        <v>1463128143</v>
      </c>
      <c r="M3409" t="b">
        <v>0</v>
      </c>
      <c r="N3409">
        <v>0</v>
      </c>
      <c r="O3409" t="b">
        <v>0</v>
      </c>
      <c r="P3409" t="s">
        <v>8272</v>
      </c>
      <c r="Q3409">
        <f t="shared" si="426"/>
        <v>0</v>
      </c>
      <c r="R3409" t="e">
        <f t="shared" si="431"/>
        <v>#DIV/0!</v>
      </c>
      <c r="S3409" t="str">
        <f t="shared" si="427"/>
        <v>technology</v>
      </c>
      <c r="T3409" t="str">
        <f t="shared" si="428"/>
        <v>web</v>
      </c>
      <c r="U3409" s="7">
        <f t="shared" si="429"/>
        <v>42503.353506944448</v>
      </c>
      <c r="V3409" s="7">
        <f t="shared" si="430"/>
        <v>42533.353506944448</v>
      </c>
    </row>
    <row r="3410" spans="1:22" ht="44.25" x14ac:dyDescent="0.75">
      <c r="A3410">
        <v>3587</v>
      </c>
      <c r="B3410" s="2" t="s">
        <v>3586</v>
      </c>
      <c r="C3410" s="2" t="s">
        <v>7697</v>
      </c>
      <c r="D3410">
        <v>500</v>
      </c>
      <c r="E3410">
        <f t="shared" si="424"/>
        <v>655</v>
      </c>
      <c r="F3410">
        <v>633</v>
      </c>
      <c r="G3410">
        <f t="shared" si="425"/>
        <v>829.23</v>
      </c>
      <c r="H3410" t="s">
        <v>8219</v>
      </c>
      <c r="I3410" t="s">
        <v>8225</v>
      </c>
      <c r="J3410" t="s">
        <v>8247</v>
      </c>
      <c r="K3410">
        <v>1467054000</v>
      </c>
      <c r="L3410">
        <v>1463144254</v>
      </c>
      <c r="M3410" t="b">
        <v>0</v>
      </c>
      <c r="N3410">
        <v>28</v>
      </c>
      <c r="O3410" t="b">
        <v>1</v>
      </c>
      <c r="P3410" t="s">
        <v>8271</v>
      </c>
      <c r="Q3410">
        <f t="shared" si="426"/>
        <v>127</v>
      </c>
      <c r="R3410">
        <f t="shared" si="431"/>
        <v>29.62</v>
      </c>
      <c r="S3410" t="str">
        <f t="shared" si="427"/>
        <v>theater</v>
      </c>
      <c r="T3410" t="str">
        <f t="shared" si="428"/>
        <v>plays</v>
      </c>
      <c r="U3410" s="7">
        <f t="shared" si="429"/>
        <v>42503.539976851855</v>
      </c>
      <c r="V3410" s="7">
        <f t="shared" si="430"/>
        <v>42548.791666666672</v>
      </c>
    </row>
    <row r="3411" spans="1:22" ht="44.25" x14ac:dyDescent="0.75">
      <c r="A3411">
        <v>3225</v>
      </c>
      <c r="B3411" s="2" t="s">
        <v>3225</v>
      </c>
      <c r="C3411" s="2" t="s">
        <v>7335</v>
      </c>
      <c r="D3411">
        <v>2000</v>
      </c>
      <c r="E3411">
        <f t="shared" si="424"/>
        <v>2000</v>
      </c>
      <c r="F3411">
        <v>2047</v>
      </c>
      <c r="G3411">
        <f t="shared" si="425"/>
        <v>2047</v>
      </c>
      <c r="H3411" t="s">
        <v>8219</v>
      </c>
      <c r="I3411" t="s">
        <v>8224</v>
      </c>
      <c r="J3411" t="s">
        <v>8246</v>
      </c>
      <c r="K3411">
        <v>1464987600</v>
      </c>
      <c r="L3411">
        <v>1463145938</v>
      </c>
      <c r="M3411" t="b">
        <v>1</v>
      </c>
      <c r="N3411">
        <v>39</v>
      </c>
      <c r="O3411" t="b">
        <v>1</v>
      </c>
      <c r="P3411" t="s">
        <v>8271</v>
      </c>
      <c r="Q3411">
        <f t="shared" si="426"/>
        <v>102</v>
      </c>
      <c r="R3411">
        <f t="shared" si="431"/>
        <v>52.49</v>
      </c>
      <c r="S3411" t="str">
        <f t="shared" si="427"/>
        <v>theater</v>
      </c>
      <c r="T3411" t="str">
        <f t="shared" si="428"/>
        <v>plays</v>
      </c>
      <c r="U3411" s="7">
        <f t="shared" si="429"/>
        <v>42503.559467592597</v>
      </c>
      <c r="V3411" s="7">
        <f t="shared" si="430"/>
        <v>42524.875</v>
      </c>
    </row>
    <row r="3412" spans="1:22" ht="59" x14ac:dyDescent="0.75">
      <c r="A3412">
        <v>1197</v>
      </c>
      <c r="B3412" s="2" t="s">
        <v>1198</v>
      </c>
      <c r="C3412" s="2" t="s">
        <v>5307</v>
      </c>
      <c r="D3412">
        <v>15000</v>
      </c>
      <c r="E3412">
        <f t="shared" si="424"/>
        <v>15000</v>
      </c>
      <c r="F3412">
        <v>37994</v>
      </c>
      <c r="G3412">
        <f t="shared" si="425"/>
        <v>37994</v>
      </c>
      <c r="H3412" t="s">
        <v>8219</v>
      </c>
      <c r="I3412" t="s">
        <v>8224</v>
      </c>
      <c r="J3412" t="s">
        <v>8246</v>
      </c>
      <c r="K3412">
        <v>1465797540</v>
      </c>
      <c r="L3412">
        <v>1463155034</v>
      </c>
      <c r="M3412" t="b">
        <v>0</v>
      </c>
      <c r="N3412">
        <v>314</v>
      </c>
      <c r="O3412" t="b">
        <v>1</v>
      </c>
      <c r="P3412" t="s">
        <v>8285</v>
      </c>
      <c r="Q3412">
        <f t="shared" si="426"/>
        <v>253</v>
      </c>
      <c r="R3412">
        <f t="shared" si="431"/>
        <v>121</v>
      </c>
      <c r="S3412" t="str">
        <f t="shared" si="427"/>
        <v>photography</v>
      </c>
      <c r="T3412" t="str">
        <f t="shared" si="428"/>
        <v>photobooks</v>
      </c>
      <c r="U3412" s="7">
        <f t="shared" si="429"/>
        <v>42503.66474537037</v>
      </c>
      <c r="V3412" s="7">
        <f t="shared" si="430"/>
        <v>42534.249305555553</v>
      </c>
    </row>
    <row r="3413" spans="1:22" ht="44.25" x14ac:dyDescent="0.75">
      <c r="A3413">
        <v>3830</v>
      </c>
      <c r="B3413" s="2" t="s">
        <v>3827</v>
      </c>
      <c r="C3413" s="2" t="s">
        <v>7939</v>
      </c>
      <c r="D3413">
        <v>100</v>
      </c>
      <c r="E3413">
        <f t="shared" si="424"/>
        <v>100</v>
      </c>
      <c r="F3413">
        <v>225</v>
      </c>
      <c r="G3413">
        <f t="shared" si="425"/>
        <v>225</v>
      </c>
      <c r="H3413" t="s">
        <v>8219</v>
      </c>
      <c r="I3413" t="s">
        <v>8224</v>
      </c>
      <c r="J3413" t="s">
        <v>8246</v>
      </c>
      <c r="K3413">
        <v>1464371211</v>
      </c>
      <c r="L3413">
        <v>1463161611</v>
      </c>
      <c r="M3413" t="b">
        <v>0</v>
      </c>
      <c r="N3413">
        <v>3</v>
      </c>
      <c r="O3413" t="b">
        <v>1</v>
      </c>
      <c r="P3413" t="s">
        <v>8271</v>
      </c>
      <c r="Q3413">
        <f t="shared" si="426"/>
        <v>225</v>
      </c>
      <c r="R3413">
        <f t="shared" si="431"/>
        <v>75</v>
      </c>
      <c r="S3413" t="str">
        <f t="shared" si="427"/>
        <v>theater</v>
      </c>
      <c r="T3413" t="str">
        <f t="shared" si="428"/>
        <v>plays</v>
      </c>
      <c r="U3413" s="7">
        <f t="shared" si="429"/>
        <v>42503.740868055553</v>
      </c>
      <c r="V3413" s="7">
        <f t="shared" si="430"/>
        <v>42517.740868055553</v>
      </c>
    </row>
    <row r="3414" spans="1:22" ht="59" x14ac:dyDescent="0.75">
      <c r="A3414">
        <v>677</v>
      </c>
      <c r="B3414" s="2" t="s">
        <v>678</v>
      </c>
      <c r="C3414" s="2" t="s">
        <v>4787</v>
      </c>
      <c r="D3414">
        <v>50000</v>
      </c>
      <c r="E3414">
        <f t="shared" si="424"/>
        <v>56999.999999999993</v>
      </c>
      <c r="F3414">
        <v>12792</v>
      </c>
      <c r="G3414">
        <f t="shared" si="425"/>
        <v>14582.88</v>
      </c>
      <c r="H3414" t="s">
        <v>8221</v>
      </c>
      <c r="I3414" t="s">
        <v>8237</v>
      </c>
      <c r="J3414" t="s">
        <v>8249</v>
      </c>
      <c r="K3414">
        <v>1467106895</v>
      </c>
      <c r="L3414">
        <v>1463218895</v>
      </c>
      <c r="M3414" t="b">
        <v>0</v>
      </c>
      <c r="N3414">
        <v>96</v>
      </c>
      <c r="O3414" t="b">
        <v>0</v>
      </c>
      <c r="P3414" t="s">
        <v>8273</v>
      </c>
      <c r="Q3414">
        <f t="shared" si="426"/>
        <v>26</v>
      </c>
      <c r="R3414">
        <f t="shared" si="431"/>
        <v>151.91</v>
      </c>
      <c r="S3414" t="str">
        <f t="shared" si="427"/>
        <v>technology</v>
      </c>
      <c r="T3414" t="str">
        <f t="shared" si="428"/>
        <v>wearables</v>
      </c>
      <c r="U3414" s="7">
        <f t="shared" si="429"/>
        <v>42504.403877314813</v>
      </c>
      <c r="V3414" s="7">
        <f t="shared" si="430"/>
        <v>42549.403877314813</v>
      </c>
    </row>
    <row r="3415" spans="1:22" ht="59" x14ac:dyDescent="0.75">
      <c r="A3415">
        <v>829</v>
      </c>
      <c r="B3415" s="2" t="s">
        <v>830</v>
      </c>
      <c r="C3415" s="2" t="s">
        <v>4939</v>
      </c>
      <c r="D3415">
        <v>500</v>
      </c>
      <c r="E3415">
        <f t="shared" si="424"/>
        <v>655</v>
      </c>
      <c r="F3415">
        <v>520</v>
      </c>
      <c r="G3415">
        <f t="shared" si="425"/>
        <v>681.2</v>
      </c>
      <c r="H3415" t="s">
        <v>8219</v>
      </c>
      <c r="I3415" t="s">
        <v>8225</v>
      </c>
      <c r="J3415" t="s">
        <v>8247</v>
      </c>
      <c r="K3415">
        <v>1468437240</v>
      </c>
      <c r="L3415">
        <v>1463253240</v>
      </c>
      <c r="M3415" t="b">
        <v>0</v>
      </c>
      <c r="N3415">
        <v>16</v>
      </c>
      <c r="O3415" t="b">
        <v>1</v>
      </c>
      <c r="P3415" t="s">
        <v>8276</v>
      </c>
      <c r="Q3415">
        <f t="shared" si="426"/>
        <v>104</v>
      </c>
      <c r="R3415">
        <f t="shared" si="431"/>
        <v>42.58</v>
      </c>
      <c r="S3415" t="str">
        <f t="shared" si="427"/>
        <v>music</v>
      </c>
      <c r="T3415" t="str">
        <f t="shared" si="428"/>
        <v>rock</v>
      </c>
      <c r="U3415" s="7">
        <f t="shared" si="429"/>
        <v>42504.801388888889</v>
      </c>
      <c r="V3415" s="7">
        <f t="shared" si="430"/>
        <v>42564.801388888889</v>
      </c>
    </row>
    <row r="3416" spans="1:22" ht="44.25" x14ac:dyDescent="0.75">
      <c r="A3416">
        <v>3713</v>
      </c>
      <c r="B3416" s="2" t="s">
        <v>3710</v>
      </c>
      <c r="C3416" s="2" t="s">
        <v>7823</v>
      </c>
      <c r="D3416">
        <v>2000</v>
      </c>
      <c r="E3416">
        <f t="shared" si="424"/>
        <v>2000</v>
      </c>
      <c r="F3416">
        <v>2030</v>
      </c>
      <c r="G3416">
        <f t="shared" si="425"/>
        <v>2030</v>
      </c>
      <c r="H3416" t="s">
        <v>8219</v>
      </c>
      <c r="I3416" t="s">
        <v>8224</v>
      </c>
      <c r="J3416" t="s">
        <v>8246</v>
      </c>
      <c r="K3416">
        <v>1465062166</v>
      </c>
      <c r="L3416">
        <v>1463334166</v>
      </c>
      <c r="M3416" t="b">
        <v>0</v>
      </c>
      <c r="N3416">
        <v>19</v>
      </c>
      <c r="O3416" t="b">
        <v>1</v>
      </c>
      <c r="P3416" t="s">
        <v>8271</v>
      </c>
      <c r="Q3416">
        <f t="shared" si="426"/>
        <v>102</v>
      </c>
      <c r="R3416">
        <f t="shared" si="431"/>
        <v>106.84</v>
      </c>
      <c r="S3416" t="str">
        <f t="shared" si="427"/>
        <v>theater</v>
      </c>
      <c r="T3416" t="str">
        <f t="shared" si="428"/>
        <v>plays</v>
      </c>
      <c r="U3416" s="7">
        <f t="shared" si="429"/>
        <v>42505.738032407404</v>
      </c>
      <c r="V3416" s="7">
        <f t="shared" si="430"/>
        <v>42525.738032407404</v>
      </c>
    </row>
    <row r="3417" spans="1:22" ht="44.25" x14ac:dyDescent="0.75">
      <c r="A3417">
        <v>3288</v>
      </c>
      <c r="B3417" s="2" t="s">
        <v>3288</v>
      </c>
      <c r="C3417" s="2" t="s">
        <v>7398</v>
      </c>
      <c r="D3417">
        <v>10000</v>
      </c>
      <c r="E3417">
        <f t="shared" si="424"/>
        <v>13100</v>
      </c>
      <c r="F3417">
        <v>10026.49</v>
      </c>
      <c r="G3417">
        <f t="shared" si="425"/>
        <v>13134.7019</v>
      </c>
      <c r="H3417" t="s">
        <v>8219</v>
      </c>
      <c r="I3417" t="s">
        <v>8225</v>
      </c>
      <c r="J3417" t="s">
        <v>8247</v>
      </c>
      <c r="K3417">
        <v>1466463600</v>
      </c>
      <c r="L3417">
        <v>1463337315</v>
      </c>
      <c r="M3417" t="b">
        <v>0</v>
      </c>
      <c r="N3417">
        <v>207</v>
      </c>
      <c r="O3417" t="b">
        <v>1</v>
      </c>
      <c r="P3417" t="s">
        <v>8271</v>
      </c>
      <c r="Q3417">
        <f t="shared" si="426"/>
        <v>100</v>
      </c>
      <c r="R3417">
        <f t="shared" si="431"/>
        <v>63.45</v>
      </c>
      <c r="S3417" t="str">
        <f t="shared" si="427"/>
        <v>theater</v>
      </c>
      <c r="T3417" t="str">
        <f t="shared" si="428"/>
        <v>plays</v>
      </c>
      <c r="U3417" s="7">
        <f t="shared" si="429"/>
        <v>42505.774479166663</v>
      </c>
      <c r="V3417" s="7">
        <f t="shared" si="430"/>
        <v>42541.958333333328</v>
      </c>
    </row>
    <row r="3418" spans="1:22" ht="59" x14ac:dyDescent="0.75">
      <c r="A3418">
        <v>2257</v>
      </c>
      <c r="B3418" s="2" t="s">
        <v>2258</v>
      </c>
      <c r="C3418" s="2" t="s">
        <v>6367</v>
      </c>
      <c r="D3418">
        <v>2500</v>
      </c>
      <c r="E3418">
        <f t="shared" si="424"/>
        <v>3275</v>
      </c>
      <c r="F3418">
        <v>15903.5</v>
      </c>
      <c r="G3418">
        <f t="shared" si="425"/>
        <v>20833.584999999999</v>
      </c>
      <c r="H3418" t="s">
        <v>8219</v>
      </c>
      <c r="I3418" t="s">
        <v>8225</v>
      </c>
      <c r="J3418" t="s">
        <v>8247</v>
      </c>
      <c r="K3418">
        <v>1466377200</v>
      </c>
      <c r="L3418">
        <v>1463351329</v>
      </c>
      <c r="M3418" t="b">
        <v>0</v>
      </c>
      <c r="N3418">
        <v>169</v>
      </c>
      <c r="O3418" t="b">
        <v>1</v>
      </c>
      <c r="P3418" t="s">
        <v>8297</v>
      </c>
      <c r="Q3418">
        <f t="shared" si="426"/>
        <v>636</v>
      </c>
      <c r="R3418">
        <f t="shared" si="431"/>
        <v>123.28</v>
      </c>
      <c r="S3418" t="str">
        <f t="shared" si="427"/>
        <v>games</v>
      </c>
      <c r="T3418" t="str">
        <f t="shared" si="428"/>
        <v>tabletop games</v>
      </c>
      <c r="U3418" s="7">
        <f t="shared" si="429"/>
        <v>42505.936678240745</v>
      </c>
      <c r="V3418" s="7">
        <f t="shared" si="430"/>
        <v>42540.958333333328</v>
      </c>
    </row>
    <row r="3419" spans="1:22" ht="59" x14ac:dyDescent="0.75">
      <c r="A3419">
        <v>1758</v>
      </c>
      <c r="B3419" s="2" t="s">
        <v>1759</v>
      </c>
      <c r="C3419" s="2" t="s">
        <v>5868</v>
      </c>
      <c r="D3419">
        <v>1000</v>
      </c>
      <c r="E3419">
        <f t="shared" si="424"/>
        <v>1000</v>
      </c>
      <c r="F3419">
        <v>1147</v>
      </c>
      <c r="G3419">
        <f t="shared" si="425"/>
        <v>1147</v>
      </c>
      <c r="H3419" t="s">
        <v>8219</v>
      </c>
      <c r="I3419" t="s">
        <v>8224</v>
      </c>
      <c r="J3419" t="s">
        <v>8246</v>
      </c>
      <c r="K3419">
        <v>1468536992</v>
      </c>
      <c r="L3419">
        <v>1463352992</v>
      </c>
      <c r="M3419" t="b">
        <v>0</v>
      </c>
      <c r="N3419">
        <v>27</v>
      </c>
      <c r="O3419" t="b">
        <v>1</v>
      </c>
      <c r="P3419" t="s">
        <v>8285</v>
      </c>
      <c r="Q3419">
        <f t="shared" si="426"/>
        <v>115</v>
      </c>
      <c r="R3419">
        <f t="shared" si="431"/>
        <v>42.48</v>
      </c>
      <c r="S3419" t="str">
        <f t="shared" si="427"/>
        <v>photography</v>
      </c>
      <c r="T3419" t="str">
        <f t="shared" si="428"/>
        <v>photobooks</v>
      </c>
      <c r="U3419" s="7">
        <f t="shared" si="429"/>
        <v>42505.955925925926</v>
      </c>
      <c r="V3419" s="7">
        <f t="shared" si="430"/>
        <v>42565.955925925926</v>
      </c>
    </row>
    <row r="3420" spans="1:22" ht="44.25" x14ac:dyDescent="0.75">
      <c r="A3420">
        <v>979</v>
      </c>
      <c r="B3420" s="2" t="s">
        <v>980</v>
      </c>
      <c r="C3420" s="2" t="s">
        <v>5089</v>
      </c>
      <c r="D3420">
        <v>35000</v>
      </c>
      <c r="E3420">
        <f t="shared" si="424"/>
        <v>35000</v>
      </c>
      <c r="F3420">
        <v>28986.16</v>
      </c>
      <c r="G3420">
        <f t="shared" si="425"/>
        <v>28986.16</v>
      </c>
      <c r="H3420" t="s">
        <v>8221</v>
      </c>
      <c r="I3420" t="s">
        <v>8224</v>
      </c>
      <c r="J3420" t="s">
        <v>8246</v>
      </c>
      <c r="K3420">
        <v>1466449140</v>
      </c>
      <c r="L3420">
        <v>1463392828</v>
      </c>
      <c r="M3420" t="b">
        <v>0</v>
      </c>
      <c r="N3420">
        <v>96</v>
      </c>
      <c r="O3420" t="b">
        <v>0</v>
      </c>
      <c r="P3420" t="s">
        <v>8273</v>
      </c>
      <c r="Q3420">
        <f t="shared" si="426"/>
        <v>83</v>
      </c>
      <c r="R3420">
        <f t="shared" si="431"/>
        <v>301.94</v>
      </c>
      <c r="S3420" t="str">
        <f t="shared" si="427"/>
        <v>technology</v>
      </c>
      <c r="T3420" t="str">
        <f t="shared" si="428"/>
        <v>wearables</v>
      </c>
      <c r="U3420" s="7">
        <f t="shared" si="429"/>
        <v>42506.416990740734</v>
      </c>
      <c r="V3420" s="7">
        <f t="shared" si="430"/>
        <v>42541.790972222225</v>
      </c>
    </row>
    <row r="3421" spans="1:22" ht="44.25" x14ac:dyDescent="0.75">
      <c r="A3421">
        <v>3608</v>
      </c>
      <c r="B3421" s="2" t="s">
        <v>3607</v>
      </c>
      <c r="C3421" s="2" t="s">
        <v>7718</v>
      </c>
      <c r="D3421">
        <v>800</v>
      </c>
      <c r="E3421">
        <f t="shared" si="424"/>
        <v>1048</v>
      </c>
      <c r="F3421">
        <v>800</v>
      </c>
      <c r="G3421">
        <f t="shared" si="425"/>
        <v>1048</v>
      </c>
      <c r="H3421" t="s">
        <v>8219</v>
      </c>
      <c r="I3421" t="s">
        <v>8225</v>
      </c>
      <c r="J3421" t="s">
        <v>8247</v>
      </c>
      <c r="K3421">
        <v>1466172000</v>
      </c>
      <c r="L3421">
        <v>1463418090</v>
      </c>
      <c r="M3421" t="b">
        <v>0</v>
      </c>
      <c r="N3421">
        <v>27</v>
      </c>
      <c r="O3421" t="b">
        <v>1</v>
      </c>
      <c r="P3421" t="s">
        <v>8271</v>
      </c>
      <c r="Q3421">
        <f t="shared" si="426"/>
        <v>100</v>
      </c>
      <c r="R3421">
        <f t="shared" si="431"/>
        <v>38.81</v>
      </c>
      <c r="S3421" t="str">
        <f t="shared" si="427"/>
        <v>theater</v>
      </c>
      <c r="T3421" t="str">
        <f t="shared" si="428"/>
        <v>plays</v>
      </c>
      <c r="U3421" s="7">
        <f t="shared" si="429"/>
        <v>42506.709375000006</v>
      </c>
      <c r="V3421" s="7">
        <f t="shared" si="430"/>
        <v>42538.583333333328</v>
      </c>
    </row>
    <row r="3422" spans="1:22" ht="59" x14ac:dyDescent="0.75">
      <c r="A3422">
        <v>670</v>
      </c>
      <c r="B3422" s="2" t="s">
        <v>671</v>
      </c>
      <c r="C3422" s="2" t="s">
        <v>4780</v>
      </c>
      <c r="D3422">
        <v>90000</v>
      </c>
      <c r="E3422">
        <f t="shared" si="424"/>
        <v>102599.99999999999</v>
      </c>
      <c r="F3422">
        <v>26349</v>
      </c>
      <c r="G3422">
        <f t="shared" si="425"/>
        <v>30037.859999999997</v>
      </c>
      <c r="H3422" t="s">
        <v>8221</v>
      </c>
      <c r="I3422" t="s">
        <v>8237</v>
      </c>
      <c r="J3422" t="s">
        <v>8249</v>
      </c>
      <c r="K3422">
        <v>1466323800</v>
      </c>
      <c r="L3422">
        <v>1463418120</v>
      </c>
      <c r="M3422" t="b">
        <v>0</v>
      </c>
      <c r="N3422">
        <v>310</v>
      </c>
      <c r="O3422" t="b">
        <v>0</v>
      </c>
      <c r="P3422" t="s">
        <v>8273</v>
      </c>
      <c r="Q3422">
        <f t="shared" si="426"/>
        <v>29</v>
      </c>
      <c r="R3422">
        <f t="shared" si="431"/>
        <v>96.9</v>
      </c>
      <c r="S3422" t="str">
        <f t="shared" si="427"/>
        <v>technology</v>
      </c>
      <c r="T3422" t="str">
        <f t="shared" si="428"/>
        <v>wearables</v>
      </c>
      <c r="U3422" s="7">
        <f t="shared" si="429"/>
        <v>42506.709722222222</v>
      </c>
      <c r="V3422" s="7">
        <f t="shared" si="430"/>
        <v>42540.340277777781</v>
      </c>
    </row>
    <row r="3423" spans="1:22" ht="59" x14ac:dyDescent="0.75">
      <c r="A3423">
        <v>3484</v>
      </c>
      <c r="B3423" s="2" t="s">
        <v>3483</v>
      </c>
      <c r="C3423" s="2" t="s">
        <v>7594</v>
      </c>
      <c r="D3423">
        <v>2500</v>
      </c>
      <c r="E3423">
        <f t="shared" si="424"/>
        <v>2500</v>
      </c>
      <c r="F3423">
        <v>2856</v>
      </c>
      <c r="G3423">
        <f t="shared" si="425"/>
        <v>2856</v>
      </c>
      <c r="H3423" t="s">
        <v>8219</v>
      </c>
      <c r="I3423" t="s">
        <v>8224</v>
      </c>
      <c r="J3423" t="s">
        <v>8246</v>
      </c>
      <c r="K3423">
        <v>1466014499</v>
      </c>
      <c r="L3423">
        <v>1463422499</v>
      </c>
      <c r="M3423" t="b">
        <v>0</v>
      </c>
      <c r="N3423">
        <v>44</v>
      </c>
      <c r="O3423" t="b">
        <v>1</v>
      </c>
      <c r="P3423" t="s">
        <v>8271</v>
      </c>
      <c r="Q3423">
        <f t="shared" si="426"/>
        <v>114</v>
      </c>
      <c r="R3423">
        <f t="shared" si="431"/>
        <v>64.91</v>
      </c>
      <c r="S3423" t="str">
        <f t="shared" si="427"/>
        <v>theater</v>
      </c>
      <c r="T3423" t="str">
        <f t="shared" si="428"/>
        <v>plays</v>
      </c>
      <c r="U3423" s="7">
        <f t="shared" si="429"/>
        <v>42506.760405092587</v>
      </c>
      <c r="V3423" s="7">
        <f t="shared" si="430"/>
        <v>42536.760405092587</v>
      </c>
    </row>
    <row r="3424" spans="1:22" ht="59" x14ac:dyDescent="0.75">
      <c r="A3424">
        <v>2799</v>
      </c>
      <c r="B3424" s="2" t="s">
        <v>2799</v>
      </c>
      <c r="C3424" s="2" t="s">
        <v>6909</v>
      </c>
      <c r="D3424">
        <v>5000</v>
      </c>
      <c r="E3424">
        <f t="shared" si="424"/>
        <v>6550</v>
      </c>
      <c r="F3424">
        <v>5831.74</v>
      </c>
      <c r="G3424">
        <f t="shared" si="425"/>
        <v>7639.5793999999996</v>
      </c>
      <c r="H3424" t="s">
        <v>8219</v>
      </c>
      <c r="I3424" t="s">
        <v>8225</v>
      </c>
      <c r="J3424" t="s">
        <v>8247</v>
      </c>
      <c r="K3424">
        <v>1466179200</v>
      </c>
      <c r="L3424">
        <v>1463466070</v>
      </c>
      <c r="M3424" t="b">
        <v>0</v>
      </c>
      <c r="N3424">
        <v>130</v>
      </c>
      <c r="O3424" t="b">
        <v>1</v>
      </c>
      <c r="P3424" t="s">
        <v>8271</v>
      </c>
      <c r="Q3424">
        <f t="shared" si="426"/>
        <v>117</v>
      </c>
      <c r="R3424">
        <f t="shared" si="431"/>
        <v>58.77</v>
      </c>
      <c r="S3424" t="str">
        <f t="shared" si="427"/>
        <v>theater</v>
      </c>
      <c r="T3424" t="str">
        <f t="shared" si="428"/>
        <v>plays</v>
      </c>
      <c r="U3424" s="7">
        <f t="shared" si="429"/>
        <v>42507.264699074076</v>
      </c>
      <c r="V3424" s="7">
        <f t="shared" si="430"/>
        <v>42538.666666666672</v>
      </c>
    </row>
    <row r="3425" spans="1:22" ht="44.25" x14ac:dyDescent="0.75">
      <c r="A3425">
        <v>633</v>
      </c>
      <c r="B3425" s="2" t="s">
        <v>634</v>
      </c>
      <c r="C3425" s="2" t="s">
        <v>4743</v>
      </c>
      <c r="D3425">
        <v>10000</v>
      </c>
      <c r="E3425">
        <f t="shared" si="424"/>
        <v>10000</v>
      </c>
      <c r="F3425">
        <v>1245</v>
      </c>
      <c r="G3425">
        <f t="shared" si="425"/>
        <v>1245</v>
      </c>
      <c r="H3425" t="s">
        <v>8220</v>
      </c>
      <c r="I3425" t="s">
        <v>8224</v>
      </c>
      <c r="J3425" t="s">
        <v>8246</v>
      </c>
      <c r="K3425">
        <v>1466204400</v>
      </c>
      <c r="L3425">
        <v>1463469062</v>
      </c>
      <c r="M3425" t="b">
        <v>0</v>
      </c>
      <c r="N3425">
        <v>25</v>
      </c>
      <c r="O3425" t="b">
        <v>0</v>
      </c>
      <c r="P3425" t="s">
        <v>8272</v>
      </c>
      <c r="Q3425">
        <f t="shared" si="426"/>
        <v>12</v>
      </c>
      <c r="R3425">
        <f t="shared" si="431"/>
        <v>49.8</v>
      </c>
      <c r="S3425" t="str">
        <f t="shared" si="427"/>
        <v>technology</v>
      </c>
      <c r="T3425" t="str">
        <f t="shared" si="428"/>
        <v>web</v>
      </c>
      <c r="U3425" s="7">
        <f t="shared" si="429"/>
        <v>42507.29932870371</v>
      </c>
      <c r="V3425" s="7">
        <f t="shared" si="430"/>
        <v>42538.958333333328</v>
      </c>
    </row>
    <row r="3426" spans="1:22" ht="44.25" x14ac:dyDescent="0.75">
      <c r="A3426">
        <v>331</v>
      </c>
      <c r="B3426" s="2" t="s">
        <v>332</v>
      </c>
      <c r="C3426" s="2" t="s">
        <v>4441</v>
      </c>
      <c r="D3426">
        <v>40000</v>
      </c>
      <c r="E3426">
        <f t="shared" si="424"/>
        <v>40000</v>
      </c>
      <c r="F3426">
        <v>42642</v>
      </c>
      <c r="G3426">
        <f t="shared" si="425"/>
        <v>42642</v>
      </c>
      <c r="H3426" t="s">
        <v>8219</v>
      </c>
      <c r="I3426" t="s">
        <v>8224</v>
      </c>
      <c r="J3426" t="s">
        <v>8246</v>
      </c>
      <c r="K3426">
        <v>1466171834</v>
      </c>
      <c r="L3426">
        <v>1463493434</v>
      </c>
      <c r="M3426" t="b">
        <v>1</v>
      </c>
      <c r="N3426">
        <v>438</v>
      </c>
      <c r="O3426" t="b">
        <v>1</v>
      </c>
      <c r="P3426" t="s">
        <v>8269</v>
      </c>
      <c r="Q3426">
        <f t="shared" si="426"/>
        <v>107</v>
      </c>
      <c r="R3426">
        <f t="shared" si="431"/>
        <v>97.36</v>
      </c>
      <c r="S3426" t="str">
        <f t="shared" si="427"/>
        <v>film &amp; video</v>
      </c>
      <c r="T3426" t="str">
        <f t="shared" si="428"/>
        <v>documentary</v>
      </c>
      <c r="U3426" s="7">
        <f t="shared" si="429"/>
        <v>42507.581412037034</v>
      </c>
      <c r="V3426" s="7">
        <f t="shared" si="430"/>
        <v>42538.581412037034</v>
      </c>
    </row>
    <row r="3427" spans="1:22" ht="29.5" x14ac:dyDescent="0.75">
      <c r="A3427">
        <v>1149</v>
      </c>
      <c r="B3427" s="2" t="s">
        <v>1150</v>
      </c>
      <c r="C3427" s="2" t="s">
        <v>5259</v>
      </c>
      <c r="D3427">
        <v>50000</v>
      </c>
      <c r="E3427">
        <f t="shared" si="424"/>
        <v>50000</v>
      </c>
      <c r="F3427">
        <v>75</v>
      </c>
      <c r="G3427">
        <f t="shared" si="425"/>
        <v>75</v>
      </c>
      <c r="H3427" t="s">
        <v>8221</v>
      </c>
      <c r="I3427" t="s">
        <v>8224</v>
      </c>
      <c r="J3427" t="s">
        <v>8246</v>
      </c>
      <c r="K3427">
        <v>1466096566</v>
      </c>
      <c r="L3427">
        <v>1463504566</v>
      </c>
      <c r="M3427" t="b">
        <v>0</v>
      </c>
      <c r="N3427">
        <v>2</v>
      </c>
      <c r="O3427" t="b">
        <v>0</v>
      </c>
      <c r="P3427" t="s">
        <v>8284</v>
      </c>
      <c r="Q3427">
        <f t="shared" si="426"/>
        <v>0</v>
      </c>
      <c r="R3427">
        <f t="shared" si="431"/>
        <v>37.5</v>
      </c>
      <c r="S3427" t="str">
        <f t="shared" si="427"/>
        <v>food</v>
      </c>
      <c r="T3427" t="str">
        <f t="shared" si="428"/>
        <v>food trucks</v>
      </c>
      <c r="U3427" s="7">
        <f t="shared" si="429"/>
        <v>42507.71025462963</v>
      </c>
      <c r="V3427" s="7">
        <f t="shared" si="430"/>
        <v>42537.71025462963</v>
      </c>
    </row>
    <row r="3428" spans="1:22" ht="44.25" x14ac:dyDescent="0.75">
      <c r="A3428">
        <v>358</v>
      </c>
      <c r="B3428" s="2" t="s">
        <v>359</v>
      </c>
      <c r="C3428" s="2" t="s">
        <v>4468</v>
      </c>
      <c r="D3428">
        <v>50000</v>
      </c>
      <c r="E3428">
        <f t="shared" si="424"/>
        <v>50000</v>
      </c>
      <c r="F3428">
        <v>51544</v>
      </c>
      <c r="G3428">
        <f t="shared" si="425"/>
        <v>51544</v>
      </c>
      <c r="H3428" t="s">
        <v>8219</v>
      </c>
      <c r="I3428" t="s">
        <v>8224</v>
      </c>
      <c r="J3428" t="s">
        <v>8246</v>
      </c>
      <c r="K3428">
        <v>1466002800</v>
      </c>
      <c r="L3428">
        <v>1463517521</v>
      </c>
      <c r="M3428" t="b">
        <v>1</v>
      </c>
      <c r="N3428">
        <v>267</v>
      </c>
      <c r="O3428" t="b">
        <v>1</v>
      </c>
      <c r="P3428" t="s">
        <v>8269</v>
      </c>
      <c r="Q3428">
        <f t="shared" si="426"/>
        <v>103</v>
      </c>
      <c r="R3428">
        <f t="shared" si="431"/>
        <v>193.05</v>
      </c>
      <c r="S3428" t="str">
        <f t="shared" si="427"/>
        <v>film &amp; video</v>
      </c>
      <c r="T3428" t="str">
        <f t="shared" si="428"/>
        <v>documentary</v>
      </c>
      <c r="U3428" s="7">
        <f t="shared" si="429"/>
        <v>42507.860196759255</v>
      </c>
      <c r="V3428" s="7">
        <f t="shared" si="430"/>
        <v>42536.625</v>
      </c>
    </row>
    <row r="3429" spans="1:22" ht="44.25" x14ac:dyDescent="0.75">
      <c r="A3429">
        <v>3981</v>
      </c>
      <c r="B3429" s="2" t="s">
        <v>3358</v>
      </c>
      <c r="C3429" s="2" t="s">
        <v>7469</v>
      </c>
      <c r="D3429">
        <v>30000</v>
      </c>
      <c r="E3429">
        <f t="shared" si="424"/>
        <v>30000</v>
      </c>
      <c r="F3429">
        <v>1225</v>
      </c>
      <c r="G3429">
        <f t="shared" si="425"/>
        <v>1225</v>
      </c>
      <c r="H3429" t="s">
        <v>8221</v>
      </c>
      <c r="I3429" t="s">
        <v>8224</v>
      </c>
      <c r="J3429" t="s">
        <v>8246</v>
      </c>
      <c r="K3429">
        <v>1468729149</v>
      </c>
      <c r="L3429">
        <v>1463545149</v>
      </c>
      <c r="M3429" t="b">
        <v>0</v>
      </c>
      <c r="N3429">
        <v>7</v>
      </c>
      <c r="O3429" t="b">
        <v>0</v>
      </c>
      <c r="P3429" t="s">
        <v>8271</v>
      </c>
      <c r="Q3429">
        <f t="shared" si="426"/>
        <v>4</v>
      </c>
      <c r="R3429">
        <f t="shared" si="431"/>
        <v>175</v>
      </c>
      <c r="S3429" t="str">
        <f t="shared" si="427"/>
        <v>theater</v>
      </c>
      <c r="T3429" t="str">
        <f t="shared" si="428"/>
        <v>plays</v>
      </c>
      <c r="U3429" s="7">
        <f t="shared" si="429"/>
        <v>42508.179965277777</v>
      </c>
      <c r="V3429" s="7">
        <f t="shared" si="430"/>
        <v>42568.179965277777</v>
      </c>
    </row>
    <row r="3430" spans="1:22" ht="44.25" x14ac:dyDescent="0.75">
      <c r="A3430">
        <v>2605</v>
      </c>
      <c r="B3430" s="2" t="s">
        <v>2605</v>
      </c>
      <c r="C3430" s="2" t="s">
        <v>6715</v>
      </c>
      <c r="D3430">
        <v>100000</v>
      </c>
      <c r="E3430">
        <f t="shared" si="424"/>
        <v>100000</v>
      </c>
      <c r="F3430">
        <v>107421.57</v>
      </c>
      <c r="G3430">
        <f t="shared" si="425"/>
        <v>107421.57</v>
      </c>
      <c r="H3430" t="s">
        <v>8219</v>
      </c>
      <c r="I3430" t="s">
        <v>8224</v>
      </c>
      <c r="J3430" t="s">
        <v>8246</v>
      </c>
      <c r="K3430">
        <v>1466168390</v>
      </c>
      <c r="L3430">
        <v>1463576390</v>
      </c>
      <c r="M3430" t="b">
        <v>1</v>
      </c>
      <c r="N3430">
        <v>1762</v>
      </c>
      <c r="O3430" t="b">
        <v>1</v>
      </c>
      <c r="P3430" t="s">
        <v>8301</v>
      </c>
      <c r="Q3430">
        <f t="shared" si="426"/>
        <v>107</v>
      </c>
      <c r="R3430">
        <f t="shared" si="431"/>
        <v>60.97</v>
      </c>
      <c r="S3430" t="str">
        <f t="shared" si="427"/>
        <v>technology</v>
      </c>
      <c r="T3430" t="str">
        <f t="shared" si="428"/>
        <v>space exploration</v>
      </c>
      <c r="U3430" s="7">
        <f t="shared" si="429"/>
        <v>42508.541550925926</v>
      </c>
      <c r="V3430" s="7">
        <f t="shared" si="430"/>
        <v>42538.541550925926</v>
      </c>
    </row>
    <row r="3431" spans="1:22" ht="44.25" x14ac:dyDescent="0.75">
      <c r="A3431">
        <v>13</v>
      </c>
      <c r="B3431" s="2" t="s">
        <v>15</v>
      </c>
      <c r="C3431" s="2" t="s">
        <v>4124</v>
      </c>
      <c r="D3431">
        <v>3500</v>
      </c>
      <c r="E3431">
        <f t="shared" si="424"/>
        <v>3500</v>
      </c>
      <c r="F3431">
        <v>5599</v>
      </c>
      <c r="G3431">
        <f t="shared" si="425"/>
        <v>5599</v>
      </c>
      <c r="H3431" t="s">
        <v>8219</v>
      </c>
      <c r="I3431" t="s">
        <v>8224</v>
      </c>
      <c r="J3431" t="s">
        <v>8246</v>
      </c>
      <c r="K3431">
        <v>1466713620</v>
      </c>
      <c r="L3431">
        <v>1463588109</v>
      </c>
      <c r="M3431" t="b">
        <v>0</v>
      </c>
      <c r="N3431">
        <v>51</v>
      </c>
      <c r="O3431" t="b">
        <v>1</v>
      </c>
      <c r="P3431" t="s">
        <v>8265</v>
      </c>
      <c r="Q3431">
        <f t="shared" si="426"/>
        <v>160</v>
      </c>
      <c r="R3431">
        <f t="shared" si="431"/>
        <v>109.78</v>
      </c>
      <c r="S3431" t="str">
        <f t="shared" si="427"/>
        <v>film &amp; video</v>
      </c>
      <c r="T3431" t="str">
        <f t="shared" si="428"/>
        <v>television</v>
      </c>
      <c r="U3431" s="7">
        <f t="shared" si="429"/>
        <v>42508.677187499998</v>
      </c>
      <c r="V3431" s="7">
        <f t="shared" si="430"/>
        <v>42544.852083333331</v>
      </c>
    </row>
    <row r="3432" spans="1:22" ht="44.25" x14ac:dyDescent="0.75">
      <c r="A3432">
        <v>3117</v>
      </c>
      <c r="B3432" s="2" t="s">
        <v>3117</v>
      </c>
      <c r="C3432" s="2" t="s">
        <v>7227</v>
      </c>
      <c r="D3432">
        <v>1000</v>
      </c>
      <c r="E3432">
        <f t="shared" si="424"/>
        <v>1310</v>
      </c>
      <c r="F3432">
        <v>1</v>
      </c>
      <c r="G3432">
        <f t="shared" si="425"/>
        <v>1.31</v>
      </c>
      <c r="H3432" t="s">
        <v>8221</v>
      </c>
      <c r="I3432" t="s">
        <v>8225</v>
      </c>
      <c r="J3432" t="s">
        <v>8247</v>
      </c>
      <c r="K3432">
        <v>1464354720</v>
      </c>
      <c r="L3432">
        <v>1463648360</v>
      </c>
      <c r="M3432" t="b">
        <v>0</v>
      </c>
      <c r="N3432">
        <v>1</v>
      </c>
      <c r="O3432" t="b">
        <v>0</v>
      </c>
      <c r="P3432" t="s">
        <v>8303</v>
      </c>
      <c r="Q3432">
        <f t="shared" si="426"/>
        <v>0</v>
      </c>
      <c r="R3432">
        <f t="shared" si="431"/>
        <v>1.31</v>
      </c>
      <c r="S3432" t="str">
        <f t="shared" si="427"/>
        <v>theater</v>
      </c>
      <c r="T3432" t="str">
        <f t="shared" si="428"/>
        <v>spaces</v>
      </c>
      <c r="U3432" s="7">
        <f t="shared" si="429"/>
        <v>42509.374537037031</v>
      </c>
      <c r="V3432" s="7">
        <f t="shared" si="430"/>
        <v>42517.55</v>
      </c>
    </row>
    <row r="3433" spans="1:22" ht="59" x14ac:dyDescent="0.75">
      <c r="A3433">
        <v>1164</v>
      </c>
      <c r="B3433" s="2" t="s">
        <v>1165</v>
      </c>
      <c r="C3433" s="2" t="s">
        <v>5274</v>
      </c>
      <c r="D3433">
        <v>10000</v>
      </c>
      <c r="E3433">
        <f t="shared" si="424"/>
        <v>10000</v>
      </c>
      <c r="F3433">
        <v>0</v>
      </c>
      <c r="G3433">
        <f t="shared" si="425"/>
        <v>0</v>
      </c>
      <c r="H3433" t="s">
        <v>8221</v>
      </c>
      <c r="I3433" t="s">
        <v>8224</v>
      </c>
      <c r="J3433" t="s">
        <v>8246</v>
      </c>
      <c r="K3433">
        <v>1466270582</v>
      </c>
      <c r="L3433">
        <v>1463678582</v>
      </c>
      <c r="M3433" t="b">
        <v>0</v>
      </c>
      <c r="N3433">
        <v>0</v>
      </c>
      <c r="O3433" t="b">
        <v>0</v>
      </c>
      <c r="P3433" t="s">
        <v>8284</v>
      </c>
      <c r="Q3433">
        <f t="shared" si="426"/>
        <v>0</v>
      </c>
      <c r="R3433" t="e">
        <f t="shared" si="431"/>
        <v>#DIV/0!</v>
      </c>
      <c r="S3433" t="str">
        <f t="shared" si="427"/>
        <v>food</v>
      </c>
      <c r="T3433" t="str">
        <f t="shared" si="428"/>
        <v>food trucks</v>
      </c>
      <c r="U3433" s="7">
        <f t="shared" si="429"/>
        <v>42509.724328703705</v>
      </c>
      <c r="V3433" s="7">
        <f t="shared" si="430"/>
        <v>42539.724328703705</v>
      </c>
    </row>
    <row r="3434" spans="1:22" ht="44.25" x14ac:dyDescent="0.75">
      <c r="A3434">
        <v>3867</v>
      </c>
      <c r="B3434" s="2" t="s">
        <v>3864</v>
      </c>
      <c r="C3434" s="2" t="s">
        <v>7976</v>
      </c>
      <c r="D3434">
        <v>2000</v>
      </c>
      <c r="E3434">
        <f t="shared" si="424"/>
        <v>2000</v>
      </c>
      <c r="F3434">
        <v>251</v>
      </c>
      <c r="G3434">
        <f t="shared" si="425"/>
        <v>251</v>
      </c>
      <c r="H3434" t="s">
        <v>8221</v>
      </c>
      <c r="I3434" t="s">
        <v>8224</v>
      </c>
      <c r="J3434" t="s">
        <v>8246</v>
      </c>
      <c r="K3434">
        <v>1466278339</v>
      </c>
      <c r="L3434">
        <v>1463686339</v>
      </c>
      <c r="M3434" t="b">
        <v>0</v>
      </c>
      <c r="N3434">
        <v>5</v>
      </c>
      <c r="O3434" t="b">
        <v>0</v>
      </c>
      <c r="P3434" t="s">
        <v>8271</v>
      </c>
      <c r="Q3434">
        <f t="shared" si="426"/>
        <v>13</v>
      </c>
      <c r="R3434">
        <f t="shared" si="431"/>
        <v>50.2</v>
      </c>
      <c r="S3434" t="str">
        <f t="shared" si="427"/>
        <v>theater</v>
      </c>
      <c r="T3434" t="str">
        <f t="shared" si="428"/>
        <v>plays</v>
      </c>
      <c r="U3434" s="7">
        <f t="shared" si="429"/>
        <v>42509.814108796301</v>
      </c>
      <c r="V3434" s="7">
        <f t="shared" si="430"/>
        <v>42539.814108796301</v>
      </c>
    </row>
    <row r="3435" spans="1:22" ht="44.25" x14ac:dyDescent="0.75">
      <c r="A3435">
        <v>2597</v>
      </c>
      <c r="B3435" s="2" t="s">
        <v>2597</v>
      </c>
      <c r="C3435" s="2" t="s">
        <v>6707</v>
      </c>
      <c r="D3435">
        <v>1500</v>
      </c>
      <c r="E3435">
        <f t="shared" si="424"/>
        <v>1965</v>
      </c>
      <c r="F3435">
        <v>85</v>
      </c>
      <c r="G3435">
        <f t="shared" si="425"/>
        <v>111.35000000000001</v>
      </c>
      <c r="H3435" t="s">
        <v>8221</v>
      </c>
      <c r="I3435" t="s">
        <v>8225</v>
      </c>
      <c r="J3435" t="s">
        <v>8247</v>
      </c>
      <c r="K3435">
        <v>1466323917</v>
      </c>
      <c r="L3435">
        <v>1463731917</v>
      </c>
      <c r="M3435" t="b">
        <v>0</v>
      </c>
      <c r="N3435">
        <v>7</v>
      </c>
      <c r="O3435" t="b">
        <v>0</v>
      </c>
      <c r="P3435" t="s">
        <v>8284</v>
      </c>
      <c r="Q3435">
        <f t="shared" si="426"/>
        <v>6</v>
      </c>
      <c r="R3435">
        <f t="shared" si="431"/>
        <v>15.91</v>
      </c>
      <c r="S3435" t="str">
        <f t="shared" si="427"/>
        <v>food</v>
      </c>
      <c r="T3435" t="str">
        <f t="shared" si="428"/>
        <v>food trucks</v>
      </c>
      <c r="U3435" s="7">
        <f t="shared" si="429"/>
        <v>42510.341631944444</v>
      </c>
      <c r="V3435" s="7">
        <f t="shared" si="430"/>
        <v>42540.341631944444</v>
      </c>
    </row>
    <row r="3436" spans="1:22" ht="59" x14ac:dyDescent="0.75">
      <c r="A3436">
        <v>1009</v>
      </c>
      <c r="B3436" s="2" t="s">
        <v>1010</v>
      </c>
      <c r="C3436" s="2" t="s">
        <v>5119</v>
      </c>
      <c r="D3436">
        <v>50000</v>
      </c>
      <c r="E3436">
        <f t="shared" si="424"/>
        <v>50000</v>
      </c>
      <c r="F3436">
        <v>6565</v>
      </c>
      <c r="G3436">
        <f t="shared" si="425"/>
        <v>6565</v>
      </c>
      <c r="H3436" t="s">
        <v>8220</v>
      </c>
      <c r="I3436" t="s">
        <v>8224</v>
      </c>
      <c r="J3436" t="s">
        <v>8246</v>
      </c>
      <c r="K3436">
        <v>1466346646</v>
      </c>
      <c r="L3436">
        <v>1463754646</v>
      </c>
      <c r="M3436" t="b">
        <v>0</v>
      </c>
      <c r="N3436">
        <v>101</v>
      </c>
      <c r="O3436" t="b">
        <v>0</v>
      </c>
      <c r="P3436" t="s">
        <v>8273</v>
      </c>
      <c r="Q3436">
        <f t="shared" si="426"/>
        <v>13</v>
      </c>
      <c r="R3436">
        <f t="shared" si="431"/>
        <v>65</v>
      </c>
      <c r="S3436" t="str">
        <f t="shared" si="427"/>
        <v>technology</v>
      </c>
      <c r="T3436" t="str">
        <f t="shared" si="428"/>
        <v>wearables</v>
      </c>
      <c r="U3436" s="7">
        <f t="shared" si="429"/>
        <v>42510.604699074072</v>
      </c>
      <c r="V3436" s="7">
        <f t="shared" si="430"/>
        <v>42540.604699074072</v>
      </c>
    </row>
    <row r="3437" spans="1:22" ht="44.25" x14ac:dyDescent="0.75">
      <c r="A3437">
        <v>3341</v>
      </c>
      <c r="B3437" s="2" t="s">
        <v>3341</v>
      </c>
      <c r="C3437" s="2" t="s">
        <v>7451</v>
      </c>
      <c r="D3437">
        <v>3350</v>
      </c>
      <c r="E3437">
        <f t="shared" si="424"/>
        <v>4388.5</v>
      </c>
      <c r="F3437">
        <v>3350</v>
      </c>
      <c r="G3437">
        <f t="shared" si="425"/>
        <v>4388.5</v>
      </c>
      <c r="H3437" t="s">
        <v>8219</v>
      </c>
      <c r="I3437" t="s">
        <v>8225</v>
      </c>
      <c r="J3437" t="s">
        <v>8247</v>
      </c>
      <c r="K3437">
        <v>1465750800</v>
      </c>
      <c r="L3437">
        <v>1463771421</v>
      </c>
      <c r="M3437" t="b">
        <v>0</v>
      </c>
      <c r="N3437">
        <v>28</v>
      </c>
      <c r="O3437" t="b">
        <v>1</v>
      </c>
      <c r="P3437" t="s">
        <v>8271</v>
      </c>
      <c r="Q3437">
        <f t="shared" si="426"/>
        <v>100</v>
      </c>
      <c r="R3437">
        <f t="shared" si="431"/>
        <v>156.72999999999999</v>
      </c>
      <c r="S3437" t="str">
        <f t="shared" si="427"/>
        <v>theater</v>
      </c>
      <c r="T3437" t="str">
        <f t="shared" si="428"/>
        <v>plays</v>
      </c>
      <c r="U3437" s="7">
        <f t="shared" si="429"/>
        <v>42510.798854166671</v>
      </c>
      <c r="V3437" s="7">
        <f t="shared" si="430"/>
        <v>42533.708333333328</v>
      </c>
    </row>
    <row r="3438" spans="1:22" ht="44.25" x14ac:dyDescent="0.75">
      <c r="A3438">
        <v>4079</v>
      </c>
      <c r="B3438" s="2" t="s">
        <v>4075</v>
      </c>
      <c r="C3438" s="2" t="s">
        <v>8182</v>
      </c>
      <c r="D3438">
        <v>3000</v>
      </c>
      <c r="E3438">
        <f t="shared" si="424"/>
        <v>3000</v>
      </c>
      <c r="F3438">
        <v>5</v>
      </c>
      <c r="G3438">
        <f t="shared" si="425"/>
        <v>5</v>
      </c>
      <c r="H3438" t="s">
        <v>8221</v>
      </c>
      <c r="I3438" t="s">
        <v>8224</v>
      </c>
      <c r="J3438" t="s">
        <v>8246</v>
      </c>
      <c r="K3438">
        <v>1466375521</v>
      </c>
      <c r="L3438">
        <v>1463783521</v>
      </c>
      <c r="M3438" t="b">
        <v>0</v>
      </c>
      <c r="N3438">
        <v>1</v>
      </c>
      <c r="O3438" t="b">
        <v>0</v>
      </c>
      <c r="P3438" t="s">
        <v>8271</v>
      </c>
      <c r="Q3438">
        <f t="shared" si="426"/>
        <v>0</v>
      </c>
      <c r="R3438">
        <f t="shared" si="431"/>
        <v>5</v>
      </c>
      <c r="S3438" t="str">
        <f t="shared" si="427"/>
        <v>theater</v>
      </c>
      <c r="T3438" t="str">
        <f t="shared" si="428"/>
        <v>plays</v>
      </c>
      <c r="U3438" s="7">
        <f t="shared" si="429"/>
        <v>42510.938900462963</v>
      </c>
      <c r="V3438" s="7">
        <f t="shared" si="430"/>
        <v>42540.938900462963</v>
      </c>
    </row>
    <row r="3439" spans="1:22" ht="44.25" x14ac:dyDescent="0.75">
      <c r="A3439">
        <v>2988</v>
      </c>
      <c r="B3439" s="2" t="s">
        <v>2988</v>
      </c>
      <c r="C3439" s="2" t="s">
        <v>7098</v>
      </c>
      <c r="D3439">
        <v>1000</v>
      </c>
      <c r="E3439">
        <f t="shared" si="424"/>
        <v>1310</v>
      </c>
      <c r="F3439">
        <v>1000</v>
      </c>
      <c r="G3439">
        <f t="shared" si="425"/>
        <v>1310</v>
      </c>
      <c r="H3439" t="s">
        <v>8219</v>
      </c>
      <c r="I3439" t="s">
        <v>8225</v>
      </c>
      <c r="J3439" t="s">
        <v>8247</v>
      </c>
      <c r="K3439">
        <v>1466412081</v>
      </c>
      <c r="L3439">
        <v>1463820081</v>
      </c>
      <c r="M3439" t="b">
        <v>0</v>
      </c>
      <c r="N3439">
        <v>28</v>
      </c>
      <c r="O3439" t="b">
        <v>1</v>
      </c>
      <c r="P3439" t="s">
        <v>8303</v>
      </c>
      <c r="Q3439">
        <f t="shared" si="426"/>
        <v>100</v>
      </c>
      <c r="R3439">
        <f t="shared" si="431"/>
        <v>46.79</v>
      </c>
      <c r="S3439" t="str">
        <f t="shared" si="427"/>
        <v>theater</v>
      </c>
      <c r="T3439" t="str">
        <f t="shared" si="428"/>
        <v>spaces</v>
      </c>
      <c r="U3439" s="7">
        <f t="shared" si="429"/>
        <v>42511.362048611118</v>
      </c>
      <c r="V3439" s="7">
        <f t="shared" si="430"/>
        <v>42541.362048611118</v>
      </c>
    </row>
    <row r="3440" spans="1:22" ht="44.25" x14ac:dyDescent="0.75">
      <c r="A3440">
        <v>4080</v>
      </c>
      <c r="B3440" s="2" t="s">
        <v>4076</v>
      </c>
      <c r="C3440" s="2" t="s">
        <v>8183</v>
      </c>
      <c r="D3440">
        <v>3000</v>
      </c>
      <c r="E3440">
        <f t="shared" si="424"/>
        <v>3000</v>
      </c>
      <c r="F3440">
        <v>0</v>
      </c>
      <c r="G3440">
        <f t="shared" si="425"/>
        <v>0</v>
      </c>
      <c r="H3440" t="s">
        <v>8221</v>
      </c>
      <c r="I3440" t="s">
        <v>8224</v>
      </c>
      <c r="J3440" t="s">
        <v>8246</v>
      </c>
      <c r="K3440">
        <v>1465930440</v>
      </c>
      <c r="L3440">
        <v>1463849116</v>
      </c>
      <c r="M3440" t="b">
        <v>0</v>
      </c>
      <c r="N3440">
        <v>0</v>
      </c>
      <c r="O3440" t="b">
        <v>0</v>
      </c>
      <c r="P3440" t="s">
        <v>8271</v>
      </c>
      <c r="Q3440">
        <f t="shared" si="426"/>
        <v>0</v>
      </c>
      <c r="R3440" t="e">
        <f t="shared" si="431"/>
        <v>#DIV/0!</v>
      </c>
      <c r="S3440" t="str">
        <f t="shared" si="427"/>
        <v>theater</v>
      </c>
      <c r="T3440" t="str">
        <f t="shared" si="428"/>
        <v>plays</v>
      </c>
      <c r="U3440" s="7">
        <f t="shared" si="429"/>
        <v>42511.698101851856</v>
      </c>
      <c r="V3440" s="7">
        <f t="shared" si="430"/>
        <v>42535.787500000006</v>
      </c>
    </row>
    <row r="3441" spans="1:22" ht="59" x14ac:dyDescent="0.75">
      <c r="A3441">
        <v>3497</v>
      </c>
      <c r="B3441" s="2" t="s">
        <v>3496</v>
      </c>
      <c r="C3441" s="2" t="s">
        <v>7607</v>
      </c>
      <c r="D3441">
        <v>1551</v>
      </c>
      <c r="E3441">
        <f t="shared" si="424"/>
        <v>1551</v>
      </c>
      <c r="F3441">
        <v>1686</v>
      </c>
      <c r="G3441">
        <f t="shared" si="425"/>
        <v>1686</v>
      </c>
      <c r="H3441" t="s">
        <v>8219</v>
      </c>
      <c r="I3441" t="s">
        <v>8224</v>
      </c>
      <c r="J3441" t="s">
        <v>8246</v>
      </c>
      <c r="K3441">
        <v>1464904800</v>
      </c>
      <c r="L3441">
        <v>1463852904</v>
      </c>
      <c r="M3441" t="b">
        <v>0</v>
      </c>
      <c r="N3441">
        <v>49</v>
      </c>
      <c r="O3441" t="b">
        <v>1</v>
      </c>
      <c r="P3441" t="s">
        <v>8271</v>
      </c>
      <c r="Q3441">
        <f t="shared" si="426"/>
        <v>109</v>
      </c>
      <c r="R3441">
        <f t="shared" si="431"/>
        <v>34.409999999999997</v>
      </c>
      <c r="S3441" t="str">
        <f t="shared" si="427"/>
        <v>theater</v>
      </c>
      <c r="T3441" t="str">
        <f t="shared" si="428"/>
        <v>plays</v>
      </c>
      <c r="U3441" s="7">
        <f t="shared" si="429"/>
        <v>42511.741944444439</v>
      </c>
      <c r="V3441" s="7">
        <f t="shared" si="430"/>
        <v>42523.916666666672</v>
      </c>
    </row>
    <row r="3442" spans="1:22" ht="44.25" x14ac:dyDescent="0.75">
      <c r="A3442">
        <v>3324</v>
      </c>
      <c r="B3442" s="2" t="s">
        <v>3324</v>
      </c>
      <c r="C3442" s="2" t="s">
        <v>7434</v>
      </c>
      <c r="D3442">
        <v>1500</v>
      </c>
      <c r="E3442">
        <f t="shared" si="424"/>
        <v>1709.9999999999998</v>
      </c>
      <c r="F3442">
        <v>1525</v>
      </c>
      <c r="G3442">
        <f t="shared" si="425"/>
        <v>1738.4999999999998</v>
      </c>
      <c r="H3442" t="s">
        <v>8219</v>
      </c>
      <c r="I3442" t="s">
        <v>8241</v>
      </c>
      <c r="J3442" t="s">
        <v>8249</v>
      </c>
      <c r="K3442">
        <v>1465135190</v>
      </c>
      <c r="L3442">
        <v>1463925590</v>
      </c>
      <c r="M3442" t="b">
        <v>0</v>
      </c>
      <c r="N3442">
        <v>10</v>
      </c>
      <c r="O3442" t="b">
        <v>1</v>
      </c>
      <c r="P3442" t="s">
        <v>8271</v>
      </c>
      <c r="Q3442">
        <f t="shared" si="426"/>
        <v>102</v>
      </c>
      <c r="R3442">
        <f t="shared" si="431"/>
        <v>173.85</v>
      </c>
      <c r="S3442" t="str">
        <f t="shared" si="427"/>
        <v>theater</v>
      </c>
      <c r="T3442" t="str">
        <f t="shared" si="428"/>
        <v>plays</v>
      </c>
      <c r="U3442" s="7">
        <f t="shared" si="429"/>
        <v>42512.58321759259</v>
      </c>
      <c r="V3442" s="7">
        <f t="shared" si="430"/>
        <v>42526.58321759259</v>
      </c>
    </row>
    <row r="3443" spans="1:22" ht="44.25" x14ac:dyDescent="0.75">
      <c r="A3443">
        <v>4110</v>
      </c>
      <c r="B3443" s="2" t="s">
        <v>4106</v>
      </c>
      <c r="C3443" s="2" t="s">
        <v>8213</v>
      </c>
      <c r="D3443">
        <v>300</v>
      </c>
      <c r="E3443">
        <f t="shared" si="424"/>
        <v>393</v>
      </c>
      <c r="F3443">
        <v>86</v>
      </c>
      <c r="G3443">
        <f t="shared" si="425"/>
        <v>112.66000000000001</v>
      </c>
      <c r="H3443" t="s">
        <v>8221</v>
      </c>
      <c r="I3443" t="s">
        <v>8225</v>
      </c>
      <c r="J3443" t="s">
        <v>8247</v>
      </c>
      <c r="K3443">
        <v>1469113351</v>
      </c>
      <c r="L3443">
        <v>1463929351</v>
      </c>
      <c r="M3443" t="b">
        <v>0</v>
      </c>
      <c r="N3443">
        <v>6</v>
      </c>
      <c r="O3443" t="b">
        <v>0</v>
      </c>
      <c r="P3443" t="s">
        <v>8271</v>
      </c>
      <c r="Q3443">
        <f t="shared" si="426"/>
        <v>29</v>
      </c>
      <c r="R3443">
        <f t="shared" si="431"/>
        <v>18.78</v>
      </c>
      <c r="S3443" t="str">
        <f t="shared" si="427"/>
        <v>theater</v>
      </c>
      <c r="T3443" t="str">
        <f t="shared" si="428"/>
        <v>plays</v>
      </c>
      <c r="U3443" s="7">
        <f t="shared" si="429"/>
        <v>42512.626747685179</v>
      </c>
      <c r="V3443" s="7">
        <f t="shared" si="430"/>
        <v>42572.626747685179</v>
      </c>
    </row>
    <row r="3444" spans="1:22" ht="44.25" x14ac:dyDescent="0.75">
      <c r="A3444">
        <v>2708</v>
      </c>
      <c r="B3444" s="2" t="s">
        <v>2708</v>
      </c>
      <c r="C3444" s="2" t="s">
        <v>6818</v>
      </c>
      <c r="D3444">
        <v>20000</v>
      </c>
      <c r="E3444">
        <f t="shared" si="424"/>
        <v>26200</v>
      </c>
      <c r="F3444">
        <v>46643.07</v>
      </c>
      <c r="G3444">
        <f t="shared" si="425"/>
        <v>61102.421699999999</v>
      </c>
      <c r="H3444" t="s">
        <v>8219</v>
      </c>
      <c r="I3444" t="s">
        <v>8225</v>
      </c>
      <c r="J3444" t="s">
        <v>8247</v>
      </c>
      <c r="K3444">
        <v>1469119526</v>
      </c>
      <c r="L3444">
        <v>1463935526</v>
      </c>
      <c r="M3444" t="b">
        <v>1</v>
      </c>
      <c r="N3444">
        <v>1049</v>
      </c>
      <c r="O3444" t="b">
        <v>1</v>
      </c>
      <c r="P3444" t="s">
        <v>8303</v>
      </c>
      <c r="Q3444">
        <f t="shared" si="426"/>
        <v>233</v>
      </c>
      <c r="R3444">
        <f t="shared" si="431"/>
        <v>58.25</v>
      </c>
      <c r="S3444" t="str">
        <f t="shared" si="427"/>
        <v>theater</v>
      </c>
      <c r="T3444" t="str">
        <f t="shared" si="428"/>
        <v>spaces</v>
      </c>
      <c r="U3444" s="7">
        <f t="shared" si="429"/>
        <v>42512.698217592595</v>
      </c>
      <c r="V3444" s="7">
        <f t="shared" si="430"/>
        <v>42572.698217592595</v>
      </c>
    </row>
    <row r="3445" spans="1:22" ht="44.25" x14ac:dyDescent="0.75">
      <c r="A3445">
        <v>3320</v>
      </c>
      <c r="B3445" s="2" t="s">
        <v>3320</v>
      </c>
      <c r="C3445" s="2" t="s">
        <v>7430</v>
      </c>
      <c r="D3445">
        <v>2500</v>
      </c>
      <c r="E3445">
        <f t="shared" si="424"/>
        <v>2500</v>
      </c>
      <c r="F3445">
        <v>2525</v>
      </c>
      <c r="G3445">
        <f t="shared" si="425"/>
        <v>2525</v>
      </c>
      <c r="H3445" t="s">
        <v>8219</v>
      </c>
      <c r="I3445" t="s">
        <v>8224</v>
      </c>
      <c r="J3445" t="s">
        <v>8246</v>
      </c>
      <c r="K3445">
        <v>1466557557</v>
      </c>
      <c r="L3445">
        <v>1463965557</v>
      </c>
      <c r="M3445" t="b">
        <v>0</v>
      </c>
      <c r="N3445">
        <v>38</v>
      </c>
      <c r="O3445" t="b">
        <v>1</v>
      </c>
      <c r="P3445" t="s">
        <v>8271</v>
      </c>
      <c r="Q3445">
        <f t="shared" si="426"/>
        <v>101</v>
      </c>
      <c r="R3445">
        <f t="shared" si="431"/>
        <v>66.45</v>
      </c>
      <c r="S3445" t="str">
        <f t="shared" si="427"/>
        <v>theater</v>
      </c>
      <c r="T3445" t="str">
        <f t="shared" si="428"/>
        <v>plays</v>
      </c>
      <c r="U3445" s="7">
        <f t="shared" si="429"/>
        <v>42513.045798611114</v>
      </c>
      <c r="V3445" s="7">
        <f t="shared" si="430"/>
        <v>42543.045798611114</v>
      </c>
    </row>
    <row r="3446" spans="1:22" ht="44.25" x14ac:dyDescent="0.75">
      <c r="A3446">
        <v>3349</v>
      </c>
      <c r="B3446" s="2" t="s">
        <v>3348</v>
      </c>
      <c r="C3446" s="2" t="s">
        <v>7459</v>
      </c>
      <c r="D3446">
        <v>1000</v>
      </c>
      <c r="E3446">
        <f t="shared" si="424"/>
        <v>1000</v>
      </c>
      <c r="F3446">
        <v>1534</v>
      </c>
      <c r="G3446">
        <f t="shared" si="425"/>
        <v>1534</v>
      </c>
      <c r="H3446" t="s">
        <v>8219</v>
      </c>
      <c r="I3446" t="s">
        <v>8224</v>
      </c>
      <c r="J3446" t="s">
        <v>8246</v>
      </c>
      <c r="K3446">
        <v>1465837200</v>
      </c>
      <c r="L3446">
        <v>1463971172</v>
      </c>
      <c r="M3446" t="b">
        <v>0</v>
      </c>
      <c r="N3446">
        <v>14</v>
      </c>
      <c r="O3446" t="b">
        <v>1</v>
      </c>
      <c r="P3446" t="s">
        <v>8271</v>
      </c>
      <c r="Q3446">
        <f t="shared" si="426"/>
        <v>153</v>
      </c>
      <c r="R3446">
        <f t="shared" si="431"/>
        <v>109.57</v>
      </c>
      <c r="S3446" t="str">
        <f t="shared" si="427"/>
        <v>theater</v>
      </c>
      <c r="T3446" t="str">
        <f t="shared" si="428"/>
        <v>plays</v>
      </c>
      <c r="U3446" s="7">
        <f t="shared" si="429"/>
        <v>42513.110787037032</v>
      </c>
      <c r="V3446" s="7">
        <f t="shared" si="430"/>
        <v>42534.708333333328</v>
      </c>
    </row>
    <row r="3447" spans="1:22" ht="44.25" x14ac:dyDescent="0.75">
      <c r="A3447">
        <v>3957</v>
      </c>
      <c r="B3447" s="2" t="s">
        <v>3954</v>
      </c>
      <c r="C3447" s="2" t="s">
        <v>8064</v>
      </c>
      <c r="D3447">
        <v>28000</v>
      </c>
      <c r="E3447">
        <f t="shared" si="424"/>
        <v>28000</v>
      </c>
      <c r="F3447">
        <v>7</v>
      </c>
      <c r="G3447">
        <f t="shared" si="425"/>
        <v>7</v>
      </c>
      <c r="H3447" t="s">
        <v>8221</v>
      </c>
      <c r="I3447" t="s">
        <v>8224</v>
      </c>
      <c r="J3447" t="s">
        <v>8246</v>
      </c>
      <c r="K3447">
        <v>1468020354</v>
      </c>
      <c r="L3447">
        <v>1464045954</v>
      </c>
      <c r="M3447" t="b">
        <v>0</v>
      </c>
      <c r="N3447">
        <v>1</v>
      </c>
      <c r="O3447" t="b">
        <v>0</v>
      </c>
      <c r="P3447" t="s">
        <v>8271</v>
      </c>
      <c r="Q3447">
        <f t="shared" si="426"/>
        <v>0</v>
      </c>
      <c r="R3447">
        <f t="shared" si="431"/>
        <v>7</v>
      </c>
      <c r="S3447" t="str">
        <f t="shared" si="427"/>
        <v>theater</v>
      </c>
      <c r="T3447" t="str">
        <f t="shared" si="428"/>
        <v>plays</v>
      </c>
      <c r="U3447" s="7">
        <f t="shared" si="429"/>
        <v>42513.976319444439</v>
      </c>
      <c r="V3447" s="7">
        <f t="shared" si="430"/>
        <v>42559.976319444439</v>
      </c>
    </row>
    <row r="3448" spans="1:22" ht="44.25" x14ac:dyDescent="0.75">
      <c r="A3448">
        <v>159</v>
      </c>
      <c r="B3448" s="2" t="s">
        <v>161</v>
      </c>
      <c r="C3448" s="2" t="s">
        <v>4269</v>
      </c>
      <c r="D3448">
        <v>500000</v>
      </c>
      <c r="E3448">
        <f t="shared" si="424"/>
        <v>500000</v>
      </c>
      <c r="F3448">
        <v>10</v>
      </c>
      <c r="G3448">
        <f t="shared" si="425"/>
        <v>10</v>
      </c>
      <c r="H3448" t="s">
        <v>8220</v>
      </c>
      <c r="I3448" t="s">
        <v>8224</v>
      </c>
      <c r="J3448" t="s">
        <v>8246</v>
      </c>
      <c r="K3448">
        <v>1467541545</v>
      </c>
      <c r="L3448">
        <v>1464085545</v>
      </c>
      <c r="M3448" t="b">
        <v>0</v>
      </c>
      <c r="N3448">
        <v>1</v>
      </c>
      <c r="O3448" t="b">
        <v>0</v>
      </c>
      <c r="P3448" t="s">
        <v>8267</v>
      </c>
      <c r="Q3448">
        <f t="shared" si="426"/>
        <v>0</v>
      </c>
      <c r="R3448">
        <f t="shared" si="431"/>
        <v>10</v>
      </c>
      <c r="S3448" t="str">
        <f t="shared" si="427"/>
        <v>film &amp; video</v>
      </c>
      <c r="T3448" t="str">
        <f t="shared" si="428"/>
        <v>science fiction</v>
      </c>
      <c r="U3448" s="7">
        <f t="shared" si="429"/>
        <v>42514.434548611112</v>
      </c>
      <c r="V3448" s="7">
        <f t="shared" si="430"/>
        <v>42554.434548611112</v>
      </c>
    </row>
    <row r="3449" spans="1:22" x14ac:dyDescent="0.75">
      <c r="A3449">
        <v>1032</v>
      </c>
      <c r="B3449" s="2" t="s">
        <v>1033</v>
      </c>
      <c r="C3449" s="2" t="s">
        <v>5142</v>
      </c>
      <c r="D3449">
        <v>5400</v>
      </c>
      <c r="E3449">
        <f t="shared" si="424"/>
        <v>5400</v>
      </c>
      <c r="F3449">
        <v>5858.84</v>
      </c>
      <c r="G3449">
        <f t="shared" si="425"/>
        <v>5858.84</v>
      </c>
      <c r="H3449" t="s">
        <v>8219</v>
      </c>
      <c r="I3449" t="s">
        <v>8224</v>
      </c>
      <c r="J3449" t="s">
        <v>8246</v>
      </c>
      <c r="K3449">
        <v>1466697625</v>
      </c>
      <c r="L3449">
        <v>1464105625</v>
      </c>
      <c r="M3449" t="b">
        <v>0</v>
      </c>
      <c r="N3449">
        <v>96</v>
      </c>
      <c r="O3449" t="b">
        <v>1</v>
      </c>
      <c r="P3449" t="s">
        <v>8280</v>
      </c>
      <c r="Q3449">
        <f t="shared" si="426"/>
        <v>108</v>
      </c>
      <c r="R3449">
        <f t="shared" si="431"/>
        <v>61.03</v>
      </c>
      <c r="S3449" t="str">
        <f t="shared" si="427"/>
        <v>music</v>
      </c>
      <c r="T3449" t="str">
        <f t="shared" si="428"/>
        <v>electronic music</v>
      </c>
      <c r="U3449" s="7">
        <f t="shared" si="429"/>
        <v>42514.666956018518</v>
      </c>
      <c r="V3449" s="7">
        <f t="shared" si="430"/>
        <v>42544.666956018518</v>
      </c>
    </row>
    <row r="3450" spans="1:22" ht="44.25" x14ac:dyDescent="0.75">
      <c r="A3450">
        <v>1906</v>
      </c>
      <c r="B3450" s="2" t="s">
        <v>1907</v>
      </c>
      <c r="C3450" s="2" t="s">
        <v>6016</v>
      </c>
      <c r="D3450">
        <v>50000</v>
      </c>
      <c r="E3450">
        <f t="shared" si="424"/>
        <v>50000</v>
      </c>
      <c r="F3450">
        <v>21380</v>
      </c>
      <c r="G3450">
        <f t="shared" si="425"/>
        <v>21380</v>
      </c>
      <c r="H3450" t="s">
        <v>8221</v>
      </c>
      <c r="I3450" t="s">
        <v>8224</v>
      </c>
      <c r="J3450" t="s">
        <v>8246</v>
      </c>
      <c r="K3450">
        <v>1466697983</v>
      </c>
      <c r="L3450">
        <v>1464105983</v>
      </c>
      <c r="M3450" t="b">
        <v>0</v>
      </c>
      <c r="N3450">
        <v>99</v>
      </c>
      <c r="O3450" t="b">
        <v>0</v>
      </c>
      <c r="P3450" t="s">
        <v>8294</v>
      </c>
      <c r="Q3450">
        <f t="shared" si="426"/>
        <v>43</v>
      </c>
      <c r="R3450">
        <f t="shared" si="431"/>
        <v>215.96</v>
      </c>
      <c r="S3450" t="str">
        <f t="shared" si="427"/>
        <v>technology</v>
      </c>
      <c r="T3450" t="str">
        <f t="shared" si="428"/>
        <v>gadgets</v>
      </c>
      <c r="U3450" s="7">
        <f t="shared" si="429"/>
        <v>42514.671099537038</v>
      </c>
      <c r="V3450" s="7">
        <f t="shared" si="430"/>
        <v>42544.671099537038</v>
      </c>
    </row>
    <row r="3451" spans="1:22" ht="44.25" x14ac:dyDescent="0.75">
      <c r="A3451">
        <v>614</v>
      </c>
      <c r="B3451" s="2" t="s">
        <v>615</v>
      </c>
      <c r="C3451" s="2" t="s">
        <v>4724</v>
      </c>
      <c r="D3451">
        <v>10000</v>
      </c>
      <c r="E3451">
        <f t="shared" si="424"/>
        <v>10000</v>
      </c>
      <c r="F3451">
        <v>0</v>
      </c>
      <c r="G3451">
        <f t="shared" si="425"/>
        <v>0</v>
      </c>
      <c r="H3451" t="s">
        <v>8220</v>
      </c>
      <c r="I3451" t="s">
        <v>8224</v>
      </c>
      <c r="J3451" t="s">
        <v>8246</v>
      </c>
      <c r="K3451">
        <v>1466731740</v>
      </c>
      <c r="L3451">
        <v>1464139740</v>
      </c>
      <c r="M3451" t="b">
        <v>0</v>
      </c>
      <c r="N3451">
        <v>0</v>
      </c>
      <c r="O3451" t="b">
        <v>0</v>
      </c>
      <c r="P3451" t="s">
        <v>8272</v>
      </c>
      <c r="Q3451">
        <f t="shared" si="426"/>
        <v>0</v>
      </c>
      <c r="R3451" t="e">
        <f t="shared" si="431"/>
        <v>#DIV/0!</v>
      </c>
      <c r="S3451" t="str">
        <f t="shared" si="427"/>
        <v>technology</v>
      </c>
      <c r="T3451" t="str">
        <f t="shared" si="428"/>
        <v>web</v>
      </c>
      <c r="U3451" s="7">
        <f t="shared" si="429"/>
        <v>42515.061805555553</v>
      </c>
      <c r="V3451" s="7">
        <f t="shared" si="430"/>
        <v>42545.061805555553</v>
      </c>
    </row>
    <row r="3452" spans="1:22" ht="44.25" x14ac:dyDescent="0.75">
      <c r="A3452">
        <v>2899</v>
      </c>
      <c r="B3452" s="2" t="s">
        <v>2899</v>
      </c>
      <c r="C3452" s="2" t="s">
        <v>7009</v>
      </c>
      <c r="D3452">
        <v>10000</v>
      </c>
      <c r="E3452">
        <f t="shared" si="424"/>
        <v>10000</v>
      </c>
      <c r="F3452">
        <v>0</v>
      </c>
      <c r="G3452">
        <f t="shared" si="425"/>
        <v>0</v>
      </c>
      <c r="H3452" t="s">
        <v>8221</v>
      </c>
      <c r="I3452" t="s">
        <v>8224</v>
      </c>
      <c r="J3452" t="s">
        <v>8246</v>
      </c>
      <c r="K3452">
        <v>1469325158</v>
      </c>
      <c r="L3452">
        <v>1464141158</v>
      </c>
      <c r="M3452" t="b">
        <v>0</v>
      </c>
      <c r="N3452">
        <v>0</v>
      </c>
      <c r="O3452" t="b">
        <v>0</v>
      </c>
      <c r="P3452" t="s">
        <v>8271</v>
      </c>
      <c r="Q3452">
        <f t="shared" si="426"/>
        <v>0</v>
      </c>
      <c r="R3452" t="e">
        <f t="shared" si="431"/>
        <v>#DIV/0!</v>
      </c>
      <c r="S3452" t="str">
        <f t="shared" si="427"/>
        <v>theater</v>
      </c>
      <c r="T3452" t="str">
        <f t="shared" si="428"/>
        <v>plays</v>
      </c>
      <c r="U3452" s="7">
        <f t="shared" si="429"/>
        <v>42515.078217592592</v>
      </c>
      <c r="V3452" s="7">
        <f t="shared" si="430"/>
        <v>42575.078217592592</v>
      </c>
    </row>
    <row r="3453" spans="1:22" ht="59" x14ac:dyDescent="0.75">
      <c r="A3453">
        <v>1796</v>
      </c>
      <c r="B3453" s="2" t="s">
        <v>1797</v>
      </c>
      <c r="C3453" s="2" t="s">
        <v>5906</v>
      </c>
      <c r="D3453">
        <v>19000</v>
      </c>
      <c r="E3453">
        <f t="shared" si="424"/>
        <v>24890</v>
      </c>
      <c r="F3453">
        <v>4190</v>
      </c>
      <c r="G3453">
        <f t="shared" si="425"/>
        <v>5488.9000000000005</v>
      </c>
      <c r="H3453" t="s">
        <v>8221</v>
      </c>
      <c r="I3453" t="s">
        <v>8225</v>
      </c>
      <c r="J3453" t="s">
        <v>8247</v>
      </c>
      <c r="K3453">
        <v>1469356366</v>
      </c>
      <c r="L3453">
        <v>1464172366</v>
      </c>
      <c r="M3453" t="b">
        <v>1</v>
      </c>
      <c r="N3453">
        <v>86</v>
      </c>
      <c r="O3453" t="b">
        <v>0</v>
      </c>
      <c r="P3453" t="s">
        <v>8285</v>
      </c>
      <c r="Q3453">
        <f t="shared" si="426"/>
        <v>22</v>
      </c>
      <c r="R3453">
        <f t="shared" si="431"/>
        <v>63.82</v>
      </c>
      <c r="S3453" t="str">
        <f t="shared" si="427"/>
        <v>photography</v>
      </c>
      <c r="T3453" t="str">
        <f t="shared" si="428"/>
        <v>photobooks</v>
      </c>
      <c r="U3453" s="7">
        <f t="shared" si="429"/>
        <v>42515.439421296294</v>
      </c>
      <c r="V3453" s="7">
        <f t="shared" si="430"/>
        <v>42575.439421296294</v>
      </c>
    </row>
    <row r="3454" spans="1:22" ht="29.5" x14ac:dyDescent="0.75">
      <c r="A3454">
        <v>2164</v>
      </c>
      <c r="B3454" s="2" t="s">
        <v>2165</v>
      </c>
      <c r="C3454" s="2" t="s">
        <v>6274</v>
      </c>
      <c r="D3454">
        <v>5500</v>
      </c>
      <c r="E3454">
        <f t="shared" si="424"/>
        <v>5500</v>
      </c>
      <c r="F3454">
        <v>5645</v>
      </c>
      <c r="G3454">
        <f t="shared" si="425"/>
        <v>5645</v>
      </c>
      <c r="H3454" t="s">
        <v>8219</v>
      </c>
      <c r="I3454" t="s">
        <v>8224</v>
      </c>
      <c r="J3454" t="s">
        <v>8246</v>
      </c>
      <c r="K3454">
        <v>1466827140</v>
      </c>
      <c r="L3454">
        <v>1464196414</v>
      </c>
      <c r="M3454" t="b">
        <v>0</v>
      </c>
      <c r="N3454">
        <v>83</v>
      </c>
      <c r="O3454" t="b">
        <v>1</v>
      </c>
      <c r="P3454" t="s">
        <v>8276</v>
      </c>
      <c r="Q3454">
        <f t="shared" si="426"/>
        <v>103</v>
      </c>
      <c r="R3454">
        <f t="shared" si="431"/>
        <v>68.010000000000005</v>
      </c>
      <c r="S3454" t="str">
        <f t="shared" si="427"/>
        <v>music</v>
      </c>
      <c r="T3454" t="str">
        <f t="shared" si="428"/>
        <v>rock</v>
      </c>
      <c r="U3454" s="7">
        <f t="shared" si="429"/>
        <v>42515.71775462963</v>
      </c>
      <c r="V3454" s="7">
        <f t="shared" si="430"/>
        <v>42546.165972222225</v>
      </c>
    </row>
    <row r="3455" spans="1:22" ht="59" x14ac:dyDescent="0.75">
      <c r="A3455">
        <v>2344</v>
      </c>
      <c r="B3455" s="2" t="s">
        <v>2345</v>
      </c>
      <c r="C3455" s="2" t="s">
        <v>6454</v>
      </c>
      <c r="D3455">
        <v>1000</v>
      </c>
      <c r="E3455">
        <f t="shared" si="424"/>
        <v>730</v>
      </c>
      <c r="F3455">
        <v>1</v>
      </c>
      <c r="G3455">
        <f t="shared" si="425"/>
        <v>0.73</v>
      </c>
      <c r="H3455" t="s">
        <v>8220</v>
      </c>
      <c r="I3455" t="s">
        <v>8229</v>
      </c>
      <c r="J3455" t="s">
        <v>8251</v>
      </c>
      <c r="K3455">
        <v>1466789269</v>
      </c>
      <c r="L3455">
        <v>1464197269</v>
      </c>
      <c r="M3455" t="b">
        <v>0</v>
      </c>
      <c r="N3455">
        <v>1</v>
      </c>
      <c r="O3455" t="b">
        <v>0</v>
      </c>
      <c r="P3455" t="s">
        <v>8272</v>
      </c>
      <c r="Q3455">
        <f t="shared" si="426"/>
        <v>0</v>
      </c>
      <c r="R3455">
        <f t="shared" si="431"/>
        <v>0.73</v>
      </c>
      <c r="S3455" t="str">
        <f t="shared" si="427"/>
        <v>technology</v>
      </c>
      <c r="T3455" t="str">
        <f t="shared" si="428"/>
        <v>web</v>
      </c>
      <c r="U3455" s="7">
        <f t="shared" si="429"/>
        <v>42515.727650462963</v>
      </c>
      <c r="V3455" s="7">
        <f t="shared" si="430"/>
        <v>42545.727650462963</v>
      </c>
    </row>
    <row r="3456" spans="1:22" ht="44.25" x14ac:dyDescent="0.75">
      <c r="A3456">
        <v>1211</v>
      </c>
      <c r="B3456" s="2" t="s">
        <v>1212</v>
      </c>
      <c r="C3456" s="2" t="s">
        <v>5321</v>
      </c>
      <c r="D3456">
        <v>1000</v>
      </c>
      <c r="E3456">
        <f t="shared" si="424"/>
        <v>730</v>
      </c>
      <c r="F3456">
        <v>1011</v>
      </c>
      <c r="G3456">
        <f t="shared" si="425"/>
        <v>738.03</v>
      </c>
      <c r="H3456" t="s">
        <v>8219</v>
      </c>
      <c r="I3456" t="s">
        <v>8229</v>
      </c>
      <c r="J3456" t="s">
        <v>8251</v>
      </c>
      <c r="K3456">
        <v>1465505261</v>
      </c>
      <c r="L3456">
        <v>1464209261</v>
      </c>
      <c r="M3456" t="b">
        <v>0</v>
      </c>
      <c r="N3456">
        <v>6</v>
      </c>
      <c r="O3456" t="b">
        <v>1</v>
      </c>
      <c r="P3456" t="s">
        <v>8285</v>
      </c>
      <c r="Q3456">
        <f t="shared" si="426"/>
        <v>101</v>
      </c>
      <c r="R3456">
        <f t="shared" si="431"/>
        <v>123.01</v>
      </c>
      <c r="S3456" t="str">
        <f t="shared" si="427"/>
        <v>photography</v>
      </c>
      <c r="T3456" t="str">
        <f t="shared" si="428"/>
        <v>photobooks</v>
      </c>
      <c r="U3456" s="7">
        <f t="shared" si="429"/>
        <v>42515.866446759261</v>
      </c>
      <c r="V3456" s="7">
        <f t="shared" si="430"/>
        <v>42530.866446759261</v>
      </c>
    </row>
    <row r="3457" spans="1:22" ht="59" x14ac:dyDescent="0.75">
      <c r="A3457">
        <v>7</v>
      </c>
      <c r="B3457" s="2" t="s">
        <v>9</v>
      </c>
      <c r="C3457" s="2" t="s">
        <v>4118</v>
      </c>
      <c r="D3457">
        <v>9000</v>
      </c>
      <c r="E3457">
        <f t="shared" si="424"/>
        <v>9000</v>
      </c>
      <c r="F3457">
        <v>9110</v>
      </c>
      <c r="G3457">
        <f t="shared" si="425"/>
        <v>9110</v>
      </c>
      <c r="H3457" t="s">
        <v>8219</v>
      </c>
      <c r="I3457" t="s">
        <v>8224</v>
      </c>
      <c r="J3457" t="s">
        <v>8246</v>
      </c>
      <c r="K3457">
        <v>1467680867</v>
      </c>
      <c r="L3457">
        <v>1464224867</v>
      </c>
      <c r="M3457" t="b">
        <v>0</v>
      </c>
      <c r="N3457">
        <v>57</v>
      </c>
      <c r="O3457" t="b">
        <v>1</v>
      </c>
      <c r="P3457" t="s">
        <v>8265</v>
      </c>
      <c r="Q3457">
        <f t="shared" si="426"/>
        <v>101</v>
      </c>
      <c r="R3457">
        <f t="shared" si="431"/>
        <v>159.82</v>
      </c>
      <c r="S3457" t="str">
        <f t="shared" si="427"/>
        <v>film &amp; video</v>
      </c>
      <c r="T3457" t="str">
        <f t="shared" si="428"/>
        <v>television</v>
      </c>
      <c r="U3457" s="7">
        <f t="shared" si="429"/>
        <v>42516.047071759262</v>
      </c>
      <c r="V3457" s="7">
        <f t="shared" si="430"/>
        <v>42556.047071759262</v>
      </c>
    </row>
    <row r="3458" spans="1:22" ht="59" x14ac:dyDescent="0.75">
      <c r="A3458">
        <v>3540</v>
      </c>
      <c r="B3458" s="2" t="s">
        <v>3539</v>
      </c>
      <c r="C3458" s="2" t="s">
        <v>7650</v>
      </c>
      <c r="D3458">
        <v>300</v>
      </c>
      <c r="E3458">
        <f t="shared" ref="E3458:E3521" si="432">INDEX(convert,MATCH($J3458,money,0),2)*D3458</f>
        <v>393</v>
      </c>
      <c r="F3458">
        <v>369</v>
      </c>
      <c r="G3458">
        <f t="shared" ref="G3458:G3521" si="433">INDEX(convert,MATCH($J3458,money,0),2)*F3458</f>
        <v>483.39000000000004</v>
      </c>
      <c r="H3458" t="s">
        <v>8219</v>
      </c>
      <c r="I3458" t="s">
        <v>8225</v>
      </c>
      <c r="J3458" t="s">
        <v>8247</v>
      </c>
      <c r="K3458">
        <v>1466899491</v>
      </c>
      <c r="L3458">
        <v>1464307491</v>
      </c>
      <c r="M3458" t="b">
        <v>0</v>
      </c>
      <c r="N3458">
        <v>8</v>
      </c>
      <c r="O3458" t="b">
        <v>1</v>
      </c>
      <c r="P3458" t="s">
        <v>8271</v>
      </c>
      <c r="Q3458">
        <f t="shared" ref="Q3458:Q3521" si="434">ROUND(F3458/D3458*100,0)</f>
        <v>123</v>
      </c>
      <c r="R3458">
        <f t="shared" si="431"/>
        <v>60.42</v>
      </c>
      <c r="S3458" t="str">
        <f t="shared" ref="S3458:S3521" si="435">LEFT($P3458,FIND("/",$P3458)-1)</f>
        <v>theater</v>
      </c>
      <c r="T3458" t="str">
        <f t="shared" ref="T3458:T3521" si="436">MID($P3458,FIND("/",$P3458)+1,30)</f>
        <v>plays</v>
      </c>
      <c r="U3458" s="7">
        <f t="shared" ref="U3458:U3521" si="437">DATE(1970,1,1)+(((L3458/60)/60)/24)</f>
        <v>42517.003368055557</v>
      </c>
      <c r="V3458" s="7">
        <f t="shared" ref="V3458:V3521" si="438">DATE(1970,1,1)+(((K3458/60)/60)/24)</f>
        <v>42547.003368055557</v>
      </c>
    </row>
    <row r="3459" spans="1:22" ht="44.25" x14ac:dyDescent="0.75">
      <c r="A3459">
        <v>2070</v>
      </c>
      <c r="B3459" s="2" t="s">
        <v>2071</v>
      </c>
      <c r="C3459" s="2" t="s">
        <v>6180</v>
      </c>
      <c r="D3459">
        <v>125000</v>
      </c>
      <c r="E3459">
        <f t="shared" si="432"/>
        <v>142500</v>
      </c>
      <c r="F3459">
        <v>396659</v>
      </c>
      <c r="G3459">
        <f t="shared" si="433"/>
        <v>452191.25999999995</v>
      </c>
      <c r="H3459" t="s">
        <v>8219</v>
      </c>
      <c r="I3459" t="s">
        <v>8236</v>
      </c>
      <c r="J3459" t="s">
        <v>8249</v>
      </c>
      <c r="K3459">
        <v>1467128723</v>
      </c>
      <c r="L3459">
        <v>1464536723</v>
      </c>
      <c r="M3459" t="b">
        <v>0</v>
      </c>
      <c r="N3459">
        <v>1530</v>
      </c>
      <c r="O3459" t="b">
        <v>1</v>
      </c>
      <c r="P3459" t="s">
        <v>8295</v>
      </c>
      <c r="Q3459">
        <f t="shared" si="434"/>
        <v>317</v>
      </c>
      <c r="R3459">
        <f t="shared" ref="R3459:R3522" si="439">ROUND(G3459/N3459,2)</f>
        <v>295.55</v>
      </c>
      <c r="S3459" t="str">
        <f t="shared" si="435"/>
        <v>technology</v>
      </c>
      <c r="T3459" t="str">
        <f t="shared" si="436"/>
        <v>hardware</v>
      </c>
      <c r="U3459" s="7">
        <f t="shared" si="437"/>
        <v>42519.6565162037</v>
      </c>
      <c r="V3459" s="7">
        <f t="shared" si="438"/>
        <v>42549.6565162037</v>
      </c>
    </row>
    <row r="3460" spans="1:22" ht="59" x14ac:dyDescent="0.75">
      <c r="A3460">
        <v>1317</v>
      </c>
      <c r="B3460" s="2" t="s">
        <v>1318</v>
      </c>
      <c r="C3460" s="2" t="s">
        <v>5427</v>
      </c>
      <c r="D3460">
        <v>200000</v>
      </c>
      <c r="E3460">
        <f t="shared" si="432"/>
        <v>30000</v>
      </c>
      <c r="F3460">
        <v>11467</v>
      </c>
      <c r="G3460">
        <f t="shared" si="433"/>
        <v>1720.05</v>
      </c>
      <c r="H3460" t="s">
        <v>8220</v>
      </c>
      <c r="I3460" t="s">
        <v>8232</v>
      </c>
      <c r="J3460" t="s">
        <v>8253</v>
      </c>
      <c r="K3460">
        <v>1469109600</v>
      </c>
      <c r="L3460">
        <v>1464586746</v>
      </c>
      <c r="M3460" t="b">
        <v>0</v>
      </c>
      <c r="N3460">
        <v>19</v>
      </c>
      <c r="O3460" t="b">
        <v>0</v>
      </c>
      <c r="P3460" t="s">
        <v>8273</v>
      </c>
      <c r="Q3460">
        <f t="shared" si="434"/>
        <v>6</v>
      </c>
      <c r="R3460">
        <f t="shared" si="439"/>
        <v>90.53</v>
      </c>
      <c r="S3460" t="str">
        <f t="shared" si="435"/>
        <v>technology</v>
      </c>
      <c r="T3460" t="str">
        <f t="shared" si="436"/>
        <v>wearables</v>
      </c>
      <c r="U3460" s="7">
        <f t="shared" si="437"/>
        <v>42520.235486111109</v>
      </c>
      <c r="V3460" s="7">
        <f t="shared" si="438"/>
        <v>42572.583333333328</v>
      </c>
    </row>
    <row r="3461" spans="1:22" ht="44.25" x14ac:dyDescent="0.75">
      <c r="A3461">
        <v>2151</v>
      </c>
      <c r="B3461" s="2" t="s">
        <v>2152</v>
      </c>
      <c r="C3461" s="2" t="s">
        <v>6261</v>
      </c>
      <c r="D3461">
        <v>45000</v>
      </c>
      <c r="E3461">
        <f t="shared" si="432"/>
        <v>45000</v>
      </c>
      <c r="F3461">
        <v>118</v>
      </c>
      <c r="G3461">
        <f t="shared" si="433"/>
        <v>118</v>
      </c>
      <c r="H3461" t="s">
        <v>8221</v>
      </c>
      <c r="I3461" t="s">
        <v>8224</v>
      </c>
      <c r="J3461" t="s">
        <v>8246</v>
      </c>
      <c r="K3461">
        <v>1467231614</v>
      </c>
      <c r="L3461">
        <v>1464639614</v>
      </c>
      <c r="M3461" t="b">
        <v>0</v>
      </c>
      <c r="N3461">
        <v>6</v>
      </c>
      <c r="O3461" t="b">
        <v>0</v>
      </c>
      <c r="P3461" t="s">
        <v>8282</v>
      </c>
      <c r="Q3461">
        <f t="shared" si="434"/>
        <v>0</v>
      </c>
      <c r="R3461">
        <f t="shared" si="439"/>
        <v>19.670000000000002</v>
      </c>
      <c r="S3461" t="str">
        <f t="shared" si="435"/>
        <v>games</v>
      </c>
      <c r="T3461" t="str">
        <f t="shared" si="436"/>
        <v>video games</v>
      </c>
      <c r="U3461" s="7">
        <f t="shared" si="437"/>
        <v>42520.847384259265</v>
      </c>
      <c r="V3461" s="7">
        <f t="shared" si="438"/>
        <v>42550.847384259265</v>
      </c>
    </row>
    <row r="3462" spans="1:22" ht="44.25" x14ac:dyDescent="0.75">
      <c r="A3462">
        <v>3322</v>
      </c>
      <c r="B3462" s="2" t="s">
        <v>3322</v>
      </c>
      <c r="C3462" s="2" t="s">
        <v>7432</v>
      </c>
      <c r="D3462">
        <v>3300</v>
      </c>
      <c r="E3462">
        <f t="shared" si="432"/>
        <v>3300</v>
      </c>
      <c r="F3462">
        <v>3350</v>
      </c>
      <c r="G3462">
        <f t="shared" si="433"/>
        <v>3350</v>
      </c>
      <c r="H3462" t="s">
        <v>8219</v>
      </c>
      <c r="I3462" t="s">
        <v>8224</v>
      </c>
      <c r="J3462" t="s">
        <v>8246</v>
      </c>
      <c r="K3462">
        <v>1466567700</v>
      </c>
      <c r="L3462">
        <v>1464653696</v>
      </c>
      <c r="M3462" t="b">
        <v>0</v>
      </c>
      <c r="N3462">
        <v>23</v>
      </c>
      <c r="O3462" t="b">
        <v>1</v>
      </c>
      <c r="P3462" t="s">
        <v>8271</v>
      </c>
      <c r="Q3462">
        <f t="shared" si="434"/>
        <v>102</v>
      </c>
      <c r="R3462">
        <f t="shared" si="439"/>
        <v>145.65</v>
      </c>
      <c r="S3462" t="str">
        <f t="shared" si="435"/>
        <v>theater</v>
      </c>
      <c r="T3462" t="str">
        <f t="shared" si="436"/>
        <v>plays</v>
      </c>
      <c r="U3462" s="7">
        <f t="shared" si="437"/>
        <v>42521.010370370372</v>
      </c>
      <c r="V3462" s="7">
        <f t="shared" si="438"/>
        <v>42543.163194444445</v>
      </c>
    </row>
    <row r="3463" spans="1:22" ht="44.25" x14ac:dyDescent="0.75">
      <c r="A3463">
        <v>3444</v>
      </c>
      <c r="B3463" s="2" t="s">
        <v>3443</v>
      </c>
      <c r="C3463" s="2" t="s">
        <v>7554</v>
      </c>
      <c r="D3463">
        <v>300</v>
      </c>
      <c r="E3463">
        <f t="shared" si="432"/>
        <v>198</v>
      </c>
      <c r="F3463">
        <v>867</v>
      </c>
      <c r="G3463">
        <f t="shared" si="433"/>
        <v>572.22</v>
      </c>
      <c r="H3463" t="s">
        <v>8219</v>
      </c>
      <c r="I3463" t="s">
        <v>8226</v>
      </c>
      <c r="J3463" t="s">
        <v>8248</v>
      </c>
      <c r="K3463">
        <v>1465394340</v>
      </c>
      <c r="L3463">
        <v>1464677986</v>
      </c>
      <c r="M3463" t="b">
        <v>0</v>
      </c>
      <c r="N3463">
        <v>20</v>
      </c>
      <c r="O3463" t="b">
        <v>1</v>
      </c>
      <c r="P3463" t="s">
        <v>8271</v>
      </c>
      <c r="Q3463">
        <f t="shared" si="434"/>
        <v>289</v>
      </c>
      <c r="R3463">
        <f t="shared" si="439"/>
        <v>28.61</v>
      </c>
      <c r="S3463" t="str">
        <f t="shared" si="435"/>
        <v>theater</v>
      </c>
      <c r="T3463" t="str">
        <f t="shared" si="436"/>
        <v>plays</v>
      </c>
      <c r="U3463" s="7">
        <f t="shared" si="437"/>
        <v>42521.291504629626</v>
      </c>
      <c r="V3463" s="7">
        <f t="shared" si="438"/>
        <v>42529.582638888889</v>
      </c>
    </row>
    <row r="3464" spans="1:22" x14ac:dyDescent="0.75">
      <c r="A3464">
        <v>3531</v>
      </c>
      <c r="B3464" s="2" t="s">
        <v>3530</v>
      </c>
      <c r="C3464" s="2" t="s">
        <v>7641</v>
      </c>
      <c r="D3464">
        <v>1000</v>
      </c>
      <c r="E3464">
        <f t="shared" si="432"/>
        <v>1000</v>
      </c>
      <c r="F3464">
        <v>1280</v>
      </c>
      <c r="G3464">
        <f t="shared" si="433"/>
        <v>1280</v>
      </c>
      <c r="H3464" t="s">
        <v>8219</v>
      </c>
      <c r="I3464" t="s">
        <v>8224</v>
      </c>
      <c r="J3464" t="s">
        <v>8246</v>
      </c>
      <c r="K3464">
        <v>1467301334</v>
      </c>
      <c r="L3464">
        <v>1464709334</v>
      </c>
      <c r="M3464" t="b">
        <v>0</v>
      </c>
      <c r="N3464">
        <v>26</v>
      </c>
      <c r="O3464" t="b">
        <v>1</v>
      </c>
      <c r="P3464" t="s">
        <v>8271</v>
      </c>
      <c r="Q3464">
        <f t="shared" si="434"/>
        <v>128</v>
      </c>
      <c r="R3464">
        <f t="shared" si="439"/>
        <v>49.23</v>
      </c>
      <c r="S3464" t="str">
        <f t="shared" si="435"/>
        <v>theater</v>
      </c>
      <c r="T3464" t="str">
        <f t="shared" si="436"/>
        <v>plays</v>
      </c>
      <c r="U3464" s="7">
        <f t="shared" si="437"/>
        <v>42521.654328703706</v>
      </c>
      <c r="V3464" s="7">
        <f t="shared" si="438"/>
        <v>42551.654328703706</v>
      </c>
    </row>
    <row r="3465" spans="1:22" ht="44.25" x14ac:dyDescent="0.75">
      <c r="A3465">
        <v>1330</v>
      </c>
      <c r="B3465" s="2" t="s">
        <v>1331</v>
      </c>
      <c r="C3465" s="2" t="s">
        <v>5440</v>
      </c>
      <c r="D3465">
        <v>35000</v>
      </c>
      <c r="E3465">
        <f t="shared" si="432"/>
        <v>35000</v>
      </c>
      <c r="F3465">
        <v>7873</v>
      </c>
      <c r="G3465">
        <f t="shared" si="433"/>
        <v>7873</v>
      </c>
      <c r="H3465" t="s">
        <v>8220</v>
      </c>
      <c r="I3465" t="s">
        <v>8224</v>
      </c>
      <c r="J3465" t="s">
        <v>8246</v>
      </c>
      <c r="K3465">
        <v>1467432000</v>
      </c>
      <c r="L3465">
        <v>1464763109</v>
      </c>
      <c r="M3465" t="b">
        <v>0</v>
      </c>
      <c r="N3465">
        <v>50</v>
      </c>
      <c r="O3465" t="b">
        <v>0</v>
      </c>
      <c r="P3465" t="s">
        <v>8273</v>
      </c>
      <c r="Q3465">
        <f t="shared" si="434"/>
        <v>22</v>
      </c>
      <c r="R3465">
        <f t="shared" si="439"/>
        <v>157.46</v>
      </c>
      <c r="S3465" t="str">
        <f t="shared" si="435"/>
        <v>technology</v>
      </c>
      <c r="T3465" t="str">
        <f t="shared" si="436"/>
        <v>wearables</v>
      </c>
      <c r="U3465" s="7">
        <f t="shared" si="437"/>
        <v>42522.276724537034</v>
      </c>
      <c r="V3465" s="7">
        <f t="shared" si="438"/>
        <v>42553.166666666672</v>
      </c>
    </row>
    <row r="3466" spans="1:22" ht="44.25" x14ac:dyDescent="0.75">
      <c r="A3466">
        <v>3235</v>
      </c>
      <c r="B3466" s="2" t="s">
        <v>3235</v>
      </c>
      <c r="C3466" s="2" t="s">
        <v>7345</v>
      </c>
      <c r="D3466">
        <v>15000</v>
      </c>
      <c r="E3466">
        <f t="shared" si="432"/>
        <v>15000</v>
      </c>
      <c r="F3466">
        <v>15481</v>
      </c>
      <c r="G3466">
        <f t="shared" si="433"/>
        <v>15481</v>
      </c>
      <c r="H3466" t="s">
        <v>8219</v>
      </c>
      <c r="I3466" t="s">
        <v>8224</v>
      </c>
      <c r="J3466" t="s">
        <v>8246</v>
      </c>
      <c r="K3466">
        <v>1467361251</v>
      </c>
      <c r="L3466">
        <v>1464769251</v>
      </c>
      <c r="M3466" t="b">
        <v>1</v>
      </c>
      <c r="N3466">
        <v>181</v>
      </c>
      <c r="O3466" t="b">
        <v>1</v>
      </c>
      <c r="P3466" t="s">
        <v>8271</v>
      </c>
      <c r="Q3466">
        <f t="shared" si="434"/>
        <v>103</v>
      </c>
      <c r="R3466">
        <f t="shared" si="439"/>
        <v>85.53</v>
      </c>
      <c r="S3466" t="str">
        <f t="shared" si="435"/>
        <v>theater</v>
      </c>
      <c r="T3466" t="str">
        <f t="shared" si="436"/>
        <v>plays</v>
      </c>
      <c r="U3466" s="7">
        <f t="shared" si="437"/>
        <v>42522.347812499997</v>
      </c>
      <c r="V3466" s="7">
        <f t="shared" si="438"/>
        <v>42552.347812499997</v>
      </c>
    </row>
    <row r="3467" spans="1:22" ht="44.25" x14ac:dyDescent="0.75">
      <c r="A3467">
        <v>1344</v>
      </c>
      <c r="B3467" s="2" t="s">
        <v>1345</v>
      </c>
      <c r="C3467" s="2" t="s">
        <v>5454</v>
      </c>
      <c r="D3467">
        <v>1500</v>
      </c>
      <c r="E3467">
        <f t="shared" si="432"/>
        <v>1095</v>
      </c>
      <c r="F3467">
        <v>5666</v>
      </c>
      <c r="G3467">
        <f t="shared" si="433"/>
        <v>4136.18</v>
      </c>
      <c r="H3467" t="s">
        <v>8219</v>
      </c>
      <c r="I3467" t="s">
        <v>8229</v>
      </c>
      <c r="J3467" t="s">
        <v>8251</v>
      </c>
      <c r="K3467">
        <v>1467313039</v>
      </c>
      <c r="L3467">
        <v>1464807439</v>
      </c>
      <c r="M3467" t="b">
        <v>0</v>
      </c>
      <c r="N3467">
        <v>139</v>
      </c>
      <c r="O3467" t="b">
        <v>1</v>
      </c>
      <c r="P3467" t="s">
        <v>8274</v>
      </c>
      <c r="Q3467">
        <f t="shared" si="434"/>
        <v>378</v>
      </c>
      <c r="R3467">
        <f t="shared" si="439"/>
        <v>29.76</v>
      </c>
      <c r="S3467" t="str">
        <f t="shared" si="435"/>
        <v>publishing</v>
      </c>
      <c r="T3467" t="str">
        <f t="shared" si="436"/>
        <v>nonfiction</v>
      </c>
      <c r="U3467" s="7">
        <f t="shared" si="437"/>
        <v>42522.789803240739</v>
      </c>
      <c r="V3467" s="7">
        <f t="shared" si="438"/>
        <v>42551.789803240739</v>
      </c>
    </row>
    <row r="3468" spans="1:22" ht="44.25" x14ac:dyDescent="0.75">
      <c r="A3468">
        <v>851</v>
      </c>
      <c r="B3468" s="2" t="s">
        <v>852</v>
      </c>
      <c r="C3468" s="2" t="s">
        <v>4961</v>
      </c>
      <c r="D3468">
        <v>2000</v>
      </c>
      <c r="E3468">
        <f t="shared" si="432"/>
        <v>2280</v>
      </c>
      <c r="F3468">
        <v>2609</v>
      </c>
      <c r="G3468">
        <f t="shared" si="433"/>
        <v>2974.2599999999998</v>
      </c>
      <c r="H3468" t="s">
        <v>8219</v>
      </c>
      <c r="I3468" t="s">
        <v>8230</v>
      </c>
      <c r="J3468" t="s">
        <v>8249</v>
      </c>
      <c r="K3468">
        <v>1469994300</v>
      </c>
      <c r="L3468">
        <v>1464815253</v>
      </c>
      <c r="M3468" t="b">
        <v>0</v>
      </c>
      <c r="N3468">
        <v>70</v>
      </c>
      <c r="O3468" t="b">
        <v>1</v>
      </c>
      <c r="P3468" t="s">
        <v>8277</v>
      </c>
      <c r="Q3468">
        <f t="shared" si="434"/>
        <v>130</v>
      </c>
      <c r="R3468">
        <f t="shared" si="439"/>
        <v>42.49</v>
      </c>
      <c r="S3468" t="str">
        <f t="shared" si="435"/>
        <v>music</v>
      </c>
      <c r="T3468" t="str">
        <f t="shared" si="436"/>
        <v>metal</v>
      </c>
      <c r="U3468" s="7">
        <f t="shared" si="437"/>
        <v>42522.880243055552</v>
      </c>
      <c r="V3468" s="7">
        <f t="shared" si="438"/>
        <v>42582.822916666672</v>
      </c>
    </row>
    <row r="3469" spans="1:22" ht="44.25" x14ac:dyDescent="0.75">
      <c r="A3469">
        <v>3095</v>
      </c>
      <c r="B3469" s="2" t="s">
        <v>3095</v>
      </c>
      <c r="C3469" s="2" t="s">
        <v>7205</v>
      </c>
      <c r="D3469">
        <v>14920</v>
      </c>
      <c r="E3469">
        <f t="shared" si="432"/>
        <v>14920</v>
      </c>
      <c r="F3469">
        <v>50</v>
      </c>
      <c r="G3469">
        <f t="shared" si="433"/>
        <v>50</v>
      </c>
      <c r="H3469" t="s">
        <v>8221</v>
      </c>
      <c r="I3469" t="s">
        <v>8224</v>
      </c>
      <c r="J3469" t="s">
        <v>8246</v>
      </c>
      <c r="K3469">
        <v>1470011780</v>
      </c>
      <c r="L3469">
        <v>1464827780</v>
      </c>
      <c r="M3469" t="b">
        <v>0</v>
      </c>
      <c r="N3469">
        <v>1</v>
      </c>
      <c r="O3469" t="b">
        <v>0</v>
      </c>
      <c r="P3469" t="s">
        <v>8303</v>
      </c>
      <c r="Q3469">
        <f t="shared" si="434"/>
        <v>0</v>
      </c>
      <c r="R3469">
        <f t="shared" si="439"/>
        <v>50</v>
      </c>
      <c r="S3469" t="str">
        <f t="shared" si="435"/>
        <v>theater</v>
      </c>
      <c r="T3469" t="str">
        <f t="shared" si="436"/>
        <v>spaces</v>
      </c>
      <c r="U3469" s="7">
        <f t="shared" si="437"/>
        <v>42523.025231481486</v>
      </c>
      <c r="V3469" s="7">
        <f t="shared" si="438"/>
        <v>42583.025231481486</v>
      </c>
    </row>
    <row r="3470" spans="1:22" ht="44.25" x14ac:dyDescent="0.75">
      <c r="A3470">
        <v>3664</v>
      </c>
      <c r="B3470" s="2" t="s">
        <v>3661</v>
      </c>
      <c r="C3470" s="2" t="s">
        <v>7774</v>
      </c>
      <c r="D3470">
        <v>800</v>
      </c>
      <c r="E3470">
        <f t="shared" si="432"/>
        <v>800</v>
      </c>
      <c r="F3470">
        <v>875</v>
      </c>
      <c r="G3470">
        <f t="shared" si="433"/>
        <v>875</v>
      </c>
      <c r="H3470" t="s">
        <v>8219</v>
      </c>
      <c r="I3470" t="s">
        <v>8224</v>
      </c>
      <c r="J3470" t="s">
        <v>8246</v>
      </c>
      <c r="K3470">
        <v>1466056689</v>
      </c>
      <c r="L3470">
        <v>1464847089</v>
      </c>
      <c r="M3470" t="b">
        <v>0</v>
      </c>
      <c r="N3470">
        <v>19</v>
      </c>
      <c r="O3470" t="b">
        <v>1</v>
      </c>
      <c r="P3470" t="s">
        <v>8271</v>
      </c>
      <c r="Q3470">
        <f t="shared" si="434"/>
        <v>109</v>
      </c>
      <c r="R3470">
        <f t="shared" si="439"/>
        <v>46.05</v>
      </c>
      <c r="S3470" t="str">
        <f t="shared" si="435"/>
        <v>theater</v>
      </c>
      <c r="T3470" t="str">
        <f t="shared" si="436"/>
        <v>plays</v>
      </c>
      <c r="U3470" s="7">
        <f t="shared" si="437"/>
        <v>42523.248715277776</v>
      </c>
      <c r="V3470" s="7">
        <f t="shared" si="438"/>
        <v>42537.248715277776</v>
      </c>
    </row>
    <row r="3471" spans="1:22" ht="88.5" x14ac:dyDescent="0.75">
      <c r="A3471">
        <v>1845</v>
      </c>
      <c r="B3471" s="2" t="s">
        <v>1846</v>
      </c>
      <c r="C3471" s="2" t="s">
        <v>5955</v>
      </c>
      <c r="D3471">
        <v>1000</v>
      </c>
      <c r="E3471">
        <f t="shared" si="432"/>
        <v>1000</v>
      </c>
      <c r="F3471">
        <v>1000</v>
      </c>
      <c r="G3471">
        <f t="shared" si="433"/>
        <v>1000</v>
      </c>
      <c r="H3471" t="s">
        <v>8219</v>
      </c>
      <c r="I3471" t="s">
        <v>8224</v>
      </c>
      <c r="J3471" t="s">
        <v>8246</v>
      </c>
      <c r="K3471">
        <v>1466139300</v>
      </c>
      <c r="L3471">
        <v>1464854398</v>
      </c>
      <c r="M3471" t="b">
        <v>0</v>
      </c>
      <c r="N3471">
        <v>19</v>
      </c>
      <c r="O3471" t="b">
        <v>1</v>
      </c>
      <c r="P3471" t="s">
        <v>8276</v>
      </c>
      <c r="Q3471">
        <f t="shared" si="434"/>
        <v>100</v>
      </c>
      <c r="R3471">
        <f t="shared" si="439"/>
        <v>52.63</v>
      </c>
      <c r="S3471" t="str">
        <f t="shared" si="435"/>
        <v>music</v>
      </c>
      <c r="T3471" t="str">
        <f t="shared" si="436"/>
        <v>rock</v>
      </c>
      <c r="U3471" s="7">
        <f t="shared" si="437"/>
        <v>42523.333310185189</v>
      </c>
      <c r="V3471" s="7">
        <f t="shared" si="438"/>
        <v>42538.204861111109</v>
      </c>
    </row>
    <row r="3472" spans="1:22" ht="44.25" x14ac:dyDescent="0.75">
      <c r="A3472">
        <v>4062</v>
      </c>
      <c r="B3472" s="2" t="s">
        <v>4058</v>
      </c>
      <c r="C3472" s="2" t="s">
        <v>8166</v>
      </c>
      <c r="D3472">
        <v>20000</v>
      </c>
      <c r="E3472">
        <f t="shared" si="432"/>
        <v>20000</v>
      </c>
      <c r="F3472">
        <v>490</v>
      </c>
      <c r="G3472">
        <f t="shared" si="433"/>
        <v>490</v>
      </c>
      <c r="H3472" t="s">
        <v>8221</v>
      </c>
      <c r="I3472" t="s">
        <v>8224</v>
      </c>
      <c r="J3472" t="s">
        <v>8246</v>
      </c>
      <c r="K3472">
        <v>1467481468</v>
      </c>
      <c r="L3472">
        <v>1464889468</v>
      </c>
      <c r="M3472" t="b">
        <v>0</v>
      </c>
      <c r="N3472">
        <v>3</v>
      </c>
      <c r="O3472" t="b">
        <v>0</v>
      </c>
      <c r="P3472" t="s">
        <v>8271</v>
      </c>
      <c r="Q3472">
        <f t="shared" si="434"/>
        <v>2</v>
      </c>
      <c r="R3472">
        <f t="shared" si="439"/>
        <v>163.33000000000001</v>
      </c>
      <c r="S3472" t="str">
        <f t="shared" si="435"/>
        <v>theater</v>
      </c>
      <c r="T3472" t="str">
        <f t="shared" si="436"/>
        <v>plays</v>
      </c>
      <c r="U3472" s="7">
        <f t="shared" si="437"/>
        <v>42523.739212962959</v>
      </c>
      <c r="V3472" s="7">
        <f t="shared" si="438"/>
        <v>42553.739212962959</v>
      </c>
    </row>
    <row r="3473" spans="1:22" ht="44.25" x14ac:dyDescent="0.75">
      <c r="A3473">
        <v>2630</v>
      </c>
      <c r="B3473" s="2" t="s">
        <v>2630</v>
      </c>
      <c r="C3473" s="2" t="s">
        <v>6740</v>
      </c>
      <c r="D3473">
        <v>2000</v>
      </c>
      <c r="E3473">
        <f t="shared" si="432"/>
        <v>1320</v>
      </c>
      <c r="F3473">
        <v>3158</v>
      </c>
      <c r="G3473">
        <f t="shared" si="433"/>
        <v>2084.2800000000002</v>
      </c>
      <c r="H3473" t="s">
        <v>8219</v>
      </c>
      <c r="I3473" t="s">
        <v>8226</v>
      </c>
      <c r="J3473" t="s">
        <v>8248</v>
      </c>
      <c r="K3473">
        <v>1467280800</v>
      </c>
      <c r="L3473">
        <v>1464921112</v>
      </c>
      <c r="M3473" t="b">
        <v>0</v>
      </c>
      <c r="N3473">
        <v>81</v>
      </c>
      <c r="O3473" t="b">
        <v>1</v>
      </c>
      <c r="P3473" t="s">
        <v>8301</v>
      </c>
      <c r="Q3473">
        <f t="shared" si="434"/>
        <v>158</v>
      </c>
      <c r="R3473">
        <f t="shared" si="439"/>
        <v>25.73</v>
      </c>
      <c r="S3473" t="str">
        <f t="shared" si="435"/>
        <v>technology</v>
      </c>
      <c r="T3473" t="str">
        <f t="shared" si="436"/>
        <v>space exploration</v>
      </c>
      <c r="U3473" s="7">
        <f t="shared" si="437"/>
        <v>42524.105462962965</v>
      </c>
      <c r="V3473" s="7">
        <f t="shared" si="438"/>
        <v>42551.416666666672</v>
      </c>
    </row>
    <row r="3474" spans="1:22" ht="44.25" x14ac:dyDescent="0.75">
      <c r="A3474">
        <v>1812</v>
      </c>
      <c r="B3474" s="2" t="s">
        <v>1813</v>
      </c>
      <c r="C3474" s="2" t="s">
        <v>5922</v>
      </c>
      <c r="D3474">
        <v>6500</v>
      </c>
      <c r="E3474">
        <f t="shared" si="432"/>
        <v>8515</v>
      </c>
      <c r="F3474">
        <v>865</v>
      </c>
      <c r="G3474">
        <f t="shared" si="433"/>
        <v>1133.1500000000001</v>
      </c>
      <c r="H3474" t="s">
        <v>8221</v>
      </c>
      <c r="I3474" t="s">
        <v>8225</v>
      </c>
      <c r="J3474" t="s">
        <v>8247</v>
      </c>
      <c r="K3474">
        <v>1467531536</v>
      </c>
      <c r="L3474">
        <v>1464939536</v>
      </c>
      <c r="M3474" t="b">
        <v>0</v>
      </c>
      <c r="N3474">
        <v>23</v>
      </c>
      <c r="O3474" t="b">
        <v>0</v>
      </c>
      <c r="P3474" t="s">
        <v>8285</v>
      </c>
      <c r="Q3474">
        <f t="shared" si="434"/>
        <v>13</v>
      </c>
      <c r="R3474">
        <f t="shared" si="439"/>
        <v>49.27</v>
      </c>
      <c r="S3474" t="str">
        <f t="shared" si="435"/>
        <v>photography</v>
      </c>
      <c r="T3474" t="str">
        <f t="shared" si="436"/>
        <v>photobooks</v>
      </c>
      <c r="U3474" s="7">
        <f t="shared" si="437"/>
        <v>42524.318703703699</v>
      </c>
      <c r="V3474" s="7">
        <f t="shared" si="438"/>
        <v>42554.318703703699</v>
      </c>
    </row>
    <row r="3475" spans="1:22" ht="44.25" x14ac:dyDescent="0.75">
      <c r="A3475">
        <v>2759</v>
      </c>
      <c r="B3475" s="2" t="s">
        <v>2759</v>
      </c>
      <c r="C3475" s="2" t="s">
        <v>6869</v>
      </c>
      <c r="D3475">
        <v>1000</v>
      </c>
      <c r="E3475">
        <f t="shared" si="432"/>
        <v>660</v>
      </c>
      <c r="F3475">
        <v>105</v>
      </c>
      <c r="G3475">
        <f t="shared" si="433"/>
        <v>69.3</v>
      </c>
      <c r="H3475" t="s">
        <v>8221</v>
      </c>
      <c r="I3475" t="s">
        <v>8226</v>
      </c>
      <c r="J3475" t="s">
        <v>8248</v>
      </c>
      <c r="K3475">
        <v>1468658866</v>
      </c>
      <c r="L3475">
        <v>1464943666</v>
      </c>
      <c r="M3475" t="b">
        <v>0</v>
      </c>
      <c r="N3475">
        <v>2</v>
      </c>
      <c r="O3475" t="b">
        <v>0</v>
      </c>
      <c r="P3475" t="s">
        <v>8304</v>
      </c>
      <c r="Q3475">
        <f t="shared" si="434"/>
        <v>11</v>
      </c>
      <c r="R3475">
        <f t="shared" si="439"/>
        <v>34.65</v>
      </c>
      <c r="S3475" t="str">
        <f t="shared" si="435"/>
        <v>publishing</v>
      </c>
      <c r="T3475" t="str">
        <f t="shared" si="436"/>
        <v>children's books</v>
      </c>
      <c r="U3475" s="7">
        <f t="shared" si="437"/>
        <v>42524.36650462963</v>
      </c>
      <c r="V3475" s="7">
        <f t="shared" si="438"/>
        <v>42567.36650462963</v>
      </c>
    </row>
    <row r="3476" spans="1:22" ht="59" x14ac:dyDescent="0.75">
      <c r="A3476">
        <v>3702</v>
      </c>
      <c r="B3476" s="2" t="s">
        <v>3699</v>
      </c>
      <c r="C3476" s="2" t="s">
        <v>7812</v>
      </c>
      <c r="D3476">
        <v>3000</v>
      </c>
      <c r="E3476">
        <f t="shared" si="432"/>
        <v>3930</v>
      </c>
      <c r="F3476">
        <v>3275</v>
      </c>
      <c r="G3476">
        <f t="shared" si="433"/>
        <v>4290.25</v>
      </c>
      <c r="H3476" t="s">
        <v>8219</v>
      </c>
      <c r="I3476" t="s">
        <v>8225</v>
      </c>
      <c r="J3476" t="s">
        <v>8247</v>
      </c>
      <c r="K3476">
        <v>1468191540</v>
      </c>
      <c r="L3476">
        <v>1464958484</v>
      </c>
      <c r="M3476" t="b">
        <v>0</v>
      </c>
      <c r="N3476">
        <v>21</v>
      </c>
      <c r="O3476" t="b">
        <v>1</v>
      </c>
      <c r="P3476" t="s">
        <v>8271</v>
      </c>
      <c r="Q3476">
        <f t="shared" si="434"/>
        <v>109</v>
      </c>
      <c r="R3476">
        <f t="shared" si="439"/>
        <v>204.3</v>
      </c>
      <c r="S3476" t="str">
        <f t="shared" si="435"/>
        <v>theater</v>
      </c>
      <c r="T3476" t="str">
        <f t="shared" si="436"/>
        <v>plays</v>
      </c>
      <c r="U3476" s="7">
        <f t="shared" si="437"/>
        <v>42524.53800925926</v>
      </c>
      <c r="V3476" s="7">
        <f t="shared" si="438"/>
        <v>42561.957638888889</v>
      </c>
    </row>
    <row r="3477" spans="1:22" ht="29.5" x14ac:dyDescent="0.75">
      <c r="A3477">
        <v>1420</v>
      </c>
      <c r="B3477" s="2" t="s">
        <v>1421</v>
      </c>
      <c r="C3477" s="2" t="s">
        <v>5530</v>
      </c>
      <c r="D3477">
        <v>110</v>
      </c>
      <c r="E3477">
        <f t="shared" si="432"/>
        <v>110</v>
      </c>
      <c r="F3477">
        <v>3</v>
      </c>
      <c r="G3477">
        <f t="shared" si="433"/>
        <v>3</v>
      </c>
      <c r="H3477" t="s">
        <v>8221</v>
      </c>
      <c r="I3477" t="s">
        <v>8224</v>
      </c>
      <c r="J3477" t="s">
        <v>8246</v>
      </c>
      <c r="K3477">
        <v>1467129686</v>
      </c>
      <c r="L3477">
        <v>1464969686</v>
      </c>
      <c r="M3477" t="b">
        <v>0</v>
      </c>
      <c r="N3477">
        <v>3</v>
      </c>
      <c r="O3477" t="b">
        <v>0</v>
      </c>
      <c r="P3477" t="s">
        <v>8287</v>
      </c>
      <c r="Q3477">
        <f t="shared" si="434"/>
        <v>3</v>
      </c>
      <c r="R3477">
        <f t="shared" si="439"/>
        <v>1</v>
      </c>
      <c r="S3477" t="str">
        <f t="shared" si="435"/>
        <v>publishing</v>
      </c>
      <c r="T3477" t="str">
        <f t="shared" si="436"/>
        <v>translations</v>
      </c>
      <c r="U3477" s="7">
        <f t="shared" si="437"/>
        <v>42524.667662037042</v>
      </c>
      <c r="V3477" s="7">
        <f t="shared" si="438"/>
        <v>42549.667662037042</v>
      </c>
    </row>
    <row r="3478" spans="1:22" ht="44.25" x14ac:dyDescent="0.75">
      <c r="A3478">
        <v>3383</v>
      </c>
      <c r="B3478" s="2" t="s">
        <v>3382</v>
      </c>
      <c r="C3478" s="2" t="s">
        <v>7493</v>
      </c>
      <c r="D3478">
        <v>1750</v>
      </c>
      <c r="E3478">
        <f t="shared" si="432"/>
        <v>1750</v>
      </c>
      <c r="F3478">
        <v>1955</v>
      </c>
      <c r="G3478">
        <f t="shared" si="433"/>
        <v>1955</v>
      </c>
      <c r="H3478" t="s">
        <v>8219</v>
      </c>
      <c r="I3478" t="s">
        <v>8224</v>
      </c>
      <c r="J3478" t="s">
        <v>8246</v>
      </c>
      <c r="K3478">
        <v>1466707620</v>
      </c>
      <c r="L3478">
        <v>1464979620</v>
      </c>
      <c r="M3478" t="b">
        <v>0</v>
      </c>
      <c r="N3478">
        <v>30</v>
      </c>
      <c r="O3478" t="b">
        <v>1</v>
      </c>
      <c r="P3478" t="s">
        <v>8271</v>
      </c>
      <c r="Q3478">
        <f t="shared" si="434"/>
        <v>112</v>
      </c>
      <c r="R3478">
        <f t="shared" si="439"/>
        <v>65.17</v>
      </c>
      <c r="S3478" t="str">
        <f t="shared" si="435"/>
        <v>theater</v>
      </c>
      <c r="T3478" t="str">
        <f t="shared" si="436"/>
        <v>plays</v>
      </c>
      <c r="U3478" s="7">
        <f t="shared" si="437"/>
        <v>42524.782638888893</v>
      </c>
      <c r="V3478" s="7">
        <f t="shared" si="438"/>
        <v>42544.782638888893</v>
      </c>
    </row>
    <row r="3479" spans="1:22" ht="44.25" x14ac:dyDescent="0.75">
      <c r="A3479">
        <v>1556</v>
      </c>
      <c r="B3479" s="2" t="s">
        <v>1557</v>
      </c>
      <c r="C3479" s="2" t="s">
        <v>5666</v>
      </c>
      <c r="D3479">
        <v>1500</v>
      </c>
      <c r="E3479">
        <f t="shared" si="432"/>
        <v>1095</v>
      </c>
      <c r="F3479">
        <v>677</v>
      </c>
      <c r="G3479">
        <f t="shared" si="433"/>
        <v>494.21</v>
      </c>
      <c r="H3479" t="s">
        <v>8221</v>
      </c>
      <c r="I3479" t="s">
        <v>8229</v>
      </c>
      <c r="J3479" t="s">
        <v>8251</v>
      </c>
      <c r="K3479">
        <v>1467603624</v>
      </c>
      <c r="L3479">
        <v>1465011624</v>
      </c>
      <c r="M3479" t="b">
        <v>0</v>
      </c>
      <c r="N3479">
        <v>12</v>
      </c>
      <c r="O3479" t="b">
        <v>0</v>
      </c>
      <c r="P3479" t="s">
        <v>8289</v>
      </c>
      <c r="Q3479">
        <f t="shared" si="434"/>
        <v>45</v>
      </c>
      <c r="R3479">
        <f t="shared" si="439"/>
        <v>41.18</v>
      </c>
      <c r="S3479" t="str">
        <f t="shared" si="435"/>
        <v>photography</v>
      </c>
      <c r="T3479" t="str">
        <f t="shared" si="436"/>
        <v>nature</v>
      </c>
      <c r="U3479" s="7">
        <f t="shared" si="437"/>
        <v>42525.153055555551</v>
      </c>
      <c r="V3479" s="7">
        <f t="shared" si="438"/>
        <v>42555.153055555551</v>
      </c>
    </row>
    <row r="3480" spans="1:22" ht="44.25" x14ac:dyDescent="0.75">
      <c r="A3480">
        <v>544</v>
      </c>
      <c r="B3480" s="2" t="s">
        <v>545</v>
      </c>
      <c r="C3480" s="2" t="s">
        <v>4654</v>
      </c>
      <c r="D3480">
        <v>500</v>
      </c>
      <c r="E3480">
        <f t="shared" si="432"/>
        <v>500</v>
      </c>
      <c r="F3480">
        <v>6</v>
      </c>
      <c r="G3480">
        <f t="shared" si="433"/>
        <v>6</v>
      </c>
      <c r="H3480" t="s">
        <v>8221</v>
      </c>
      <c r="I3480" t="s">
        <v>8224</v>
      </c>
      <c r="J3480" t="s">
        <v>8246</v>
      </c>
      <c r="K3480">
        <v>1467647160</v>
      </c>
      <c r="L3480">
        <v>1465055160</v>
      </c>
      <c r="M3480" t="b">
        <v>0</v>
      </c>
      <c r="N3480">
        <v>2</v>
      </c>
      <c r="O3480" t="b">
        <v>0</v>
      </c>
      <c r="P3480" t="s">
        <v>8272</v>
      </c>
      <c r="Q3480">
        <f t="shared" si="434"/>
        <v>1</v>
      </c>
      <c r="R3480">
        <f t="shared" si="439"/>
        <v>3</v>
      </c>
      <c r="S3480" t="str">
        <f t="shared" si="435"/>
        <v>technology</v>
      </c>
      <c r="T3480" t="str">
        <f t="shared" si="436"/>
        <v>web</v>
      </c>
      <c r="U3480" s="7">
        <f t="shared" si="437"/>
        <v>42525.656944444447</v>
      </c>
      <c r="V3480" s="7">
        <f t="shared" si="438"/>
        <v>42555.656944444447</v>
      </c>
    </row>
    <row r="3481" spans="1:22" ht="44.25" x14ac:dyDescent="0.75">
      <c r="A3481">
        <v>431</v>
      </c>
      <c r="B3481" s="2" t="s">
        <v>432</v>
      </c>
      <c r="C3481" s="2" t="s">
        <v>4541</v>
      </c>
      <c r="D3481">
        <v>3000</v>
      </c>
      <c r="E3481">
        <f t="shared" si="432"/>
        <v>3930</v>
      </c>
      <c r="F3481">
        <v>415</v>
      </c>
      <c r="G3481">
        <f t="shared" si="433"/>
        <v>543.65</v>
      </c>
      <c r="H3481" t="s">
        <v>8221</v>
      </c>
      <c r="I3481" t="s">
        <v>8225</v>
      </c>
      <c r="J3481" t="s">
        <v>8247</v>
      </c>
      <c r="K3481">
        <v>1467752083</v>
      </c>
      <c r="L3481">
        <v>1465160083</v>
      </c>
      <c r="M3481" t="b">
        <v>0</v>
      </c>
      <c r="N3481">
        <v>8</v>
      </c>
      <c r="O3481" t="b">
        <v>0</v>
      </c>
      <c r="P3481" t="s">
        <v>8270</v>
      </c>
      <c r="Q3481">
        <f t="shared" si="434"/>
        <v>14</v>
      </c>
      <c r="R3481">
        <f t="shared" si="439"/>
        <v>67.959999999999994</v>
      </c>
      <c r="S3481" t="str">
        <f t="shared" si="435"/>
        <v>film &amp; video</v>
      </c>
      <c r="T3481" t="str">
        <f t="shared" si="436"/>
        <v>animation</v>
      </c>
      <c r="U3481" s="7">
        <f t="shared" si="437"/>
        <v>42526.871331018512</v>
      </c>
      <c r="V3481" s="7">
        <f t="shared" si="438"/>
        <v>42556.871331018512</v>
      </c>
    </row>
    <row r="3482" spans="1:22" ht="44.25" x14ac:dyDescent="0.75">
      <c r="A3482">
        <v>1398</v>
      </c>
      <c r="B3482" s="2" t="s">
        <v>1399</v>
      </c>
      <c r="C3482" s="2" t="s">
        <v>5508</v>
      </c>
      <c r="D3482">
        <v>4400</v>
      </c>
      <c r="E3482">
        <f t="shared" si="432"/>
        <v>4400</v>
      </c>
      <c r="F3482">
        <v>4826</v>
      </c>
      <c r="G3482">
        <f t="shared" si="433"/>
        <v>4826</v>
      </c>
      <c r="H3482" t="s">
        <v>8219</v>
      </c>
      <c r="I3482" t="s">
        <v>8224</v>
      </c>
      <c r="J3482" t="s">
        <v>8246</v>
      </c>
      <c r="K3482">
        <v>1467752334</v>
      </c>
      <c r="L3482">
        <v>1465160334</v>
      </c>
      <c r="M3482" t="b">
        <v>0</v>
      </c>
      <c r="N3482">
        <v>65</v>
      </c>
      <c r="O3482" t="b">
        <v>1</v>
      </c>
      <c r="P3482" t="s">
        <v>8276</v>
      </c>
      <c r="Q3482">
        <f t="shared" si="434"/>
        <v>110</v>
      </c>
      <c r="R3482">
        <f t="shared" si="439"/>
        <v>74.25</v>
      </c>
      <c r="S3482" t="str">
        <f t="shared" si="435"/>
        <v>music</v>
      </c>
      <c r="T3482" t="str">
        <f t="shared" si="436"/>
        <v>rock</v>
      </c>
      <c r="U3482" s="7">
        <f t="shared" si="437"/>
        <v>42526.874236111107</v>
      </c>
      <c r="V3482" s="7">
        <f t="shared" si="438"/>
        <v>42556.874236111107</v>
      </c>
    </row>
    <row r="3483" spans="1:22" ht="59" x14ac:dyDescent="0.75">
      <c r="A3483">
        <v>1499</v>
      </c>
      <c r="B3483" s="2" t="s">
        <v>1500</v>
      </c>
      <c r="C3483" s="2" t="s">
        <v>5609</v>
      </c>
      <c r="D3483">
        <v>2000</v>
      </c>
      <c r="E3483">
        <f t="shared" si="432"/>
        <v>2000</v>
      </c>
      <c r="F3483">
        <v>5</v>
      </c>
      <c r="G3483">
        <f t="shared" si="433"/>
        <v>5</v>
      </c>
      <c r="H3483" t="s">
        <v>8221</v>
      </c>
      <c r="I3483" t="s">
        <v>8224</v>
      </c>
      <c r="J3483" t="s">
        <v>8246</v>
      </c>
      <c r="K3483">
        <v>1470355833</v>
      </c>
      <c r="L3483">
        <v>1465171833</v>
      </c>
      <c r="M3483" t="b">
        <v>0</v>
      </c>
      <c r="N3483">
        <v>1</v>
      </c>
      <c r="O3483" t="b">
        <v>0</v>
      </c>
      <c r="P3483" t="s">
        <v>8275</v>
      </c>
      <c r="Q3483">
        <f t="shared" si="434"/>
        <v>0</v>
      </c>
      <c r="R3483">
        <f t="shared" si="439"/>
        <v>5</v>
      </c>
      <c r="S3483" t="str">
        <f t="shared" si="435"/>
        <v>publishing</v>
      </c>
      <c r="T3483" t="str">
        <f t="shared" si="436"/>
        <v>fiction</v>
      </c>
      <c r="U3483" s="7">
        <f t="shared" si="437"/>
        <v>42527.007326388892</v>
      </c>
      <c r="V3483" s="7">
        <f t="shared" si="438"/>
        <v>42587.007326388892</v>
      </c>
    </row>
    <row r="3484" spans="1:22" ht="44.25" x14ac:dyDescent="0.75">
      <c r="A3484">
        <v>3804</v>
      </c>
      <c r="B3484" s="2" t="s">
        <v>3801</v>
      </c>
      <c r="C3484" s="2" t="s">
        <v>7914</v>
      </c>
      <c r="D3484">
        <v>8000</v>
      </c>
      <c r="E3484">
        <f t="shared" si="432"/>
        <v>8000</v>
      </c>
      <c r="F3484">
        <v>0</v>
      </c>
      <c r="G3484">
        <f t="shared" si="433"/>
        <v>0</v>
      </c>
      <c r="H3484" t="s">
        <v>8221</v>
      </c>
      <c r="I3484" t="s">
        <v>8224</v>
      </c>
      <c r="J3484" t="s">
        <v>8246</v>
      </c>
      <c r="K3484">
        <v>1469948400</v>
      </c>
      <c r="L3484">
        <v>1465172024</v>
      </c>
      <c r="M3484" t="b">
        <v>0</v>
      </c>
      <c r="N3484">
        <v>0</v>
      </c>
      <c r="O3484" t="b">
        <v>0</v>
      </c>
      <c r="P3484" t="s">
        <v>8305</v>
      </c>
      <c r="Q3484">
        <f t="shared" si="434"/>
        <v>0</v>
      </c>
      <c r="R3484" t="e">
        <f t="shared" si="439"/>
        <v>#DIV/0!</v>
      </c>
      <c r="S3484" t="str">
        <f t="shared" si="435"/>
        <v>theater</v>
      </c>
      <c r="T3484" t="str">
        <f t="shared" si="436"/>
        <v>musical</v>
      </c>
      <c r="U3484" s="7">
        <f t="shared" si="437"/>
        <v>42527.00953703704</v>
      </c>
      <c r="V3484" s="7">
        <f t="shared" si="438"/>
        <v>42582.291666666672</v>
      </c>
    </row>
    <row r="3485" spans="1:22" ht="59" x14ac:dyDescent="0.75">
      <c r="A3485">
        <v>669</v>
      </c>
      <c r="B3485" s="2" t="s">
        <v>670</v>
      </c>
      <c r="C3485" s="2" t="s">
        <v>4779</v>
      </c>
      <c r="D3485">
        <v>200000</v>
      </c>
      <c r="E3485">
        <f t="shared" si="432"/>
        <v>22000</v>
      </c>
      <c r="F3485">
        <v>43015</v>
      </c>
      <c r="G3485">
        <f t="shared" si="433"/>
        <v>4731.6499999999996</v>
      </c>
      <c r="H3485" t="s">
        <v>8221</v>
      </c>
      <c r="I3485" t="s">
        <v>8235</v>
      </c>
      <c r="J3485" t="s">
        <v>8255</v>
      </c>
      <c r="K3485">
        <v>1467817258</v>
      </c>
      <c r="L3485">
        <v>1465225258</v>
      </c>
      <c r="M3485" t="b">
        <v>0</v>
      </c>
      <c r="N3485">
        <v>28</v>
      </c>
      <c r="O3485" t="b">
        <v>0</v>
      </c>
      <c r="P3485" t="s">
        <v>8273</v>
      </c>
      <c r="Q3485">
        <f t="shared" si="434"/>
        <v>22</v>
      </c>
      <c r="R3485">
        <f t="shared" si="439"/>
        <v>168.99</v>
      </c>
      <c r="S3485" t="str">
        <f t="shared" si="435"/>
        <v>technology</v>
      </c>
      <c r="T3485" t="str">
        <f t="shared" si="436"/>
        <v>wearables</v>
      </c>
      <c r="U3485" s="7">
        <f t="shared" si="437"/>
        <v>42527.625671296293</v>
      </c>
      <c r="V3485" s="7">
        <f t="shared" si="438"/>
        <v>42557.625671296293</v>
      </c>
    </row>
    <row r="3486" spans="1:22" x14ac:dyDescent="0.75">
      <c r="A3486">
        <v>190</v>
      </c>
      <c r="B3486" s="2" t="s">
        <v>192</v>
      </c>
      <c r="C3486" s="2" t="s">
        <v>4300</v>
      </c>
      <c r="D3486">
        <v>12000</v>
      </c>
      <c r="E3486">
        <f t="shared" si="432"/>
        <v>12000</v>
      </c>
      <c r="F3486">
        <v>50</v>
      </c>
      <c r="G3486">
        <f t="shared" si="433"/>
        <v>50</v>
      </c>
      <c r="H3486" t="s">
        <v>8221</v>
      </c>
      <c r="I3486" t="s">
        <v>8224</v>
      </c>
      <c r="J3486" t="s">
        <v>8246</v>
      </c>
      <c r="K3486">
        <v>1466091446</v>
      </c>
      <c r="L3486">
        <v>1465227446</v>
      </c>
      <c r="M3486" t="b">
        <v>0</v>
      </c>
      <c r="N3486">
        <v>1</v>
      </c>
      <c r="O3486" t="b">
        <v>0</v>
      </c>
      <c r="P3486" t="s">
        <v>8268</v>
      </c>
      <c r="Q3486">
        <f t="shared" si="434"/>
        <v>0</v>
      </c>
      <c r="R3486">
        <f t="shared" si="439"/>
        <v>50</v>
      </c>
      <c r="S3486" t="str">
        <f t="shared" si="435"/>
        <v>film &amp; video</v>
      </c>
      <c r="T3486" t="str">
        <f t="shared" si="436"/>
        <v>drama</v>
      </c>
      <c r="U3486" s="7">
        <f t="shared" si="437"/>
        <v>42527.650995370372</v>
      </c>
      <c r="V3486" s="7">
        <f t="shared" si="438"/>
        <v>42537.650995370372</v>
      </c>
    </row>
    <row r="3487" spans="1:22" ht="44.25" x14ac:dyDescent="0.75">
      <c r="A3487">
        <v>3089</v>
      </c>
      <c r="B3487" s="2" t="s">
        <v>3089</v>
      </c>
      <c r="C3487" s="2" t="s">
        <v>7199</v>
      </c>
      <c r="D3487">
        <v>25000</v>
      </c>
      <c r="E3487">
        <f t="shared" si="432"/>
        <v>25000</v>
      </c>
      <c r="F3487">
        <v>5854</v>
      </c>
      <c r="G3487">
        <f t="shared" si="433"/>
        <v>5854</v>
      </c>
      <c r="H3487" t="s">
        <v>8221</v>
      </c>
      <c r="I3487" t="s">
        <v>8224</v>
      </c>
      <c r="J3487" t="s">
        <v>8246</v>
      </c>
      <c r="K3487">
        <v>1468029540</v>
      </c>
      <c r="L3487">
        <v>1465304483</v>
      </c>
      <c r="M3487" t="b">
        <v>0</v>
      </c>
      <c r="N3487">
        <v>45</v>
      </c>
      <c r="O3487" t="b">
        <v>0</v>
      </c>
      <c r="P3487" t="s">
        <v>8303</v>
      </c>
      <c r="Q3487">
        <f t="shared" si="434"/>
        <v>23</v>
      </c>
      <c r="R3487">
        <f t="shared" si="439"/>
        <v>130.09</v>
      </c>
      <c r="S3487" t="str">
        <f t="shared" si="435"/>
        <v>theater</v>
      </c>
      <c r="T3487" t="str">
        <f t="shared" si="436"/>
        <v>spaces</v>
      </c>
      <c r="U3487" s="7">
        <f t="shared" si="437"/>
        <v>42528.542627314819</v>
      </c>
      <c r="V3487" s="7">
        <f t="shared" si="438"/>
        <v>42560.082638888889</v>
      </c>
    </row>
    <row r="3488" spans="1:22" ht="59" x14ac:dyDescent="0.75">
      <c r="A3488">
        <v>2387</v>
      </c>
      <c r="B3488" s="2" t="s">
        <v>2388</v>
      </c>
      <c r="C3488" s="2" t="s">
        <v>6497</v>
      </c>
      <c r="D3488">
        <v>150000</v>
      </c>
      <c r="E3488">
        <f t="shared" si="432"/>
        <v>150000</v>
      </c>
      <c r="F3488">
        <v>1026</v>
      </c>
      <c r="G3488">
        <f t="shared" si="433"/>
        <v>1026</v>
      </c>
      <c r="H3488" t="s">
        <v>8220</v>
      </c>
      <c r="I3488" t="s">
        <v>8224</v>
      </c>
      <c r="J3488" t="s">
        <v>8246</v>
      </c>
      <c r="K3488">
        <v>1469199740</v>
      </c>
      <c r="L3488">
        <v>1465311740</v>
      </c>
      <c r="M3488" t="b">
        <v>0</v>
      </c>
      <c r="N3488">
        <v>3</v>
      </c>
      <c r="O3488" t="b">
        <v>0</v>
      </c>
      <c r="P3488" t="s">
        <v>8272</v>
      </c>
      <c r="Q3488">
        <f t="shared" si="434"/>
        <v>1</v>
      </c>
      <c r="R3488">
        <f t="shared" si="439"/>
        <v>342</v>
      </c>
      <c r="S3488" t="str">
        <f t="shared" si="435"/>
        <v>technology</v>
      </c>
      <c r="T3488" t="str">
        <f t="shared" si="436"/>
        <v>web</v>
      </c>
      <c r="U3488" s="7">
        <f t="shared" si="437"/>
        <v>42528.626620370371</v>
      </c>
      <c r="V3488" s="7">
        <f t="shared" si="438"/>
        <v>42573.626620370371</v>
      </c>
    </row>
    <row r="3489" spans="1:22" ht="44.25" x14ac:dyDescent="0.75">
      <c r="A3489">
        <v>1875</v>
      </c>
      <c r="B3489" s="2" t="s">
        <v>1876</v>
      </c>
      <c r="C3489" s="2" t="s">
        <v>5985</v>
      </c>
      <c r="D3489">
        <v>10000</v>
      </c>
      <c r="E3489">
        <f t="shared" si="432"/>
        <v>10000</v>
      </c>
      <c r="F3489">
        <v>51</v>
      </c>
      <c r="G3489">
        <f t="shared" si="433"/>
        <v>51</v>
      </c>
      <c r="H3489" t="s">
        <v>8221</v>
      </c>
      <c r="I3489" t="s">
        <v>8224</v>
      </c>
      <c r="J3489" t="s">
        <v>8246</v>
      </c>
      <c r="K3489">
        <v>1470519308</v>
      </c>
      <c r="L3489">
        <v>1465335308</v>
      </c>
      <c r="M3489" t="b">
        <v>0</v>
      </c>
      <c r="N3489">
        <v>3</v>
      </c>
      <c r="O3489" t="b">
        <v>0</v>
      </c>
      <c r="P3489" t="s">
        <v>8283</v>
      </c>
      <c r="Q3489">
        <f t="shared" si="434"/>
        <v>1</v>
      </c>
      <c r="R3489">
        <f t="shared" si="439"/>
        <v>17</v>
      </c>
      <c r="S3489" t="str">
        <f t="shared" si="435"/>
        <v>games</v>
      </c>
      <c r="T3489" t="str">
        <f t="shared" si="436"/>
        <v>mobile games</v>
      </c>
      <c r="U3489" s="7">
        <f t="shared" si="437"/>
        <v>42528.899398148147</v>
      </c>
      <c r="V3489" s="7">
        <f t="shared" si="438"/>
        <v>42588.899398148147</v>
      </c>
    </row>
    <row r="3490" spans="1:22" ht="44.25" x14ac:dyDescent="0.75">
      <c r="A3490">
        <v>621</v>
      </c>
      <c r="B3490" s="2" t="s">
        <v>622</v>
      </c>
      <c r="C3490" s="2" t="s">
        <v>4731</v>
      </c>
      <c r="D3490">
        <v>25000</v>
      </c>
      <c r="E3490">
        <f t="shared" si="432"/>
        <v>25000</v>
      </c>
      <c r="F3490">
        <v>261</v>
      </c>
      <c r="G3490">
        <f t="shared" si="433"/>
        <v>261</v>
      </c>
      <c r="H3490" t="s">
        <v>8220</v>
      </c>
      <c r="I3490" t="s">
        <v>8224</v>
      </c>
      <c r="J3490" t="s">
        <v>8246</v>
      </c>
      <c r="K3490">
        <v>1467934937</v>
      </c>
      <c r="L3490">
        <v>1465342937</v>
      </c>
      <c r="M3490" t="b">
        <v>0</v>
      </c>
      <c r="N3490">
        <v>3</v>
      </c>
      <c r="O3490" t="b">
        <v>0</v>
      </c>
      <c r="P3490" t="s">
        <v>8272</v>
      </c>
      <c r="Q3490">
        <f t="shared" si="434"/>
        <v>1</v>
      </c>
      <c r="R3490">
        <f t="shared" si="439"/>
        <v>87</v>
      </c>
      <c r="S3490" t="str">
        <f t="shared" si="435"/>
        <v>technology</v>
      </c>
      <c r="T3490" t="str">
        <f t="shared" si="436"/>
        <v>web</v>
      </c>
      <c r="U3490" s="7">
        <f t="shared" si="437"/>
        <v>42528.987696759257</v>
      </c>
      <c r="V3490" s="7">
        <f t="shared" si="438"/>
        <v>42558.987696759257</v>
      </c>
    </row>
    <row r="3491" spans="1:22" ht="29.5" x14ac:dyDescent="0.75">
      <c r="A3491">
        <v>3470</v>
      </c>
      <c r="B3491" s="2" t="s">
        <v>3469</v>
      </c>
      <c r="C3491" s="2" t="s">
        <v>7580</v>
      </c>
      <c r="D3491">
        <v>250</v>
      </c>
      <c r="E3491">
        <f t="shared" si="432"/>
        <v>250</v>
      </c>
      <c r="F3491">
        <v>375</v>
      </c>
      <c r="G3491">
        <f t="shared" si="433"/>
        <v>375</v>
      </c>
      <c r="H3491" t="s">
        <v>8219</v>
      </c>
      <c r="I3491" t="s">
        <v>8224</v>
      </c>
      <c r="J3491" t="s">
        <v>8246</v>
      </c>
      <c r="K3491">
        <v>1468618680</v>
      </c>
      <c r="L3491">
        <v>1465345902</v>
      </c>
      <c r="M3491" t="b">
        <v>0</v>
      </c>
      <c r="N3491">
        <v>9</v>
      </c>
      <c r="O3491" t="b">
        <v>1</v>
      </c>
      <c r="P3491" t="s">
        <v>8271</v>
      </c>
      <c r="Q3491">
        <f t="shared" si="434"/>
        <v>150</v>
      </c>
      <c r="R3491">
        <f t="shared" si="439"/>
        <v>41.67</v>
      </c>
      <c r="S3491" t="str">
        <f t="shared" si="435"/>
        <v>theater</v>
      </c>
      <c r="T3491" t="str">
        <f t="shared" si="436"/>
        <v>plays</v>
      </c>
      <c r="U3491" s="7">
        <f t="shared" si="437"/>
        <v>42529.022013888884</v>
      </c>
      <c r="V3491" s="7">
        <f t="shared" si="438"/>
        <v>42566.901388888888</v>
      </c>
    </row>
    <row r="3492" spans="1:22" ht="59" x14ac:dyDescent="0.75">
      <c r="A3492">
        <v>2674</v>
      </c>
      <c r="B3492" s="2" t="s">
        <v>2674</v>
      </c>
      <c r="C3492" s="2" t="s">
        <v>6784</v>
      </c>
      <c r="D3492">
        <v>35000</v>
      </c>
      <c r="E3492">
        <f t="shared" si="432"/>
        <v>35000</v>
      </c>
      <c r="F3492">
        <v>21994</v>
      </c>
      <c r="G3492">
        <f t="shared" si="433"/>
        <v>21994</v>
      </c>
      <c r="H3492" t="s">
        <v>8221</v>
      </c>
      <c r="I3492" t="s">
        <v>8224</v>
      </c>
      <c r="J3492" t="s">
        <v>8246</v>
      </c>
      <c r="K3492">
        <v>1467694740</v>
      </c>
      <c r="L3492">
        <v>1465398670</v>
      </c>
      <c r="M3492" t="b">
        <v>1</v>
      </c>
      <c r="N3492">
        <v>171</v>
      </c>
      <c r="O3492" t="b">
        <v>0</v>
      </c>
      <c r="P3492" t="s">
        <v>8302</v>
      </c>
      <c r="Q3492">
        <f t="shared" si="434"/>
        <v>63</v>
      </c>
      <c r="R3492">
        <f t="shared" si="439"/>
        <v>128.62</v>
      </c>
      <c r="S3492" t="str">
        <f t="shared" si="435"/>
        <v>technology</v>
      </c>
      <c r="T3492" t="str">
        <f t="shared" si="436"/>
        <v>makerspaces</v>
      </c>
      <c r="U3492" s="7">
        <f t="shared" si="437"/>
        <v>42529.632754629631</v>
      </c>
      <c r="V3492" s="7">
        <f t="shared" si="438"/>
        <v>42556.207638888889</v>
      </c>
    </row>
    <row r="3493" spans="1:22" ht="29.5" x14ac:dyDescent="0.75">
      <c r="A3493">
        <v>1447</v>
      </c>
      <c r="B3493" s="2" t="s">
        <v>1448</v>
      </c>
      <c r="C3493" s="2" t="s">
        <v>5557</v>
      </c>
      <c r="D3493">
        <v>500000</v>
      </c>
      <c r="E3493">
        <f t="shared" si="432"/>
        <v>500000</v>
      </c>
      <c r="F3493">
        <v>75</v>
      </c>
      <c r="G3493">
        <f t="shared" si="433"/>
        <v>75</v>
      </c>
      <c r="H3493" t="s">
        <v>8221</v>
      </c>
      <c r="I3493" t="s">
        <v>8224</v>
      </c>
      <c r="J3493" t="s">
        <v>8246</v>
      </c>
      <c r="K3493">
        <v>1467999134</v>
      </c>
      <c r="L3493">
        <v>1465407134</v>
      </c>
      <c r="M3493" t="b">
        <v>0</v>
      </c>
      <c r="N3493">
        <v>3</v>
      </c>
      <c r="O3493" t="b">
        <v>0</v>
      </c>
      <c r="P3493" t="s">
        <v>8287</v>
      </c>
      <c r="Q3493">
        <f t="shared" si="434"/>
        <v>0</v>
      </c>
      <c r="R3493">
        <f t="shared" si="439"/>
        <v>25</v>
      </c>
      <c r="S3493" t="str">
        <f t="shared" si="435"/>
        <v>publishing</v>
      </c>
      <c r="T3493" t="str">
        <f t="shared" si="436"/>
        <v>translations</v>
      </c>
      <c r="U3493" s="7">
        <f t="shared" si="437"/>
        <v>42529.730717592596</v>
      </c>
      <c r="V3493" s="7">
        <f t="shared" si="438"/>
        <v>42559.730717592596</v>
      </c>
    </row>
    <row r="3494" spans="1:22" ht="59" x14ac:dyDescent="0.75">
      <c r="A3494">
        <v>1874</v>
      </c>
      <c r="B3494" s="2" t="s">
        <v>1875</v>
      </c>
      <c r="C3494" s="2" t="s">
        <v>5984</v>
      </c>
      <c r="D3494">
        <v>160000</v>
      </c>
      <c r="E3494">
        <f t="shared" si="432"/>
        <v>160000</v>
      </c>
      <c r="F3494">
        <v>26</v>
      </c>
      <c r="G3494">
        <f t="shared" si="433"/>
        <v>26</v>
      </c>
      <c r="H3494" t="s">
        <v>8221</v>
      </c>
      <c r="I3494" t="s">
        <v>8224</v>
      </c>
      <c r="J3494" t="s">
        <v>8246</v>
      </c>
      <c r="K3494">
        <v>1467155733</v>
      </c>
      <c r="L3494">
        <v>1465427733</v>
      </c>
      <c r="M3494" t="b">
        <v>0</v>
      </c>
      <c r="N3494">
        <v>2</v>
      </c>
      <c r="O3494" t="b">
        <v>0</v>
      </c>
      <c r="P3494" t="s">
        <v>8283</v>
      </c>
      <c r="Q3494">
        <f t="shared" si="434"/>
        <v>0</v>
      </c>
      <c r="R3494">
        <f t="shared" si="439"/>
        <v>13</v>
      </c>
      <c r="S3494" t="str">
        <f t="shared" si="435"/>
        <v>games</v>
      </c>
      <c r="T3494" t="str">
        <f t="shared" si="436"/>
        <v>mobile games</v>
      </c>
      <c r="U3494" s="7">
        <f t="shared" si="437"/>
        <v>42529.969131944439</v>
      </c>
      <c r="V3494" s="7">
        <f t="shared" si="438"/>
        <v>42549.969131944439</v>
      </c>
    </row>
    <row r="3495" spans="1:22" ht="44.25" x14ac:dyDescent="0.75">
      <c r="A3495">
        <v>1189</v>
      </c>
      <c r="B3495" s="2" t="s">
        <v>1190</v>
      </c>
      <c r="C3495" s="2" t="s">
        <v>5299</v>
      </c>
      <c r="D3495">
        <v>9000</v>
      </c>
      <c r="E3495">
        <f t="shared" si="432"/>
        <v>9000</v>
      </c>
      <c r="F3495">
        <v>9700</v>
      </c>
      <c r="G3495">
        <f t="shared" si="433"/>
        <v>9700</v>
      </c>
      <c r="H3495" t="s">
        <v>8219</v>
      </c>
      <c r="I3495" t="s">
        <v>8224</v>
      </c>
      <c r="J3495" t="s">
        <v>8246</v>
      </c>
      <c r="K3495">
        <v>1467242995</v>
      </c>
      <c r="L3495">
        <v>1465428595</v>
      </c>
      <c r="M3495" t="b">
        <v>0</v>
      </c>
      <c r="N3495">
        <v>86</v>
      </c>
      <c r="O3495" t="b">
        <v>1</v>
      </c>
      <c r="P3495" t="s">
        <v>8285</v>
      </c>
      <c r="Q3495">
        <f t="shared" si="434"/>
        <v>108</v>
      </c>
      <c r="R3495">
        <f t="shared" si="439"/>
        <v>112.79</v>
      </c>
      <c r="S3495" t="str">
        <f t="shared" si="435"/>
        <v>photography</v>
      </c>
      <c r="T3495" t="str">
        <f t="shared" si="436"/>
        <v>photobooks</v>
      </c>
      <c r="U3495" s="7">
        <f t="shared" si="437"/>
        <v>42529.979108796295</v>
      </c>
      <c r="V3495" s="7">
        <f t="shared" si="438"/>
        <v>42550.979108796295</v>
      </c>
    </row>
    <row r="3496" spans="1:22" ht="44.25" x14ac:dyDescent="0.75">
      <c r="A3496">
        <v>3123</v>
      </c>
      <c r="B3496" s="2" t="s">
        <v>3123</v>
      </c>
      <c r="C3496" s="2" t="s">
        <v>7233</v>
      </c>
      <c r="D3496">
        <v>125000</v>
      </c>
      <c r="E3496">
        <f t="shared" si="432"/>
        <v>125000</v>
      </c>
      <c r="F3496">
        <v>85192</v>
      </c>
      <c r="G3496">
        <f t="shared" si="433"/>
        <v>85192</v>
      </c>
      <c r="H3496" t="s">
        <v>8220</v>
      </c>
      <c r="I3496" t="s">
        <v>8224</v>
      </c>
      <c r="J3496" t="s">
        <v>8246</v>
      </c>
      <c r="K3496">
        <v>1468108198</v>
      </c>
      <c r="L3496">
        <v>1465516198</v>
      </c>
      <c r="M3496" t="b">
        <v>0</v>
      </c>
      <c r="N3496">
        <v>348</v>
      </c>
      <c r="O3496" t="b">
        <v>0</v>
      </c>
      <c r="P3496" t="s">
        <v>8303</v>
      </c>
      <c r="Q3496">
        <f t="shared" si="434"/>
        <v>68</v>
      </c>
      <c r="R3496">
        <f t="shared" si="439"/>
        <v>244.8</v>
      </c>
      <c r="S3496" t="str">
        <f t="shared" si="435"/>
        <v>theater</v>
      </c>
      <c r="T3496" t="str">
        <f t="shared" si="436"/>
        <v>spaces</v>
      </c>
      <c r="U3496" s="7">
        <f t="shared" si="437"/>
        <v>42530.993032407408</v>
      </c>
      <c r="V3496" s="7">
        <f t="shared" si="438"/>
        <v>42560.993032407408</v>
      </c>
    </row>
    <row r="3497" spans="1:22" ht="59" x14ac:dyDescent="0.75">
      <c r="A3497">
        <v>2867</v>
      </c>
      <c r="B3497" s="2" t="s">
        <v>2867</v>
      </c>
      <c r="C3497" s="2" t="s">
        <v>6977</v>
      </c>
      <c r="D3497">
        <v>2500</v>
      </c>
      <c r="E3497">
        <f t="shared" si="432"/>
        <v>2500</v>
      </c>
      <c r="F3497">
        <v>504</v>
      </c>
      <c r="G3497">
        <f t="shared" si="433"/>
        <v>504</v>
      </c>
      <c r="H3497" t="s">
        <v>8221</v>
      </c>
      <c r="I3497" t="s">
        <v>8224</v>
      </c>
      <c r="J3497" t="s">
        <v>8246</v>
      </c>
      <c r="K3497">
        <v>1467604800</v>
      </c>
      <c r="L3497">
        <v>1465533672</v>
      </c>
      <c r="M3497" t="b">
        <v>0</v>
      </c>
      <c r="N3497">
        <v>10</v>
      </c>
      <c r="O3497" t="b">
        <v>0</v>
      </c>
      <c r="P3497" t="s">
        <v>8271</v>
      </c>
      <c r="Q3497">
        <f t="shared" si="434"/>
        <v>20</v>
      </c>
      <c r="R3497">
        <f t="shared" si="439"/>
        <v>50.4</v>
      </c>
      <c r="S3497" t="str">
        <f t="shared" si="435"/>
        <v>theater</v>
      </c>
      <c r="T3497" t="str">
        <f t="shared" si="436"/>
        <v>plays</v>
      </c>
      <c r="U3497" s="7">
        <f t="shared" si="437"/>
        <v>42531.195277777777</v>
      </c>
      <c r="V3497" s="7">
        <f t="shared" si="438"/>
        <v>42555.166666666672</v>
      </c>
    </row>
    <row r="3498" spans="1:22" ht="44.25" x14ac:dyDescent="0.75">
      <c r="A3498">
        <v>3066</v>
      </c>
      <c r="B3498" s="2" t="s">
        <v>3066</v>
      </c>
      <c r="C3498" s="2" t="s">
        <v>7176</v>
      </c>
      <c r="D3498">
        <v>350000</v>
      </c>
      <c r="E3498">
        <f t="shared" si="432"/>
        <v>231000</v>
      </c>
      <c r="F3498">
        <v>41950</v>
      </c>
      <c r="G3498">
        <f t="shared" si="433"/>
        <v>27687</v>
      </c>
      <c r="H3498" t="s">
        <v>8221</v>
      </c>
      <c r="I3498" t="s">
        <v>8226</v>
      </c>
      <c r="J3498" t="s">
        <v>8248</v>
      </c>
      <c r="K3498">
        <v>1468128537</v>
      </c>
      <c r="L3498">
        <v>1465536537</v>
      </c>
      <c r="M3498" t="b">
        <v>0</v>
      </c>
      <c r="N3498">
        <v>15</v>
      </c>
      <c r="O3498" t="b">
        <v>0</v>
      </c>
      <c r="P3498" t="s">
        <v>8303</v>
      </c>
      <c r="Q3498">
        <f t="shared" si="434"/>
        <v>12</v>
      </c>
      <c r="R3498">
        <f t="shared" si="439"/>
        <v>1845.8</v>
      </c>
      <c r="S3498" t="str">
        <f t="shared" si="435"/>
        <v>theater</v>
      </c>
      <c r="T3498" t="str">
        <f t="shared" si="436"/>
        <v>spaces</v>
      </c>
      <c r="U3498" s="7">
        <f t="shared" si="437"/>
        <v>42531.228437500002</v>
      </c>
      <c r="V3498" s="7">
        <f t="shared" si="438"/>
        <v>42561.228437500002</v>
      </c>
    </row>
    <row r="3499" spans="1:22" ht="44.25" x14ac:dyDescent="0.75">
      <c r="A3499">
        <v>3784</v>
      </c>
      <c r="B3499" s="2" t="s">
        <v>3781</v>
      </c>
      <c r="C3499" s="2" t="s">
        <v>7894</v>
      </c>
      <c r="D3499">
        <v>1000</v>
      </c>
      <c r="E3499">
        <f t="shared" si="432"/>
        <v>730</v>
      </c>
      <c r="F3499">
        <v>1150</v>
      </c>
      <c r="G3499">
        <f t="shared" si="433"/>
        <v>839.5</v>
      </c>
      <c r="H3499" t="s">
        <v>8219</v>
      </c>
      <c r="I3499" t="s">
        <v>8229</v>
      </c>
      <c r="J3499" t="s">
        <v>8251</v>
      </c>
      <c r="K3499">
        <v>1468193532</v>
      </c>
      <c r="L3499">
        <v>1465601532</v>
      </c>
      <c r="M3499" t="b">
        <v>0</v>
      </c>
      <c r="N3499">
        <v>10</v>
      </c>
      <c r="O3499" t="b">
        <v>1</v>
      </c>
      <c r="P3499" t="s">
        <v>8305</v>
      </c>
      <c r="Q3499">
        <f t="shared" si="434"/>
        <v>115</v>
      </c>
      <c r="R3499">
        <f t="shared" si="439"/>
        <v>83.95</v>
      </c>
      <c r="S3499" t="str">
        <f t="shared" si="435"/>
        <v>theater</v>
      </c>
      <c r="T3499" t="str">
        <f t="shared" si="436"/>
        <v>musical</v>
      </c>
      <c r="U3499" s="7">
        <f t="shared" si="437"/>
        <v>42531.980694444443</v>
      </c>
      <c r="V3499" s="7">
        <f t="shared" si="438"/>
        <v>42561.980694444443</v>
      </c>
    </row>
    <row r="3500" spans="1:22" ht="44.25" x14ac:dyDescent="0.75">
      <c r="A3500">
        <v>3449</v>
      </c>
      <c r="B3500" s="2" t="s">
        <v>3448</v>
      </c>
      <c r="C3500" s="2" t="s">
        <v>7559</v>
      </c>
      <c r="D3500">
        <v>800</v>
      </c>
      <c r="E3500">
        <f t="shared" si="432"/>
        <v>800</v>
      </c>
      <c r="F3500">
        <v>1365</v>
      </c>
      <c r="G3500">
        <f t="shared" si="433"/>
        <v>1365</v>
      </c>
      <c r="H3500" t="s">
        <v>8219</v>
      </c>
      <c r="I3500" t="s">
        <v>8224</v>
      </c>
      <c r="J3500" t="s">
        <v>8246</v>
      </c>
      <c r="K3500">
        <v>1468036800</v>
      </c>
      <c r="L3500">
        <v>1465607738</v>
      </c>
      <c r="M3500" t="b">
        <v>0</v>
      </c>
      <c r="N3500">
        <v>20</v>
      </c>
      <c r="O3500" t="b">
        <v>1</v>
      </c>
      <c r="P3500" t="s">
        <v>8271</v>
      </c>
      <c r="Q3500">
        <f t="shared" si="434"/>
        <v>171</v>
      </c>
      <c r="R3500">
        <f t="shared" si="439"/>
        <v>68.25</v>
      </c>
      <c r="S3500" t="str">
        <f t="shared" si="435"/>
        <v>theater</v>
      </c>
      <c r="T3500" t="str">
        <f t="shared" si="436"/>
        <v>plays</v>
      </c>
      <c r="U3500" s="7">
        <f t="shared" si="437"/>
        <v>42532.052523148144</v>
      </c>
      <c r="V3500" s="7">
        <f t="shared" si="438"/>
        <v>42560.166666666672</v>
      </c>
    </row>
    <row r="3501" spans="1:22" ht="44.25" x14ac:dyDescent="0.75">
      <c r="A3501">
        <v>622</v>
      </c>
      <c r="B3501" s="2" t="s">
        <v>623</v>
      </c>
      <c r="C3501" s="2" t="s">
        <v>4732</v>
      </c>
      <c r="D3501">
        <v>6000</v>
      </c>
      <c r="E3501">
        <f t="shared" si="432"/>
        <v>6000</v>
      </c>
      <c r="F3501">
        <v>341</v>
      </c>
      <c r="G3501">
        <f t="shared" si="433"/>
        <v>341</v>
      </c>
      <c r="H3501" t="s">
        <v>8220</v>
      </c>
      <c r="I3501" t="s">
        <v>8224</v>
      </c>
      <c r="J3501" t="s">
        <v>8246</v>
      </c>
      <c r="K3501">
        <v>1467398138</v>
      </c>
      <c r="L3501">
        <v>1465670138</v>
      </c>
      <c r="M3501" t="b">
        <v>0</v>
      </c>
      <c r="N3501">
        <v>9</v>
      </c>
      <c r="O3501" t="b">
        <v>0</v>
      </c>
      <c r="P3501" t="s">
        <v>8272</v>
      </c>
      <c r="Q3501">
        <f t="shared" si="434"/>
        <v>6</v>
      </c>
      <c r="R3501">
        <f t="shared" si="439"/>
        <v>37.89</v>
      </c>
      <c r="S3501" t="str">
        <f t="shared" si="435"/>
        <v>technology</v>
      </c>
      <c r="T3501" t="str">
        <f t="shared" si="436"/>
        <v>web</v>
      </c>
      <c r="U3501" s="7">
        <f t="shared" si="437"/>
        <v>42532.774745370371</v>
      </c>
      <c r="V3501" s="7">
        <f t="shared" si="438"/>
        <v>42552.774745370371</v>
      </c>
    </row>
    <row r="3502" spans="1:22" ht="44.25" x14ac:dyDescent="0.75">
      <c r="A3502">
        <v>171</v>
      </c>
      <c r="B3502" s="2" t="s">
        <v>173</v>
      </c>
      <c r="C3502" s="2" t="s">
        <v>4281</v>
      </c>
      <c r="D3502">
        <v>50000</v>
      </c>
      <c r="E3502">
        <f t="shared" si="432"/>
        <v>50000</v>
      </c>
      <c r="F3502">
        <v>1</v>
      </c>
      <c r="G3502">
        <f t="shared" si="433"/>
        <v>1</v>
      </c>
      <c r="H3502" t="s">
        <v>8221</v>
      </c>
      <c r="I3502" t="s">
        <v>8224</v>
      </c>
      <c r="J3502" t="s">
        <v>8246</v>
      </c>
      <c r="K3502">
        <v>1470975614</v>
      </c>
      <c r="L3502">
        <v>1465791614</v>
      </c>
      <c r="M3502" t="b">
        <v>0</v>
      </c>
      <c r="N3502">
        <v>1</v>
      </c>
      <c r="O3502" t="b">
        <v>0</v>
      </c>
      <c r="P3502" t="s">
        <v>8268</v>
      </c>
      <c r="Q3502">
        <f t="shared" si="434"/>
        <v>0</v>
      </c>
      <c r="R3502">
        <f t="shared" si="439"/>
        <v>1</v>
      </c>
      <c r="S3502" t="str">
        <f t="shared" si="435"/>
        <v>film &amp; video</v>
      </c>
      <c r="T3502" t="str">
        <f t="shared" si="436"/>
        <v>drama</v>
      </c>
      <c r="U3502" s="7">
        <f t="shared" si="437"/>
        <v>42534.180717592593</v>
      </c>
      <c r="V3502" s="7">
        <f t="shared" si="438"/>
        <v>42594.180717592593</v>
      </c>
    </row>
    <row r="3503" spans="1:22" x14ac:dyDescent="0.75">
      <c r="A3503">
        <v>2150</v>
      </c>
      <c r="B3503" s="2" t="s">
        <v>2151</v>
      </c>
      <c r="C3503" s="2" t="s">
        <v>6260</v>
      </c>
      <c r="D3503">
        <v>50000</v>
      </c>
      <c r="E3503">
        <f t="shared" si="432"/>
        <v>5000</v>
      </c>
      <c r="F3503">
        <v>405</v>
      </c>
      <c r="G3503">
        <f t="shared" si="433"/>
        <v>40.5</v>
      </c>
      <c r="H3503" t="s">
        <v>8221</v>
      </c>
      <c r="I3503" t="s">
        <v>8234</v>
      </c>
      <c r="J3503" t="s">
        <v>8254</v>
      </c>
      <c r="K3503">
        <v>1468392599</v>
      </c>
      <c r="L3503">
        <v>1465800599</v>
      </c>
      <c r="M3503" t="b">
        <v>0</v>
      </c>
      <c r="N3503">
        <v>4</v>
      </c>
      <c r="O3503" t="b">
        <v>0</v>
      </c>
      <c r="P3503" t="s">
        <v>8282</v>
      </c>
      <c r="Q3503">
        <f t="shared" si="434"/>
        <v>1</v>
      </c>
      <c r="R3503">
        <f t="shared" si="439"/>
        <v>10.130000000000001</v>
      </c>
      <c r="S3503" t="str">
        <f t="shared" si="435"/>
        <v>games</v>
      </c>
      <c r="T3503" t="str">
        <f t="shared" si="436"/>
        <v>video games</v>
      </c>
      <c r="U3503" s="7">
        <f t="shared" si="437"/>
        <v>42534.284710648149</v>
      </c>
      <c r="V3503" s="7">
        <f t="shared" si="438"/>
        <v>42564.284710648149</v>
      </c>
    </row>
    <row r="3504" spans="1:22" ht="44.25" x14ac:dyDescent="0.75">
      <c r="A3504">
        <v>3937</v>
      </c>
      <c r="B3504" s="2" t="s">
        <v>3934</v>
      </c>
      <c r="C3504" s="2" t="s">
        <v>8045</v>
      </c>
      <c r="D3504">
        <v>2885</v>
      </c>
      <c r="E3504">
        <f t="shared" si="432"/>
        <v>2885</v>
      </c>
      <c r="F3504">
        <v>2485</v>
      </c>
      <c r="G3504">
        <f t="shared" si="433"/>
        <v>2485</v>
      </c>
      <c r="H3504" t="s">
        <v>8221</v>
      </c>
      <c r="I3504" t="s">
        <v>8224</v>
      </c>
      <c r="J3504" t="s">
        <v>8246</v>
      </c>
      <c r="K3504">
        <v>1468249760</v>
      </c>
      <c r="L3504">
        <v>1465830560</v>
      </c>
      <c r="M3504" t="b">
        <v>0</v>
      </c>
      <c r="N3504">
        <v>10</v>
      </c>
      <c r="O3504" t="b">
        <v>0</v>
      </c>
      <c r="P3504" t="s">
        <v>8271</v>
      </c>
      <c r="Q3504">
        <f t="shared" si="434"/>
        <v>86</v>
      </c>
      <c r="R3504">
        <f t="shared" si="439"/>
        <v>248.5</v>
      </c>
      <c r="S3504" t="str">
        <f t="shared" si="435"/>
        <v>theater</v>
      </c>
      <c r="T3504" t="str">
        <f t="shared" si="436"/>
        <v>plays</v>
      </c>
      <c r="U3504" s="7">
        <f t="shared" si="437"/>
        <v>42534.631481481483</v>
      </c>
      <c r="V3504" s="7">
        <f t="shared" si="438"/>
        <v>42562.631481481483</v>
      </c>
    </row>
    <row r="3505" spans="1:22" ht="29.5" x14ac:dyDescent="0.75">
      <c r="A3505">
        <v>3118</v>
      </c>
      <c r="B3505" s="2" t="s">
        <v>3118</v>
      </c>
      <c r="C3505" s="2" t="s">
        <v>7228</v>
      </c>
      <c r="D3505">
        <v>500000</v>
      </c>
      <c r="E3505">
        <f t="shared" si="432"/>
        <v>55000</v>
      </c>
      <c r="F3505">
        <v>1550</v>
      </c>
      <c r="G3505">
        <f t="shared" si="433"/>
        <v>170.5</v>
      </c>
      <c r="H3505" t="s">
        <v>8221</v>
      </c>
      <c r="I3505" t="s">
        <v>8235</v>
      </c>
      <c r="J3505" t="s">
        <v>8255</v>
      </c>
      <c r="K3505">
        <v>1467473723</v>
      </c>
      <c r="L3505">
        <v>1465832123</v>
      </c>
      <c r="M3505" t="b">
        <v>0</v>
      </c>
      <c r="N3505">
        <v>2</v>
      </c>
      <c r="O3505" t="b">
        <v>0</v>
      </c>
      <c r="P3505" t="s">
        <v>8303</v>
      </c>
      <c r="Q3505">
        <f t="shared" si="434"/>
        <v>0</v>
      </c>
      <c r="R3505">
        <f t="shared" si="439"/>
        <v>85.25</v>
      </c>
      <c r="S3505" t="str">
        <f t="shared" si="435"/>
        <v>theater</v>
      </c>
      <c r="T3505" t="str">
        <f t="shared" si="436"/>
        <v>spaces</v>
      </c>
      <c r="U3505" s="7">
        <f t="shared" si="437"/>
        <v>42534.649571759262</v>
      </c>
      <c r="V3505" s="7">
        <f t="shared" si="438"/>
        <v>42553.649571759262</v>
      </c>
    </row>
    <row r="3506" spans="1:22" ht="44.25" x14ac:dyDescent="0.75">
      <c r="A3506">
        <v>3975</v>
      </c>
      <c r="B3506" s="2" t="s">
        <v>3972</v>
      </c>
      <c r="C3506" s="2" t="s">
        <v>8082</v>
      </c>
      <c r="D3506">
        <v>678</v>
      </c>
      <c r="E3506">
        <f t="shared" si="432"/>
        <v>678</v>
      </c>
      <c r="F3506">
        <v>0</v>
      </c>
      <c r="G3506">
        <f t="shared" si="433"/>
        <v>0</v>
      </c>
      <c r="H3506" t="s">
        <v>8221</v>
      </c>
      <c r="I3506" t="s">
        <v>8224</v>
      </c>
      <c r="J3506" t="s">
        <v>8246</v>
      </c>
      <c r="K3506">
        <v>1468442898</v>
      </c>
      <c r="L3506">
        <v>1465850898</v>
      </c>
      <c r="M3506" t="b">
        <v>0</v>
      </c>
      <c r="N3506">
        <v>0</v>
      </c>
      <c r="O3506" t="b">
        <v>0</v>
      </c>
      <c r="P3506" t="s">
        <v>8271</v>
      </c>
      <c r="Q3506">
        <f t="shared" si="434"/>
        <v>0</v>
      </c>
      <c r="R3506" t="e">
        <f t="shared" si="439"/>
        <v>#DIV/0!</v>
      </c>
      <c r="S3506" t="str">
        <f t="shared" si="435"/>
        <v>theater</v>
      </c>
      <c r="T3506" t="str">
        <f t="shared" si="436"/>
        <v>plays</v>
      </c>
      <c r="U3506" s="7">
        <f t="shared" si="437"/>
        <v>42534.866875</v>
      </c>
      <c r="V3506" s="7">
        <f t="shared" si="438"/>
        <v>42564.866875</v>
      </c>
    </row>
    <row r="3507" spans="1:22" ht="44.25" x14ac:dyDescent="0.75">
      <c r="A3507">
        <v>3001</v>
      </c>
      <c r="B3507" s="2" t="s">
        <v>3001</v>
      </c>
      <c r="C3507" s="2" t="s">
        <v>7111</v>
      </c>
      <c r="D3507">
        <v>7214</v>
      </c>
      <c r="E3507">
        <f t="shared" si="432"/>
        <v>7214</v>
      </c>
      <c r="F3507">
        <v>22991.01</v>
      </c>
      <c r="G3507">
        <f t="shared" si="433"/>
        <v>22991.01</v>
      </c>
      <c r="H3507" t="s">
        <v>8219</v>
      </c>
      <c r="I3507" t="s">
        <v>8224</v>
      </c>
      <c r="J3507" t="s">
        <v>8246</v>
      </c>
      <c r="K3507">
        <v>1468445382</v>
      </c>
      <c r="L3507">
        <v>1465853382</v>
      </c>
      <c r="M3507" t="b">
        <v>0</v>
      </c>
      <c r="N3507">
        <v>175</v>
      </c>
      <c r="O3507" t="b">
        <v>1</v>
      </c>
      <c r="P3507" t="s">
        <v>8303</v>
      </c>
      <c r="Q3507">
        <f t="shared" si="434"/>
        <v>319</v>
      </c>
      <c r="R3507">
        <f t="shared" si="439"/>
        <v>131.38</v>
      </c>
      <c r="S3507" t="str">
        <f t="shared" si="435"/>
        <v>theater</v>
      </c>
      <c r="T3507" t="str">
        <f t="shared" si="436"/>
        <v>spaces</v>
      </c>
      <c r="U3507" s="7">
        <f t="shared" si="437"/>
        <v>42534.895625000005</v>
      </c>
      <c r="V3507" s="7">
        <f t="shared" si="438"/>
        <v>42564.895625000005</v>
      </c>
    </row>
    <row r="3508" spans="1:22" ht="44.25" x14ac:dyDescent="0.75">
      <c r="A3508">
        <v>4056</v>
      </c>
      <c r="B3508" s="2" t="s">
        <v>4052</v>
      </c>
      <c r="C3508" s="2" t="s">
        <v>8160</v>
      </c>
      <c r="D3508">
        <v>1500</v>
      </c>
      <c r="E3508">
        <f t="shared" si="432"/>
        <v>1500</v>
      </c>
      <c r="F3508">
        <v>795</v>
      </c>
      <c r="G3508">
        <f t="shared" si="433"/>
        <v>795</v>
      </c>
      <c r="H3508" t="s">
        <v>8221</v>
      </c>
      <c r="I3508" t="s">
        <v>8224</v>
      </c>
      <c r="J3508" t="s">
        <v>8246</v>
      </c>
      <c r="K3508">
        <v>1467575940</v>
      </c>
      <c r="L3508">
        <v>1465856639</v>
      </c>
      <c r="M3508" t="b">
        <v>0</v>
      </c>
      <c r="N3508">
        <v>9</v>
      </c>
      <c r="O3508" t="b">
        <v>0</v>
      </c>
      <c r="P3508" t="s">
        <v>8271</v>
      </c>
      <c r="Q3508">
        <f t="shared" si="434"/>
        <v>53</v>
      </c>
      <c r="R3508">
        <f t="shared" si="439"/>
        <v>88.33</v>
      </c>
      <c r="S3508" t="str">
        <f t="shared" si="435"/>
        <v>theater</v>
      </c>
      <c r="T3508" t="str">
        <f t="shared" si="436"/>
        <v>plays</v>
      </c>
      <c r="U3508" s="7">
        <f t="shared" si="437"/>
        <v>42534.933321759265</v>
      </c>
      <c r="V3508" s="7">
        <f t="shared" si="438"/>
        <v>42554.832638888889</v>
      </c>
    </row>
    <row r="3509" spans="1:22" ht="44.25" x14ac:dyDescent="0.75">
      <c r="A3509">
        <v>539</v>
      </c>
      <c r="B3509" s="2" t="s">
        <v>540</v>
      </c>
      <c r="C3509" s="2" t="s">
        <v>4649</v>
      </c>
      <c r="D3509">
        <v>500</v>
      </c>
      <c r="E3509">
        <f t="shared" si="432"/>
        <v>655</v>
      </c>
      <c r="F3509">
        <v>503.22</v>
      </c>
      <c r="G3509">
        <f t="shared" si="433"/>
        <v>659.21820000000002</v>
      </c>
      <c r="H3509" t="s">
        <v>8219</v>
      </c>
      <c r="I3509" t="s">
        <v>8225</v>
      </c>
      <c r="J3509" t="s">
        <v>8247</v>
      </c>
      <c r="K3509">
        <v>1467681107</v>
      </c>
      <c r="L3509">
        <v>1465866707</v>
      </c>
      <c r="M3509" t="b">
        <v>0</v>
      </c>
      <c r="N3509">
        <v>20</v>
      </c>
      <c r="O3509" t="b">
        <v>1</v>
      </c>
      <c r="P3509" t="s">
        <v>8271</v>
      </c>
      <c r="Q3509">
        <f t="shared" si="434"/>
        <v>101</v>
      </c>
      <c r="R3509">
        <f t="shared" si="439"/>
        <v>32.96</v>
      </c>
      <c r="S3509" t="str">
        <f t="shared" si="435"/>
        <v>theater</v>
      </c>
      <c r="T3509" t="str">
        <f t="shared" si="436"/>
        <v>plays</v>
      </c>
      <c r="U3509" s="7">
        <f t="shared" si="437"/>
        <v>42535.049849537041</v>
      </c>
      <c r="V3509" s="7">
        <f t="shared" si="438"/>
        <v>42556.049849537041</v>
      </c>
    </row>
    <row r="3510" spans="1:22" ht="44.25" x14ac:dyDescent="0.75">
      <c r="A3510">
        <v>1126</v>
      </c>
      <c r="B3510" s="2" t="s">
        <v>1127</v>
      </c>
      <c r="C3510" s="2" t="s">
        <v>5236</v>
      </c>
      <c r="D3510">
        <v>2000</v>
      </c>
      <c r="E3510">
        <f t="shared" si="432"/>
        <v>2000</v>
      </c>
      <c r="F3510">
        <v>10</v>
      </c>
      <c r="G3510">
        <f t="shared" si="433"/>
        <v>10</v>
      </c>
      <c r="H3510" t="s">
        <v>8221</v>
      </c>
      <c r="I3510" t="s">
        <v>8224</v>
      </c>
      <c r="J3510" t="s">
        <v>8246</v>
      </c>
      <c r="K3510">
        <v>1468482694</v>
      </c>
      <c r="L3510">
        <v>1465890694</v>
      </c>
      <c r="M3510" t="b">
        <v>0</v>
      </c>
      <c r="N3510">
        <v>2</v>
      </c>
      <c r="O3510" t="b">
        <v>0</v>
      </c>
      <c r="P3510" t="s">
        <v>8283</v>
      </c>
      <c r="Q3510">
        <f t="shared" si="434"/>
        <v>1</v>
      </c>
      <c r="R3510">
        <f t="shared" si="439"/>
        <v>5</v>
      </c>
      <c r="S3510" t="str">
        <f t="shared" si="435"/>
        <v>games</v>
      </c>
      <c r="T3510" t="str">
        <f t="shared" si="436"/>
        <v>mobile games</v>
      </c>
      <c r="U3510" s="7">
        <f t="shared" si="437"/>
        <v>42535.327476851846</v>
      </c>
      <c r="V3510" s="7">
        <f t="shared" si="438"/>
        <v>42565.327476851846</v>
      </c>
    </row>
    <row r="3511" spans="1:22" ht="44.25" x14ac:dyDescent="0.75">
      <c r="A3511">
        <v>1018</v>
      </c>
      <c r="B3511" s="2" t="s">
        <v>1019</v>
      </c>
      <c r="C3511" s="2" t="s">
        <v>5128</v>
      </c>
      <c r="D3511">
        <v>20000</v>
      </c>
      <c r="E3511">
        <f t="shared" si="432"/>
        <v>20000</v>
      </c>
      <c r="F3511">
        <v>621</v>
      </c>
      <c r="G3511">
        <f t="shared" si="433"/>
        <v>621</v>
      </c>
      <c r="H3511" t="s">
        <v>8220</v>
      </c>
      <c r="I3511" t="s">
        <v>8224</v>
      </c>
      <c r="J3511" t="s">
        <v>8246</v>
      </c>
      <c r="K3511">
        <v>1468496933</v>
      </c>
      <c r="L3511">
        <v>1465904933</v>
      </c>
      <c r="M3511" t="b">
        <v>0</v>
      </c>
      <c r="N3511">
        <v>7</v>
      </c>
      <c r="O3511" t="b">
        <v>0</v>
      </c>
      <c r="P3511" t="s">
        <v>8273</v>
      </c>
      <c r="Q3511">
        <f t="shared" si="434"/>
        <v>3</v>
      </c>
      <c r="R3511">
        <f t="shared" si="439"/>
        <v>88.71</v>
      </c>
      <c r="S3511" t="str">
        <f t="shared" si="435"/>
        <v>technology</v>
      </c>
      <c r="T3511" t="str">
        <f t="shared" si="436"/>
        <v>wearables</v>
      </c>
      <c r="U3511" s="7">
        <f t="shared" si="437"/>
        <v>42535.492280092592</v>
      </c>
      <c r="V3511" s="7">
        <f t="shared" si="438"/>
        <v>42565.492280092592</v>
      </c>
    </row>
    <row r="3512" spans="1:22" ht="44.25" x14ac:dyDescent="0.75">
      <c r="A3512">
        <v>566</v>
      </c>
      <c r="B3512" s="2" t="s">
        <v>567</v>
      </c>
      <c r="C3512" s="2" t="s">
        <v>4676</v>
      </c>
      <c r="D3512">
        <v>5000</v>
      </c>
      <c r="E3512">
        <f t="shared" si="432"/>
        <v>5000</v>
      </c>
      <c r="F3512">
        <v>1</v>
      </c>
      <c r="G3512">
        <f t="shared" si="433"/>
        <v>1</v>
      </c>
      <c r="H3512" t="s">
        <v>8221</v>
      </c>
      <c r="I3512" t="s">
        <v>8224</v>
      </c>
      <c r="J3512" t="s">
        <v>8246</v>
      </c>
      <c r="K3512">
        <v>1468513533</v>
      </c>
      <c r="L3512">
        <v>1465921533</v>
      </c>
      <c r="M3512" t="b">
        <v>0</v>
      </c>
      <c r="N3512">
        <v>1</v>
      </c>
      <c r="O3512" t="b">
        <v>0</v>
      </c>
      <c r="P3512" t="s">
        <v>8272</v>
      </c>
      <c r="Q3512">
        <f t="shared" si="434"/>
        <v>0</v>
      </c>
      <c r="R3512">
        <f t="shared" si="439"/>
        <v>1</v>
      </c>
      <c r="S3512" t="str">
        <f t="shared" si="435"/>
        <v>technology</v>
      </c>
      <c r="T3512" t="str">
        <f t="shared" si="436"/>
        <v>web</v>
      </c>
      <c r="U3512" s="7">
        <f t="shared" si="437"/>
        <v>42535.68440972222</v>
      </c>
      <c r="V3512" s="7">
        <f t="shared" si="438"/>
        <v>42565.68440972222</v>
      </c>
    </row>
    <row r="3513" spans="1:22" ht="44.25" x14ac:dyDescent="0.75">
      <c r="A3513">
        <v>1217</v>
      </c>
      <c r="B3513" s="2" t="s">
        <v>1218</v>
      </c>
      <c r="C3513" s="2" t="s">
        <v>5327</v>
      </c>
      <c r="D3513">
        <v>26500</v>
      </c>
      <c r="E3513">
        <f t="shared" si="432"/>
        <v>26500</v>
      </c>
      <c r="F3513">
        <v>27189</v>
      </c>
      <c r="G3513">
        <f t="shared" si="433"/>
        <v>27189</v>
      </c>
      <c r="H3513" t="s">
        <v>8219</v>
      </c>
      <c r="I3513" t="s">
        <v>8224</v>
      </c>
      <c r="J3513" t="s">
        <v>8246</v>
      </c>
      <c r="K3513">
        <v>1468524340</v>
      </c>
      <c r="L3513">
        <v>1465932340</v>
      </c>
      <c r="M3513" t="b">
        <v>0</v>
      </c>
      <c r="N3513">
        <v>183</v>
      </c>
      <c r="O3513" t="b">
        <v>1</v>
      </c>
      <c r="P3513" t="s">
        <v>8285</v>
      </c>
      <c r="Q3513">
        <f t="shared" si="434"/>
        <v>103</v>
      </c>
      <c r="R3513">
        <f t="shared" si="439"/>
        <v>148.57</v>
      </c>
      <c r="S3513" t="str">
        <f t="shared" si="435"/>
        <v>photography</v>
      </c>
      <c r="T3513" t="str">
        <f t="shared" si="436"/>
        <v>photobooks</v>
      </c>
      <c r="U3513" s="7">
        <f t="shared" si="437"/>
        <v>42535.809490740736</v>
      </c>
      <c r="V3513" s="7">
        <f t="shared" si="438"/>
        <v>42565.809490740736</v>
      </c>
    </row>
    <row r="3514" spans="1:22" ht="44.25" x14ac:dyDescent="0.75">
      <c r="A3514">
        <v>3453</v>
      </c>
      <c r="B3514" s="2" t="s">
        <v>3452</v>
      </c>
      <c r="C3514" s="2" t="s">
        <v>7563</v>
      </c>
      <c r="D3514">
        <v>300</v>
      </c>
      <c r="E3514">
        <f t="shared" si="432"/>
        <v>393</v>
      </c>
      <c r="F3514">
        <v>385</v>
      </c>
      <c r="G3514">
        <f t="shared" si="433"/>
        <v>504.35</v>
      </c>
      <c r="H3514" t="s">
        <v>8219</v>
      </c>
      <c r="I3514" t="s">
        <v>8225</v>
      </c>
      <c r="J3514" t="s">
        <v>8247</v>
      </c>
      <c r="K3514">
        <v>1471130956</v>
      </c>
      <c r="L3514">
        <v>1465946956</v>
      </c>
      <c r="M3514" t="b">
        <v>0</v>
      </c>
      <c r="N3514">
        <v>14</v>
      </c>
      <c r="O3514" t="b">
        <v>1</v>
      </c>
      <c r="P3514" t="s">
        <v>8271</v>
      </c>
      <c r="Q3514">
        <f t="shared" si="434"/>
        <v>128</v>
      </c>
      <c r="R3514">
        <f t="shared" si="439"/>
        <v>36.03</v>
      </c>
      <c r="S3514" t="str">
        <f t="shared" si="435"/>
        <v>theater</v>
      </c>
      <c r="T3514" t="str">
        <f t="shared" si="436"/>
        <v>plays</v>
      </c>
      <c r="U3514" s="7">
        <f t="shared" si="437"/>
        <v>42535.97865740741</v>
      </c>
      <c r="V3514" s="7">
        <f t="shared" si="438"/>
        <v>42595.97865740741</v>
      </c>
    </row>
    <row r="3515" spans="1:22" ht="59" x14ac:dyDescent="0.75">
      <c r="A3515">
        <v>2642</v>
      </c>
      <c r="B3515" s="2" t="s">
        <v>2642</v>
      </c>
      <c r="C3515" s="2" t="s">
        <v>6752</v>
      </c>
      <c r="D3515">
        <v>500000</v>
      </c>
      <c r="E3515">
        <f t="shared" si="432"/>
        <v>570000</v>
      </c>
      <c r="F3515">
        <v>0</v>
      </c>
      <c r="G3515">
        <f t="shared" si="433"/>
        <v>0</v>
      </c>
      <c r="H3515" t="s">
        <v>8221</v>
      </c>
      <c r="I3515" t="s">
        <v>8236</v>
      </c>
      <c r="J3515" t="s">
        <v>8249</v>
      </c>
      <c r="K3515">
        <v>1468565820</v>
      </c>
      <c r="L3515">
        <v>1465970108</v>
      </c>
      <c r="M3515" t="b">
        <v>0</v>
      </c>
      <c r="N3515">
        <v>0</v>
      </c>
      <c r="O3515" t="b">
        <v>0</v>
      </c>
      <c r="P3515" t="s">
        <v>8301</v>
      </c>
      <c r="Q3515">
        <f t="shared" si="434"/>
        <v>0</v>
      </c>
      <c r="R3515" t="e">
        <f t="shared" si="439"/>
        <v>#DIV/0!</v>
      </c>
      <c r="S3515" t="str">
        <f t="shared" si="435"/>
        <v>technology</v>
      </c>
      <c r="T3515" t="str">
        <f t="shared" si="436"/>
        <v>space exploration</v>
      </c>
      <c r="U3515" s="7">
        <f t="shared" si="437"/>
        <v>42536.246620370366</v>
      </c>
      <c r="V3515" s="7">
        <f t="shared" si="438"/>
        <v>42566.289583333331</v>
      </c>
    </row>
    <row r="3516" spans="1:22" ht="44.25" x14ac:dyDescent="0.75">
      <c r="A3516">
        <v>1201</v>
      </c>
      <c r="B3516" s="2" t="s">
        <v>1202</v>
      </c>
      <c r="C3516" s="2" t="s">
        <v>5311</v>
      </c>
      <c r="D3516">
        <v>6000</v>
      </c>
      <c r="E3516">
        <f t="shared" si="432"/>
        <v>7860</v>
      </c>
      <c r="F3516">
        <v>6146.27</v>
      </c>
      <c r="G3516">
        <f t="shared" si="433"/>
        <v>8051.6137000000008</v>
      </c>
      <c r="H3516" t="s">
        <v>8219</v>
      </c>
      <c r="I3516" t="s">
        <v>8225</v>
      </c>
      <c r="J3516" t="s">
        <v>8247</v>
      </c>
      <c r="K3516">
        <v>1468593246</v>
      </c>
      <c r="L3516">
        <v>1466001246</v>
      </c>
      <c r="M3516" t="b">
        <v>0</v>
      </c>
      <c r="N3516">
        <v>111</v>
      </c>
      <c r="O3516" t="b">
        <v>1</v>
      </c>
      <c r="P3516" t="s">
        <v>8285</v>
      </c>
      <c r="Q3516">
        <f t="shared" si="434"/>
        <v>102</v>
      </c>
      <c r="R3516">
        <f t="shared" si="439"/>
        <v>72.540000000000006</v>
      </c>
      <c r="S3516" t="str">
        <f t="shared" si="435"/>
        <v>photography</v>
      </c>
      <c r="T3516" t="str">
        <f t="shared" si="436"/>
        <v>photobooks</v>
      </c>
      <c r="U3516" s="7">
        <f t="shared" si="437"/>
        <v>42536.60701388889</v>
      </c>
      <c r="V3516" s="7">
        <f t="shared" si="438"/>
        <v>42566.60701388889</v>
      </c>
    </row>
    <row r="3517" spans="1:22" ht="44.25" x14ac:dyDescent="0.75">
      <c r="A3517">
        <v>3356</v>
      </c>
      <c r="B3517" s="2" t="s">
        <v>3355</v>
      </c>
      <c r="C3517" s="2" t="s">
        <v>7466</v>
      </c>
      <c r="D3517">
        <v>1500</v>
      </c>
      <c r="E3517">
        <f t="shared" si="432"/>
        <v>1965</v>
      </c>
      <c r="F3517">
        <v>1521</v>
      </c>
      <c r="G3517">
        <f t="shared" si="433"/>
        <v>1992.51</v>
      </c>
      <c r="H3517" t="s">
        <v>8219</v>
      </c>
      <c r="I3517" t="s">
        <v>8225</v>
      </c>
      <c r="J3517" t="s">
        <v>8247</v>
      </c>
      <c r="K3517">
        <v>1468611272</v>
      </c>
      <c r="L3517">
        <v>1466019272</v>
      </c>
      <c r="M3517" t="b">
        <v>0</v>
      </c>
      <c r="N3517">
        <v>27</v>
      </c>
      <c r="O3517" t="b">
        <v>1</v>
      </c>
      <c r="P3517" t="s">
        <v>8271</v>
      </c>
      <c r="Q3517">
        <f t="shared" si="434"/>
        <v>101</v>
      </c>
      <c r="R3517">
        <f t="shared" si="439"/>
        <v>73.8</v>
      </c>
      <c r="S3517" t="str">
        <f t="shared" si="435"/>
        <v>theater</v>
      </c>
      <c r="T3517" t="str">
        <f t="shared" si="436"/>
        <v>plays</v>
      </c>
      <c r="U3517" s="7">
        <f t="shared" si="437"/>
        <v>42536.815648148149</v>
      </c>
      <c r="V3517" s="7">
        <f t="shared" si="438"/>
        <v>42566.815648148149</v>
      </c>
    </row>
    <row r="3518" spans="1:22" ht="44.25" x14ac:dyDescent="0.75">
      <c r="A3518">
        <v>2415</v>
      </c>
      <c r="B3518" s="2" t="s">
        <v>2416</v>
      </c>
      <c r="C3518" s="2" t="s">
        <v>6525</v>
      </c>
      <c r="D3518">
        <v>60000</v>
      </c>
      <c r="E3518">
        <f t="shared" si="432"/>
        <v>60000</v>
      </c>
      <c r="F3518">
        <v>335</v>
      </c>
      <c r="G3518">
        <f t="shared" si="433"/>
        <v>335</v>
      </c>
      <c r="H3518" t="s">
        <v>8221</v>
      </c>
      <c r="I3518" t="s">
        <v>8224</v>
      </c>
      <c r="J3518" t="s">
        <v>8246</v>
      </c>
      <c r="K3518">
        <v>1468615346</v>
      </c>
      <c r="L3518">
        <v>1466023346</v>
      </c>
      <c r="M3518" t="b">
        <v>0</v>
      </c>
      <c r="N3518">
        <v>6</v>
      </c>
      <c r="O3518" t="b">
        <v>0</v>
      </c>
      <c r="P3518" t="s">
        <v>8284</v>
      </c>
      <c r="Q3518">
        <f t="shared" si="434"/>
        <v>1</v>
      </c>
      <c r="R3518">
        <f t="shared" si="439"/>
        <v>55.83</v>
      </c>
      <c r="S3518" t="str">
        <f t="shared" si="435"/>
        <v>food</v>
      </c>
      <c r="T3518" t="str">
        <f t="shared" si="436"/>
        <v>food trucks</v>
      </c>
      <c r="U3518" s="7">
        <f t="shared" si="437"/>
        <v>42536.862800925926</v>
      </c>
      <c r="V3518" s="7">
        <f t="shared" si="438"/>
        <v>42566.862800925926</v>
      </c>
    </row>
    <row r="3519" spans="1:22" ht="44.25" x14ac:dyDescent="0.75">
      <c r="A3519">
        <v>3301</v>
      </c>
      <c r="B3519" s="2" t="s">
        <v>3301</v>
      </c>
      <c r="C3519" s="2" t="s">
        <v>7411</v>
      </c>
      <c r="D3519">
        <v>3000</v>
      </c>
      <c r="E3519">
        <f t="shared" si="432"/>
        <v>3000</v>
      </c>
      <c r="F3519">
        <v>4004</v>
      </c>
      <c r="G3519">
        <f t="shared" si="433"/>
        <v>4004</v>
      </c>
      <c r="H3519" t="s">
        <v>8219</v>
      </c>
      <c r="I3519" t="s">
        <v>8224</v>
      </c>
      <c r="J3519" t="s">
        <v>8246</v>
      </c>
      <c r="K3519">
        <v>1470034740</v>
      </c>
      <c r="L3519">
        <v>1466185176</v>
      </c>
      <c r="M3519" t="b">
        <v>0</v>
      </c>
      <c r="N3519">
        <v>70</v>
      </c>
      <c r="O3519" t="b">
        <v>1</v>
      </c>
      <c r="P3519" t="s">
        <v>8271</v>
      </c>
      <c r="Q3519">
        <f t="shared" si="434"/>
        <v>133</v>
      </c>
      <c r="R3519">
        <f t="shared" si="439"/>
        <v>57.2</v>
      </c>
      <c r="S3519" t="str">
        <f t="shared" si="435"/>
        <v>theater</v>
      </c>
      <c r="T3519" t="str">
        <f t="shared" si="436"/>
        <v>plays</v>
      </c>
      <c r="U3519" s="7">
        <f t="shared" si="437"/>
        <v>42538.73583333334</v>
      </c>
      <c r="V3519" s="7">
        <f t="shared" si="438"/>
        <v>42583.290972222225</v>
      </c>
    </row>
    <row r="3520" spans="1:22" x14ac:dyDescent="0.75">
      <c r="A3520">
        <v>4087</v>
      </c>
      <c r="B3520" s="2" t="s">
        <v>4083</v>
      </c>
      <c r="C3520" s="2" t="s">
        <v>8190</v>
      </c>
      <c r="D3520">
        <v>9600</v>
      </c>
      <c r="E3520">
        <f t="shared" si="432"/>
        <v>9600</v>
      </c>
      <c r="F3520">
        <v>0</v>
      </c>
      <c r="G3520">
        <f t="shared" si="433"/>
        <v>0</v>
      </c>
      <c r="H3520" t="s">
        <v>8221</v>
      </c>
      <c r="I3520" t="s">
        <v>8224</v>
      </c>
      <c r="J3520" t="s">
        <v>8246</v>
      </c>
      <c r="K3520">
        <v>1468777786</v>
      </c>
      <c r="L3520">
        <v>1466185786</v>
      </c>
      <c r="M3520" t="b">
        <v>0</v>
      </c>
      <c r="N3520">
        <v>0</v>
      </c>
      <c r="O3520" t="b">
        <v>0</v>
      </c>
      <c r="P3520" t="s">
        <v>8271</v>
      </c>
      <c r="Q3520">
        <f t="shared" si="434"/>
        <v>0</v>
      </c>
      <c r="R3520" t="e">
        <f t="shared" si="439"/>
        <v>#DIV/0!</v>
      </c>
      <c r="S3520" t="str">
        <f t="shared" si="435"/>
        <v>theater</v>
      </c>
      <c r="T3520" t="str">
        <f t="shared" si="436"/>
        <v>plays</v>
      </c>
      <c r="U3520" s="7">
        <f t="shared" si="437"/>
        <v>42538.742893518516</v>
      </c>
      <c r="V3520" s="7">
        <f t="shared" si="438"/>
        <v>42568.742893518516</v>
      </c>
    </row>
    <row r="3521" spans="1:22" ht="44.25" x14ac:dyDescent="0.75">
      <c r="A3521">
        <v>3191</v>
      </c>
      <c r="B3521" s="2" t="s">
        <v>3191</v>
      </c>
      <c r="C3521" s="2" t="s">
        <v>7301</v>
      </c>
      <c r="D3521">
        <v>3750</v>
      </c>
      <c r="E3521">
        <f t="shared" si="432"/>
        <v>3750</v>
      </c>
      <c r="F3521">
        <v>151</v>
      </c>
      <c r="G3521">
        <f t="shared" si="433"/>
        <v>151</v>
      </c>
      <c r="H3521" t="s">
        <v>8221</v>
      </c>
      <c r="I3521" t="s">
        <v>8224</v>
      </c>
      <c r="J3521" t="s">
        <v>8246</v>
      </c>
      <c r="K3521">
        <v>1471370869</v>
      </c>
      <c r="L3521">
        <v>1466186869</v>
      </c>
      <c r="M3521" t="b">
        <v>0</v>
      </c>
      <c r="N3521">
        <v>4</v>
      </c>
      <c r="O3521" t="b">
        <v>0</v>
      </c>
      <c r="P3521" t="s">
        <v>8305</v>
      </c>
      <c r="Q3521">
        <f t="shared" si="434"/>
        <v>4</v>
      </c>
      <c r="R3521">
        <f t="shared" si="439"/>
        <v>37.75</v>
      </c>
      <c r="S3521" t="str">
        <f t="shared" si="435"/>
        <v>theater</v>
      </c>
      <c r="T3521" t="str">
        <f t="shared" si="436"/>
        <v>musical</v>
      </c>
      <c r="U3521" s="7">
        <f t="shared" si="437"/>
        <v>42538.755428240736</v>
      </c>
      <c r="V3521" s="7">
        <f t="shared" si="438"/>
        <v>42598.755428240736</v>
      </c>
    </row>
    <row r="3522" spans="1:22" ht="73.75" x14ac:dyDescent="0.75">
      <c r="A3522">
        <v>991</v>
      </c>
      <c r="B3522" s="2" t="s">
        <v>992</v>
      </c>
      <c r="C3522" s="2" t="s">
        <v>5101</v>
      </c>
      <c r="D3522">
        <v>5000</v>
      </c>
      <c r="E3522">
        <f t="shared" ref="E3522:E3585" si="440">INDEX(convert,MATCH($J3522,money,0),2)*D3522</f>
        <v>6550</v>
      </c>
      <c r="F3522">
        <v>212</v>
      </c>
      <c r="G3522">
        <f t="shared" ref="G3522:G3585" si="441">INDEX(convert,MATCH($J3522,money,0),2)*F3522</f>
        <v>277.72000000000003</v>
      </c>
      <c r="H3522" t="s">
        <v>8221</v>
      </c>
      <c r="I3522" t="s">
        <v>8225</v>
      </c>
      <c r="J3522" t="s">
        <v>8247</v>
      </c>
      <c r="K3522">
        <v>1468349460</v>
      </c>
      <c r="L3522">
        <v>1466186988</v>
      </c>
      <c r="M3522" t="b">
        <v>0</v>
      </c>
      <c r="N3522">
        <v>7</v>
      </c>
      <c r="O3522" t="b">
        <v>0</v>
      </c>
      <c r="P3522" t="s">
        <v>8273</v>
      </c>
      <c r="Q3522">
        <f t="shared" ref="Q3522:Q3585" si="442">ROUND(F3522/D3522*100,0)</f>
        <v>4</v>
      </c>
      <c r="R3522">
        <f t="shared" si="439"/>
        <v>39.67</v>
      </c>
      <c r="S3522" t="str">
        <f t="shared" ref="S3522:S3585" si="443">LEFT($P3522,FIND("/",$P3522)-1)</f>
        <v>technology</v>
      </c>
      <c r="T3522" t="str">
        <f t="shared" ref="T3522:T3585" si="444">MID($P3522,FIND("/",$P3522)+1,30)</f>
        <v>wearables</v>
      </c>
      <c r="U3522" s="7">
        <f t="shared" ref="U3522:U3585" si="445">DATE(1970,1,1)+(((L3522/60)/60)/24)</f>
        <v>42538.75680555556</v>
      </c>
      <c r="V3522" s="7">
        <f t="shared" ref="V3522:V3585" si="446">DATE(1970,1,1)+(((K3522/60)/60)/24)</f>
        <v>42563.785416666666</v>
      </c>
    </row>
    <row r="3523" spans="1:22" ht="29.5" x14ac:dyDescent="0.75">
      <c r="A3523">
        <v>1101</v>
      </c>
      <c r="B3523" s="2" t="s">
        <v>1102</v>
      </c>
      <c r="C3523" s="2" t="s">
        <v>5211</v>
      </c>
      <c r="D3523">
        <v>100000</v>
      </c>
      <c r="E3523">
        <f t="shared" si="440"/>
        <v>100000</v>
      </c>
      <c r="F3523">
        <v>41</v>
      </c>
      <c r="G3523">
        <f t="shared" si="441"/>
        <v>41</v>
      </c>
      <c r="H3523" t="s">
        <v>8221</v>
      </c>
      <c r="I3523" t="s">
        <v>8224</v>
      </c>
      <c r="J3523" t="s">
        <v>8246</v>
      </c>
      <c r="K3523">
        <v>1468519920</v>
      </c>
      <c r="L3523">
        <v>1466188338</v>
      </c>
      <c r="M3523" t="b">
        <v>0</v>
      </c>
      <c r="N3523">
        <v>6</v>
      </c>
      <c r="O3523" t="b">
        <v>0</v>
      </c>
      <c r="P3523" t="s">
        <v>8282</v>
      </c>
      <c r="Q3523">
        <f t="shared" si="442"/>
        <v>0</v>
      </c>
      <c r="R3523">
        <f t="shared" ref="R3523:R3586" si="447">ROUND(G3523/N3523,2)</f>
        <v>6.83</v>
      </c>
      <c r="S3523" t="str">
        <f t="shared" si="443"/>
        <v>games</v>
      </c>
      <c r="T3523" t="str">
        <f t="shared" si="444"/>
        <v>video games</v>
      </c>
      <c r="U3523" s="7">
        <f t="shared" si="445"/>
        <v>42538.77243055556</v>
      </c>
      <c r="V3523" s="7">
        <f t="shared" si="446"/>
        <v>42565.758333333331</v>
      </c>
    </row>
    <row r="3524" spans="1:22" ht="44.25" x14ac:dyDescent="0.75">
      <c r="A3524">
        <v>3933</v>
      </c>
      <c r="B3524" s="2" t="s">
        <v>3930</v>
      </c>
      <c r="C3524" s="2" t="s">
        <v>8041</v>
      </c>
      <c r="D3524">
        <v>7000</v>
      </c>
      <c r="E3524">
        <f t="shared" si="440"/>
        <v>7000</v>
      </c>
      <c r="F3524">
        <v>1102</v>
      </c>
      <c r="G3524">
        <f t="shared" si="441"/>
        <v>1102</v>
      </c>
      <c r="H3524" t="s">
        <v>8221</v>
      </c>
      <c r="I3524" t="s">
        <v>8224</v>
      </c>
      <c r="J3524" t="s">
        <v>8246</v>
      </c>
      <c r="K3524">
        <v>1468716180</v>
      </c>
      <c r="L3524">
        <v>1466205262</v>
      </c>
      <c r="M3524" t="b">
        <v>0</v>
      </c>
      <c r="N3524">
        <v>12</v>
      </c>
      <c r="O3524" t="b">
        <v>0</v>
      </c>
      <c r="P3524" t="s">
        <v>8271</v>
      </c>
      <c r="Q3524">
        <f t="shared" si="442"/>
        <v>16</v>
      </c>
      <c r="R3524">
        <f t="shared" si="447"/>
        <v>91.83</v>
      </c>
      <c r="S3524" t="str">
        <f t="shared" si="443"/>
        <v>theater</v>
      </c>
      <c r="T3524" t="str">
        <f t="shared" si="444"/>
        <v>plays</v>
      </c>
      <c r="U3524" s="7">
        <f t="shared" si="445"/>
        <v>42538.968310185184</v>
      </c>
      <c r="V3524" s="7">
        <f t="shared" si="446"/>
        <v>42568.029861111107</v>
      </c>
    </row>
    <row r="3525" spans="1:22" ht="29.5" x14ac:dyDescent="0.75">
      <c r="A3525">
        <v>66</v>
      </c>
      <c r="B3525" s="2" t="s">
        <v>68</v>
      </c>
      <c r="C3525" s="2" t="s">
        <v>4177</v>
      </c>
      <c r="D3525">
        <v>2000</v>
      </c>
      <c r="E3525">
        <f t="shared" si="440"/>
        <v>2000</v>
      </c>
      <c r="F3525">
        <v>2372</v>
      </c>
      <c r="G3525">
        <f t="shared" si="441"/>
        <v>2372</v>
      </c>
      <c r="H3525" t="s">
        <v>8219</v>
      </c>
      <c r="I3525" t="s">
        <v>8224</v>
      </c>
      <c r="J3525" t="s">
        <v>8246</v>
      </c>
      <c r="K3525">
        <v>1468873420</v>
      </c>
      <c r="L3525">
        <v>1466281420</v>
      </c>
      <c r="M3525" t="b">
        <v>0</v>
      </c>
      <c r="N3525">
        <v>26</v>
      </c>
      <c r="O3525" t="b">
        <v>1</v>
      </c>
      <c r="P3525" t="s">
        <v>8266</v>
      </c>
      <c r="Q3525">
        <f t="shared" si="442"/>
        <v>119</v>
      </c>
      <c r="R3525">
        <f t="shared" si="447"/>
        <v>91.23</v>
      </c>
      <c r="S3525" t="str">
        <f t="shared" si="443"/>
        <v>film &amp; video</v>
      </c>
      <c r="T3525" t="str">
        <f t="shared" si="444"/>
        <v>shorts</v>
      </c>
      <c r="U3525" s="7">
        <f t="shared" si="445"/>
        <v>42539.849768518514</v>
      </c>
      <c r="V3525" s="7">
        <f t="shared" si="446"/>
        <v>42569.849768518514</v>
      </c>
    </row>
    <row r="3526" spans="1:22" ht="59" x14ac:dyDescent="0.75">
      <c r="A3526">
        <v>2869</v>
      </c>
      <c r="B3526" s="2" t="s">
        <v>2869</v>
      </c>
      <c r="C3526" s="2" t="s">
        <v>6979</v>
      </c>
      <c r="D3526">
        <v>20000</v>
      </c>
      <c r="E3526">
        <f t="shared" si="440"/>
        <v>20000</v>
      </c>
      <c r="F3526">
        <v>177</v>
      </c>
      <c r="G3526">
        <f t="shared" si="441"/>
        <v>177</v>
      </c>
      <c r="H3526" t="s">
        <v>8221</v>
      </c>
      <c r="I3526" t="s">
        <v>8224</v>
      </c>
      <c r="J3526" t="s">
        <v>8246</v>
      </c>
      <c r="K3526">
        <v>1468937681</v>
      </c>
      <c r="L3526">
        <v>1466345681</v>
      </c>
      <c r="M3526" t="b">
        <v>0</v>
      </c>
      <c r="N3526">
        <v>5</v>
      </c>
      <c r="O3526" t="b">
        <v>0</v>
      </c>
      <c r="P3526" t="s">
        <v>8271</v>
      </c>
      <c r="Q3526">
        <f t="shared" si="442"/>
        <v>1</v>
      </c>
      <c r="R3526">
        <f t="shared" si="447"/>
        <v>35.4</v>
      </c>
      <c r="S3526" t="str">
        <f t="shared" si="443"/>
        <v>theater</v>
      </c>
      <c r="T3526" t="str">
        <f t="shared" si="444"/>
        <v>plays</v>
      </c>
      <c r="U3526" s="7">
        <f t="shared" si="445"/>
        <v>42540.593530092592</v>
      </c>
      <c r="V3526" s="7">
        <f t="shared" si="446"/>
        <v>42570.593530092592</v>
      </c>
    </row>
    <row r="3527" spans="1:22" ht="44.25" x14ac:dyDescent="0.75">
      <c r="A3527">
        <v>3474</v>
      </c>
      <c r="B3527" s="2" t="s">
        <v>3473</v>
      </c>
      <c r="C3527" s="2" t="s">
        <v>7584</v>
      </c>
      <c r="D3527">
        <v>2000</v>
      </c>
      <c r="E3527">
        <f t="shared" si="440"/>
        <v>2620</v>
      </c>
      <c r="F3527">
        <v>2020</v>
      </c>
      <c r="G3527">
        <f t="shared" si="441"/>
        <v>2646.2000000000003</v>
      </c>
      <c r="H3527" t="s">
        <v>8219</v>
      </c>
      <c r="I3527" t="s">
        <v>8225</v>
      </c>
      <c r="J3527" t="s">
        <v>8247</v>
      </c>
      <c r="K3527">
        <v>1469016131</v>
      </c>
      <c r="L3527">
        <v>1466424131</v>
      </c>
      <c r="M3527" t="b">
        <v>0</v>
      </c>
      <c r="N3527">
        <v>39</v>
      </c>
      <c r="O3527" t="b">
        <v>1</v>
      </c>
      <c r="P3527" t="s">
        <v>8271</v>
      </c>
      <c r="Q3527">
        <f t="shared" si="442"/>
        <v>101</v>
      </c>
      <c r="R3527">
        <f t="shared" si="447"/>
        <v>67.849999999999994</v>
      </c>
      <c r="S3527" t="str">
        <f t="shared" si="443"/>
        <v>theater</v>
      </c>
      <c r="T3527" t="str">
        <f t="shared" si="444"/>
        <v>plays</v>
      </c>
      <c r="U3527" s="7">
        <f t="shared" si="445"/>
        <v>42541.501516203702</v>
      </c>
      <c r="V3527" s="7">
        <f t="shared" si="446"/>
        <v>42571.501516203702</v>
      </c>
    </row>
    <row r="3528" spans="1:22" x14ac:dyDescent="0.75">
      <c r="A3528">
        <v>131</v>
      </c>
      <c r="B3528" s="2" t="s">
        <v>133</v>
      </c>
      <c r="C3528" s="2" t="s">
        <v>4242</v>
      </c>
      <c r="D3528">
        <v>1200</v>
      </c>
      <c r="E3528">
        <f t="shared" si="440"/>
        <v>1200</v>
      </c>
      <c r="F3528">
        <v>0</v>
      </c>
      <c r="G3528">
        <f t="shared" si="441"/>
        <v>0</v>
      </c>
      <c r="H3528" t="s">
        <v>8220</v>
      </c>
      <c r="I3528" t="s">
        <v>8224</v>
      </c>
      <c r="J3528" t="s">
        <v>8246</v>
      </c>
      <c r="K3528">
        <v>1467763200</v>
      </c>
      <c r="L3528">
        <v>1466453161</v>
      </c>
      <c r="M3528" t="b">
        <v>0</v>
      </c>
      <c r="N3528">
        <v>0</v>
      </c>
      <c r="O3528" t="b">
        <v>0</v>
      </c>
      <c r="P3528" t="s">
        <v>8267</v>
      </c>
      <c r="Q3528">
        <f t="shared" si="442"/>
        <v>0</v>
      </c>
      <c r="R3528" t="e">
        <f t="shared" si="447"/>
        <v>#DIV/0!</v>
      </c>
      <c r="S3528" t="str">
        <f t="shared" si="443"/>
        <v>film &amp; video</v>
      </c>
      <c r="T3528" t="str">
        <f t="shared" si="444"/>
        <v>science fiction</v>
      </c>
      <c r="U3528" s="7">
        <f t="shared" si="445"/>
        <v>42541.837511574078</v>
      </c>
      <c r="V3528" s="7">
        <f t="shared" si="446"/>
        <v>42557</v>
      </c>
    </row>
    <row r="3529" spans="1:22" ht="44.25" x14ac:dyDescent="0.75">
      <c r="A3529">
        <v>1343</v>
      </c>
      <c r="B3529" s="2" t="s">
        <v>1344</v>
      </c>
      <c r="C3529" s="2" t="s">
        <v>5453</v>
      </c>
      <c r="D3529">
        <v>50000</v>
      </c>
      <c r="E3529">
        <f t="shared" si="440"/>
        <v>50000</v>
      </c>
      <c r="F3529">
        <v>51149</v>
      </c>
      <c r="G3529">
        <f t="shared" si="441"/>
        <v>51149</v>
      </c>
      <c r="H3529" t="s">
        <v>8220</v>
      </c>
      <c r="I3529" t="s">
        <v>8224</v>
      </c>
      <c r="J3529" t="s">
        <v>8246</v>
      </c>
      <c r="K3529">
        <v>1471579140</v>
      </c>
      <c r="L3529">
        <v>1466512683</v>
      </c>
      <c r="M3529" t="b">
        <v>0</v>
      </c>
      <c r="N3529">
        <v>323</v>
      </c>
      <c r="O3529" t="b">
        <v>0</v>
      </c>
      <c r="P3529" t="s">
        <v>8273</v>
      </c>
      <c r="Q3529">
        <f t="shared" si="442"/>
        <v>102</v>
      </c>
      <c r="R3529">
        <f t="shared" si="447"/>
        <v>158.36000000000001</v>
      </c>
      <c r="S3529" t="str">
        <f t="shared" si="443"/>
        <v>technology</v>
      </c>
      <c r="T3529" t="str">
        <f t="shared" si="444"/>
        <v>wearables</v>
      </c>
      <c r="U3529" s="7">
        <f t="shared" si="445"/>
        <v>42542.526423611111</v>
      </c>
      <c r="V3529" s="7">
        <f t="shared" si="446"/>
        <v>42601.165972222225</v>
      </c>
    </row>
    <row r="3530" spans="1:22" ht="44.25" x14ac:dyDescent="0.75">
      <c r="A3530">
        <v>1305</v>
      </c>
      <c r="B3530" s="2" t="s">
        <v>1306</v>
      </c>
      <c r="C3530" s="2" t="s">
        <v>5415</v>
      </c>
      <c r="D3530">
        <v>30000</v>
      </c>
      <c r="E3530">
        <f t="shared" si="440"/>
        <v>30000</v>
      </c>
      <c r="F3530">
        <v>7793</v>
      </c>
      <c r="G3530">
        <f t="shared" si="441"/>
        <v>7793</v>
      </c>
      <c r="H3530" t="s">
        <v>8220</v>
      </c>
      <c r="I3530" t="s">
        <v>8224</v>
      </c>
      <c r="J3530" t="s">
        <v>8246</v>
      </c>
      <c r="K3530">
        <v>1469122200</v>
      </c>
      <c r="L3530">
        <v>1466611108</v>
      </c>
      <c r="M3530" t="b">
        <v>0</v>
      </c>
      <c r="N3530">
        <v>86</v>
      </c>
      <c r="O3530" t="b">
        <v>0</v>
      </c>
      <c r="P3530" t="s">
        <v>8273</v>
      </c>
      <c r="Q3530">
        <f t="shared" si="442"/>
        <v>26</v>
      </c>
      <c r="R3530">
        <f t="shared" si="447"/>
        <v>90.62</v>
      </c>
      <c r="S3530" t="str">
        <f t="shared" si="443"/>
        <v>technology</v>
      </c>
      <c r="T3530" t="str">
        <f t="shared" si="444"/>
        <v>wearables</v>
      </c>
      <c r="U3530" s="7">
        <f t="shared" si="445"/>
        <v>42543.665601851855</v>
      </c>
      <c r="V3530" s="7">
        <f t="shared" si="446"/>
        <v>42572.729166666672</v>
      </c>
    </row>
    <row r="3531" spans="1:22" ht="44.25" x14ac:dyDescent="0.75">
      <c r="A3531">
        <v>3977</v>
      </c>
      <c r="B3531" s="2" t="s">
        <v>3974</v>
      </c>
      <c r="C3531" s="2" t="s">
        <v>8084</v>
      </c>
      <c r="D3531">
        <v>90000</v>
      </c>
      <c r="E3531">
        <f t="shared" si="440"/>
        <v>90000</v>
      </c>
      <c r="F3531">
        <v>1305</v>
      </c>
      <c r="G3531">
        <f t="shared" si="441"/>
        <v>1305</v>
      </c>
      <c r="H3531" t="s">
        <v>8221</v>
      </c>
      <c r="I3531" t="s">
        <v>8224</v>
      </c>
      <c r="J3531" t="s">
        <v>8246</v>
      </c>
      <c r="K3531">
        <v>1469213732</v>
      </c>
      <c r="L3531">
        <v>1466621732</v>
      </c>
      <c r="M3531" t="b">
        <v>0</v>
      </c>
      <c r="N3531">
        <v>6</v>
      </c>
      <c r="O3531" t="b">
        <v>0</v>
      </c>
      <c r="P3531" t="s">
        <v>8271</v>
      </c>
      <c r="Q3531">
        <f t="shared" si="442"/>
        <v>1</v>
      </c>
      <c r="R3531">
        <f t="shared" si="447"/>
        <v>217.5</v>
      </c>
      <c r="S3531" t="str">
        <f t="shared" si="443"/>
        <v>theater</v>
      </c>
      <c r="T3531" t="str">
        <f t="shared" si="444"/>
        <v>plays</v>
      </c>
      <c r="U3531" s="7">
        <f t="shared" si="445"/>
        <v>42543.788564814815</v>
      </c>
      <c r="V3531" s="7">
        <f t="shared" si="446"/>
        <v>42573.788564814815</v>
      </c>
    </row>
    <row r="3532" spans="1:22" ht="44.25" x14ac:dyDescent="0.75">
      <c r="A3532">
        <v>409</v>
      </c>
      <c r="B3532" s="2" t="s">
        <v>410</v>
      </c>
      <c r="C3532" s="2" t="s">
        <v>4519</v>
      </c>
      <c r="D3532">
        <v>500</v>
      </c>
      <c r="E3532">
        <f t="shared" si="440"/>
        <v>655</v>
      </c>
      <c r="F3532">
        <v>684</v>
      </c>
      <c r="G3532">
        <f t="shared" si="441"/>
        <v>896.04000000000008</v>
      </c>
      <c r="H3532" t="s">
        <v>8219</v>
      </c>
      <c r="I3532" t="s">
        <v>8225</v>
      </c>
      <c r="J3532" t="s">
        <v>8247</v>
      </c>
      <c r="K3532">
        <v>1469220144</v>
      </c>
      <c r="L3532">
        <v>1466628144</v>
      </c>
      <c r="M3532" t="b">
        <v>0</v>
      </c>
      <c r="N3532">
        <v>15</v>
      </c>
      <c r="O3532" t="b">
        <v>1</v>
      </c>
      <c r="P3532" t="s">
        <v>8269</v>
      </c>
      <c r="Q3532">
        <f t="shared" si="442"/>
        <v>137</v>
      </c>
      <c r="R3532">
        <f t="shared" si="447"/>
        <v>59.74</v>
      </c>
      <c r="S3532" t="str">
        <f t="shared" si="443"/>
        <v>film &amp; video</v>
      </c>
      <c r="T3532" t="str">
        <f t="shared" si="444"/>
        <v>documentary</v>
      </c>
      <c r="U3532" s="7">
        <f t="shared" si="445"/>
        <v>42543.862777777773</v>
      </c>
      <c r="V3532" s="7">
        <f t="shared" si="446"/>
        <v>42573.862777777773</v>
      </c>
    </row>
    <row r="3533" spans="1:22" ht="44.25" x14ac:dyDescent="0.75">
      <c r="A3533">
        <v>3409</v>
      </c>
      <c r="B3533" s="2" t="s">
        <v>3408</v>
      </c>
      <c r="C3533" s="2" t="s">
        <v>7519</v>
      </c>
      <c r="D3533">
        <v>500</v>
      </c>
      <c r="E3533">
        <f t="shared" si="440"/>
        <v>655</v>
      </c>
      <c r="F3533">
        <v>618</v>
      </c>
      <c r="G3533">
        <f t="shared" si="441"/>
        <v>809.58</v>
      </c>
      <c r="H3533" t="s">
        <v>8219</v>
      </c>
      <c r="I3533" t="s">
        <v>8225</v>
      </c>
      <c r="J3533" t="s">
        <v>8247</v>
      </c>
      <c r="K3533">
        <v>1469998680</v>
      </c>
      <c r="L3533">
        <v>1466710358</v>
      </c>
      <c r="M3533" t="b">
        <v>0</v>
      </c>
      <c r="N3533">
        <v>21</v>
      </c>
      <c r="O3533" t="b">
        <v>1</v>
      </c>
      <c r="P3533" t="s">
        <v>8271</v>
      </c>
      <c r="Q3533">
        <f t="shared" si="442"/>
        <v>124</v>
      </c>
      <c r="R3533">
        <f t="shared" si="447"/>
        <v>38.549999999999997</v>
      </c>
      <c r="S3533" t="str">
        <f t="shared" si="443"/>
        <v>theater</v>
      </c>
      <c r="T3533" t="str">
        <f t="shared" si="444"/>
        <v>plays</v>
      </c>
      <c r="U3533" s="7">
        <f t="shared" si="445"/>
        <v>42544.814328703709</v>
      </c>
      <c r="V3533" s="7">
        <f t="shared" si="446"/>
        <v>42582.873611111107</v>
      </c>
    </row>
    <row r="3534" spans="1:22" ht="29.5" x14ac:dyDescent="0.75">
      <c r="A3534">
        <v>855</v>
      </c>
      <c r="B3534" s="2" t="s">
        <v>856</v>
      </c>
      <c r="C3534" s="2" t="s">
        <v>4965</v>
      </c>
      <c r="D3534">
        <v>1450</v>
      </c>
      <c r="E3534">
        <f t="shared" si="440"/>
        <v>1450</v>
      </c>
      <c r="F3534">
        <v>1500</v>
      </c>
      <c r="G3534">
        <f t="shared" si="441"/>
        <v>1500</v>
      </c>
      <c r="H3534" t="s">
        <v>8219</v>
      </c>
      <c r="I3534" t="s">
        <v>8224</v>
      </c>
      <c r="J3534" t="s">
        <v>8246</v>
      </c>
      <c r="K3534">
        <v>1469329217</v>
      </c>
      <c r="L3534">
        <v>1466737217</v>
      </c>
      <c r="M3534" t="b">
        <v>0</v>
      </c>
      <c r="N3534">
        <v>47</v>
      </c>
      <c r="O3534" t="b">
        <v>1</v>
      </c>
      <c r="P3534" t="s">
        <v>8277</v>
      </c>
      <c r="Q3534">
        <f t="shared" si="442"/>
        <v>103</v>
      </c>
      <c r="R3534">
        <f t="shared" si="447"/>
        <v>31.91</v>
      </c>
      <c r="S3534" t="str">
        <f t="shared" si="443"/>
        <v>music</v>
      </c>
      <c r="T3534" t="str">
        <f t="shared" si="444"/>
        <v>metal</v>
      </c>
      <c r="U3534" s="7">
        <f t="shared" si="445"/>
        <v>42545.125196759262</v>
      </c>
      <c r="V3534" s="7">
        <f t="shared" si="446"/>
        <v>42575.125196759262</v>
      </c>
    </row>
    <row r="3535" spans="1:22" ht="44.25" x14ac:dyDescent="0.75">
      <c r="A3535">
        <v>3503</v>
      </c>
      <c r="B3535" s="2" t="s">
        <v>3502</v>
      </c>
      <c r="C3535" s="2" t="s">
        <v>7613</v>
      </c>
      <c r="D3535">
        <v>2500</v>
      </c>
      <c r="E3535">
        <f t="shared" si="440"/>
        <v>3275</v>
      </c>
      <c r="F3535">
        <v>2689</v>
      </c>
      <c r="G3535">
        <f t="shared" si="441"/>
        <v>3522.59</v>
      </c>
      <c r="H3535" t="s">
        <v>8219</v>
      </c>
      <c r="I3535" t="s">
        <v>8225</v>
      </c>
      <c r="J3535" t="s">
        <v>8247</v>
      </c>
      <c r="K3535">
        <v>1469359728</v>
      </c>
      <c r="L3535">
        <v>1466767728</v>
      </c>
      <c r="M3535" t="b">
        <v>0</v>
      </c>
      <c r="N3535">
        <v>38</v>
      </c>
      <c r="O3535" t="b">
        <v>1</v>
      </c>
      <c r="P3535" t="s">
        <v>8271</v>
      </c>
      <c r="Q3535">
        <f t="shared" si="442"/>
        <v>108</v>
      </c>
      <c r="R3535">
        <f t="shared" si="447"/>
        <v>92.7</v>
      </c>
      <c r="S3535" t="str">
        <f t="shared" si="443"/>
        <v>theater</v>
      </c>
      <c r="T3535" t="str">
        <f t="shared" si="444"/>
        <v>plays</v>
      </c>
      <c r="U3535" s="7">
        <f t="shared" si="445"/>
        <v>42545.478333333333</v>
      </c>
      <c r="V3535" s="7">
        <f t="shared" si="446"/>
        <v>42575.478333333333</v>
      </c>
    </row>
    <row r="3536" spans="1:22" ht="44.25" x14ac:dyDescent="0.75">
      <c r="A3536">
        <v>597</v>
      </c>
      <c r="B3536" s="2" t="s">
        <v>598</v>
      </c>
      <c r="C3536" s="2" t="s">
        <v>4707</v>
      </c>
      <c r="D3536">
        <v>7500</v>
      </c>
      <c r="E3536">
        <f t="shared" si="440"/>
        <v>7500</v>
      </c>
      <c r="F3536">
        <v>20</v>
      </c>
      <c r="G3536">
        <f t="shared" si="441"/>
        <v>20</v>
      </c>
      <c r="H3536" t="s">
        <v>8221</v>
      </c>
      <c r="I3536" t="s">
        <v>8224</v>
      </c>
      <c r="J3536" t="s">
        <v>8246</v>
      </c>
      <c r="K3536">
        <v>1469980800</v>
      </c>
      <c r="L3536">
        <v>1466787335</v>
      </c>
      <c r="M3536" t="b">
        <v>0</v>
      </c>
      <c r="N3536">
        <v>2</v>
      </c>
      <c r="O3536" t="b">
        <v>0</v>
      </c>
      <c r="P3536" t="s">
        <v>8272</v>
      </c>
      <c r="Q3536">
        <f t="shared" si="442"/>
        <v>0</v>
      </c>
      <c r="R3536">
        <f t="shared" si="447"/>
        <v>10</v>
      </c>
      <c r="S3536" t="str">
        <f t="shared" si="443"/>
        <v>technology</v>
      </c>
      <c r="T3536" t="str">
        <f t="shared" si="444"/>
        <v>web</v>
      </c>
      <c r="U3536" s="7">
        <f t="shared" si="445"/>
        <v>42545.705266203702</v>
      </c>
      <c r="V3536" s="7">
        <f t="shared" si="446"/>
        <v>42582.666666666672</v>
      </c>
    </row>
    <row r="3537" spans="1:22" ht="73.75" x14ac:dyDescent="0.75">
      <c r="A3537">
        <v>3624</v>
      </c>
      <c r="B3537" s="2" t="s">
        <v>3622</v>
      </c>
      <c r="C3537" s="2" t="s">
        <v>7734</v>
      </c>
      <c r="D3537">
        <v>3000</v>
      </c>
      <c r="E3537">
        <f t="shared" si="440"/>
        <v>3000</v>
      </c>
      <c r="F3537">
        <v>3148</v>
      </c>
      <c r="G3537">
        <f t="shared" si="441"/>
        <v>3148</v>
      </c>
      <c r="H3537" t="s">
        <v>8219</v>
      </c>
      <c r="I3537" t="s">
        <v>8224</v>
      </c>
      <c r="J3537" t="s">
        <v>8246</v>
      </c>
      <c r="K3537">
        <v>1471977290</v>
      </c>
      <c r="L3537">
        <v>1466793290</v>
      </c>
      <c r="M3537" t="b">
        <v>0</v>
      </c>
      <c r="N3537">
        <v>39</v>
      </c>
      <c r="O3537" t="b">
        <v>1</v>
      </c>
      <c r="P3537" t="s">
        <v>8271</v>
      </c>
      <c r="Q3537">
        <f t="shared" si="442"/>
        <v>105</v>
      </c>
      <c r="R3537">
        <f t="shared" si="447"/>
        <v>80.72</v>
      </c>
      <c r="S3537" t="str">
        <f t="shared" si="443"/>
        <v>theater</v>
      </c>
      <c r="T3537" t="str">
        <f t="shared" si="444"/>
        <v>plays</v>
      </c>
      <c r="U3537" s="7">
        <f t="shared" si="445"/>
        <v>42545.774189814809</v>
      </c>
      <c r="V3537" s="7">
        <f t="shared" si="446"/>
        <v>42605.774189814809</v>
      </c>
    </row>
    <row r="3538" spans="1:22" ht="44.25" x14ac:dyDescent="0.75">
      <c r="A3538">
        <v>3782</v>
      </c>
      <c r="B3538" s="2" t="s">
        <v>3779</v>
      </c>
      <c r="C3538" s="2" t="s">
        <v>7892</v>
      </c>
      <c r="D3538">
        <v>2000</v>
      </c>
      <c r="E3538">
        <f t="shared" si="440"/>
        <v>2620</v>
      </c>
      <c r="F3538">
        <v>2035</v>
      </c>
      <c r="G3538">
        <f t="shared" si="441"/>
        <v>2665.85</v>
      </c>
      <c r="H3538" t="s">
        <v>8219</v>
      </c>
      <c r="I3538" t="s">
        <v>8225</v>
      </c>
      <c r="J3538" t="s">
        <v>8247</v>
      </c>
      <c r="K3538">
        <v>1469401200</v>
      </c>
      <c r="L3538">
        <v>1466887297</v>
      </c>
      <c r="M3538" t="b">
        <v>0</v>
      </c>
      <c r="N3538">
        <v>27</v>
      </c>
      <c r="O3538" t="b">
        <v>1</v>
      </c>
      <c r="P3538" t="s">
        <v>8305</v>
      </c>
      <c r="Q3538">
        <f t="shared" si="442"/>
        <v>102</v>
      </c>
      <c r="R3538">
        <f t="shared" si="447"/>
        <v>98.74</v>
      </c>
      <c r="S3538" t="str">
        <f t="shared" si="443"/>
        <v>theater</v>
      </c>
      <c r="T3538" t="str">
        <f t="shared" si="444"/>
        <v>musical</v>
      </c>
      <c r="U3538" s="7">
        <f t="shared" si="445"/>
        <v>42546.862233796302</v>
      </c>
      <c r="V3538" s="7">
        <f t="shared" si="446"/>
        <v>42575.958333333328</v>
      </c>
    </row>
    <row r="3539" spans="1:22" ht="44.25" x14ac:dyDescent="0.75">
      <c r="A3539">
        <v>1483</v>
      </c>
      <c r="B3539" s="2" t="s">
        <v>1484</v>
      </c>
      <c r="C3539" s="2" t="s">
        <v>5593</v>
      </c>
      <c r="D3539">
        <v>7000</v>
      </c>
      <c r="E3539">
        <f t="shared" si="440"/>
        <v>7000</v>
      </c>
      <c r="F3539">
        <v>50</v>
      </c>
      <c r="G3539">
        <f t="shared" si="441"/>
        <v>50</v>
      </c>
      <c r="H3539" t="s">
        <v>8221</v>
      </c>
      <c r="I3539" t="s">
        <v>8224</v>
      </c>
      <c r="J3539" t="s">
        <v>8246</v>
      </c>
      <c r="K3539">
        <v>1469162275</v>
      </c>
      <c r="L3539">
        <v>1467002275</v>
      </c>
      <c r="M3539" t="b">
        <v>0</v>
      </c>
      <c r="N3539">
        <v>2</v>
      </c>
      <c r="O3539" t="b">
        <v>0</v>
      </c>
      <c r="P3539" t="s">
        <v>8275</v>
      </c>
      <c r="Q3539">
        <f t="shared" si="442"/>
        <v>1</v>
      </c>
      <c r="R3539">
        <f t="shared" si="447"/>
        <v>25</v>
      </c>
      <c r="S3539" t="str">
        <f t="shared" si="443"/>
        <v>publishing</v>
      </c>
      <c r="T3539" t="str">
        <f t="shared" si="444"/>
        <v>fiction</v>
      </c>
      <c r="U3539" s="7">
        <f t="shared" si="445"/>
        <v>42548.192997685182</v>
      </c>
      <c r="V3539" s="7">
        <f t="shared" si="446"/>
        <v>42573.192997685182</v>
      </c>
    </row>
    <row r="3540" spans="1:22" ht="44.25" x14ac:dyDescent="0.75">
      <c r="A3540">
        <v>1943</v>
      </c>
      <c r="B3540" s="2" t="s">
        <v>1944</v>
      </c>
      <c r="C3540" s="2" t="s">
        <v>6053</v>
      </c>
      <c r="D3540">
        <v>10000</v>
      </c>
      <c r="E3540">
        <f t="shared" si="440"/>
        <v>10000</v>
      </c>
      <c r="F3540">
        <v>170525</v>
      </c>
      <c r="G3540">
        <f t="shared" si="441"/>
        <v>170525</v>
      </c>
      <c r="H3540" t="s">
        <v>8219</v>
      </c>
      <c r="I3540" t="s">
        <v>8224</v>
      </c>
      <c r="J3540" t="s">
        <v>8246</v>
      </c>
      <c r="K3540">
        <v>1470896916</v>
      </c>
      <c r="L3540">
        <v>1467008916</v>
      </c>
      <c r="M3540" t="b">
        <v>1</v>
      </c>
      <c r="N3540">
        <v>2478</v>
      </c>
      <c r="O3540" t="b">
        <v>1</v>
      </c>
      <c r="P3540" t="s">
        <v>8295</v>
      </c>
      <c r="Q3540">
        <f t="shared" si="442"/>
        <v>1705</v>
      </c>
      <c r="R3540">
        <f t="shared" si="447"/>
        <v>68.819999999999993</v>
      </c>
      <c r="S3540" t="str">
        <f t="shared" si="443"/>
        <v>technology</v>
      </c>
      <c r="T3540" t="str">
        <f t="shared" si="444"/>
        <v>hardware</v>
      </c>
      <c r="U3540" s="7">
        <f t="shared" si="445"/>
        <v>42548.269861111112</v>
      </c>
      <c r="V3540" s="7">
        <f t="shared" si="446"/>
        <v>42593.269861111112</v>
      </c>
    </row>
    <row r="3541" spans="1:22" ht="44.25" x14ac:dyDescent="0.75">
      <c r="A3541">
        <v>3739</v>
      </c>
      <c r="B3541" s="2" t="s">
        <v>3736</v>
      </c>
      <c r="C3541" s="2" t="s">
        <v>7849</v>
      </c>
      <c r="D3541">
        <v>4000</v>
      </c>
      <c r="E3541">
        <f t="shared" si="440"/>
        <v>5240</v>
      </c>
      <c r="F3541">
        <v>805</v>
      </c>
      <c r="G3541">
        <f t="shared" si="441"/>
        <v>1054.55</v>
      </c>
      <c r="H3541" t="s">
        <v>8221</v>
      </c>
      <c r="I3541" t="s">
        <v>8225</v>
      </c>
      <c r="J3541" t="s">
        <v>8247</v>
      </c>
      <c r="K3541">
        <v>1468752468</v>
      </c>
      <c r="L3541">
        <v>1467024468</v>
      </c>
      <c r="M3541" t="b">
        <v>0</v>
      </c>
      <c r="N3541">
        <v>8</v>
      </c>
      <c r="O3541" t="b">
        <v>0</v>
      </c>
      <c r="P3541" t="s">
        <v>8271</v>
      </c>
      <c r="Q3541">
        <f t="shared" si="442"/>
        <v>20</v>
      </c>
      <c r="R3541">
        <f t="shared" si="447"/>
        <v>131.82</v>
      </c>
      <c r="S3541" t="str">
        <f t="shared" si="443"/>
        <v>theater</v>
      </c>
      <c r="T3541" t="str">
        <f t="shared" si="444"/>
        <v>plays</v>
      </c>
      <c r="U3541" s="7">
        <f t="shared" si="445"/>
        <v>42548.449861111112</v>
      </c>
      <c r="V3541" s="7">
        <f t="shared" si="446"/>
        <v>42568.449861111112</v>
      </c>
    </row>
    <row r="3542" spans="1:22" ht="44.25" x14ac:dyDescent="0.75">
      <c r="A3542">
        <v>3785</v>
      </c>
      <c r="B3542" s="2" t="s">
        <v>3782</v>
      </c>
      <c r="C3542" s="2" t="s">
        <v>7895</v>
      </c>
      <c r="D3542">
        <v>2000</v>
      </c>
      <c r="E3542">
        <f t="shared" si="440"/>
        <v>2620</v>
      </c>
      <c r="F3542">
        <v>3015</v>
      </c>
      <c r="G3542">
        <f t="shared" si="441"/>
        <v>3949.65</v>
      </c>
      <c r="H3542" t="s">
        <v>8219</v>
      </c>
      <c r="I3542" t="s">
        <v>8225</v>
      </c>
      <c r="J3542" t="s">
        <v>8247</v>
      </c>
      <c r="K3542">
        <v>1470132180</v>
      </c>
      <c r="L3542">
        <v>1467040769</v>
      </c>
      <c r="M3542" t="b">
        <v>0</v>
      </c>
      <c r="N3542">
        <v>30</v>
      </c>
      <c r="O3542" t="b">
        <v>1</v>
      </c>
      <c r="P3542" t="s">
        <v>8305</v>
      </c>
      <c r="Q3542">
        <f t="shared" si="442"/>
        <v>151</v>
      </c>
      <c r="R3542">
        <f t="shared" si="447"/>
        <v>131.66</v>
      </c>
      <c r="S3542" t="str">
        <f t="shared" si="443"/>
        <v>theater</v>
      </c>
      <c r="T3542" t="str">
        <f t="shared" si="444"/>
        <v>musical</v>
      </c>
      <c r="U3542" s="7">
        <f t="shared" si="445"/>
        <v>42548.63853009259</v>
      </c>
      <c r="V3542" s="7">
        <f t="shared" si="446"/>
        <v>42584.418749999997</v>
      </c>
    </row>
    <row r="3543" spans="1:22" ht="44.25" x14ac:dyDescent="0.75">
      <c r="A3543">
        <v>1816</v>
      </c>
      <c r="B3543" s="2" t="s">
        <v>1817</v>
      </c>
      <c r="C3543" s="2" t="s">
        <v>5926</v>
      </c>
      <c r="D3543">
        <v>25000</v>
      </c>
      <c r="E3543">
        <f t="shared" si="440"/>
        <v>27000</v>
      </c>
      <c r="F3543">
        <v>509</v>
      </c>
      <c r="G3543">
        <f t="shared" si="441"/>
        <v>549.72</v>
      </c>
      <c r="H3543" t="s">
        <v>8221</v>
      </c>
      <c r="I3543" t="s">
        <v>8240</v>
      </c>
      <c r="J3543" t="s">
        <v>8257</v>
      </c>
      <c r="K3543">
        <v>1469473200</v>
      </c>
      <c r="L3543">
        <v>1467061303</v>
      </c>
      <c r="M3543" t="b">
        <v>0</v>
      </c>
      <c r="N3543">
        <v>6</v>
      </c>
      <c r="O3543" t="b">
        <v>0</v>
      </c>
      <c r="P3543" t="s">
        <v>8285</v>
      </c>
      <c r="Q3543">
        <f t="shared" si="442"/>
        <v>2</v>
      </c>
      <c r="R3543">
        <f t="shared" si="447"/>
        <v>91.62</v>
      </c>
      <c r="S3543" t="str">
        <f t="shared" si="443"/>
        <v>photography</v>
      </c>
      <c r="T3543" t="str">
        <f t="shared" si="444"/>
        <v>photobooks</v>
      </c>
      <c r="U3543" s="7">
        <f t="shared" si="445"/>
        <v>42548.876192129625</v>
      </c>
      <c r="V3543" s="7">
        <f t="shared" si="446"/>
        <v>42576.791666666672</v>
      </c>
    </row>
    <row r="3544" spans="1:22" ht="44.25" x14ac:dyDescent="0.75">
      <c r="A3544">
        <v>388</v>
      </c>
      <c r="B3544" s="2" t="s">
        <v>389</v>
      </c>
      <c r="C3544" s="2" t="s">
        <v>4498</v>
      </c>
      <c r="D3544">
        <v>5000</v>
      </c>
      <c r="E3544">
        <f t="shared" si="440"/>
        <v>5000</v>
      </c>
      <c r="F3544">
        <v>6308</v>
      </c>
      <c r="G3544">
        <f t="shared" si="441"/>
        <v>6308</v>
      </c>
      <c r="H3544" t="s">
        <v>8219</v>
      </c>
      <c r="I3544" t="s">
        <v>8224</v>
      </c>
      <c r="J3544" t="s">
        <v>8246</v>
      </c>
      <c r="K3544">
        <v>1469670580</v>
      </c>
      <c r="L3544">
        <v>1467078580</v>
      </c>
      <c r="M3544" t="b">
        <v>0</v>
      </c>
      <c r="N3544">
        <v>71</v>
      </c>
      <c r="O3544" t="b">
        <v>1</v>
      </c>
      <c r="P3544" t="s">
        <v>8269</v>
      </c>
      <c r="Q3544">
        <f t="shared" si="442"/>
        <v>126</v>
      </c>
      <c r="R3544">
        <f t="shared" si="447"/>
        <v>88.85</v>
      </c>
      <c r="S3544" t="str">
        <f t="shared" si="443"/>
        <v>film &amp; video</v>
      </c>
      <c r="T3544" t="str">
        <f t="shared" si="444"/>
        <v>documentary</v>
      </c>
      <c r="U3544" s="7">
        <f t="shared" si="445"/>
        <v>42549.076157407413</v>
      </c>
      <c r="V3544" s="7">
        <f t="shared" si="446"/>
        <v>42579.076157407413</v>
      </c>
    </row>
    <row r="3545" spans="1:22" ht="44.25" x14ac:dyDescent="0.75">
      <c r="A3545">
        <v>3339</v>
      </c>
      <c r="B3545" s="2" t="s">
        <v>3339</v>
      </c>
      <c r="C3545" s="2" t="s">
        <v>7449</v>
      </c>
      <c r="D3545">
        <v>8000</v>
      </c>
      <c r="E3545">
        <f t="shared" si="440"/>
        <v>8000</v>
      </c>
      <c r="F3545">
        <v>8348</v>
      </c>
      <c r="G3545">
        <f t="shared" si="441"/>
        <v>8348</v>
      </c>
      <c r="H3545" t="s">
        <v>8219</v>
      </c>
      <c r="I3545" t="s">
        <v>8224</v>
      </c>
      <c r="J3545" t="s">
        <v>8246</v>
      </c>
      <c r="K3545">
        <v>1469721518</v>
      </c>
      <c r="L3545">
        <v>1467129518</v>
      </c>
      <c r="M3545" t="b">
        <v>0</v>
      </c>
      <c r="N3545">
        <v>47</v>
      </c>
      <c r="O3545" t="b">
        <v>1</v>
      </c>
      <c r="P3545" t="s">
        <v>8271</v>
      </c>
      <c r="Q3545">
        <f t="shared" si="442"/>
        <v>104</v>
      </c>
      <c r="R3545">
        <f t="shared" si="447"/>
        <v>177.62</v>
      </c>
      <c r="S3545" t="str">
        <f t="shared" si="443"/>
        <v>theater</v>
      </c>
      <c r="T3545" t="str">
        <f t="shared" si="444"/>
        <v>plays</v>
      </c>
      <c r="U3545" s="7">
        <f t="shared" si="445"/>
        <v>42549.665717592594</v>
      </c>
      <c r="V3545" s="7">
        <f t="shared" si="446"/>
        <v>42579.665717592594</v>
      </c>
    </row>
    <row r="3546" spans="1:22" ht="44.25" x14ac:dyDescent="0.75">
      <c r="A3546">
        <v>1973</v>
      </c>
      <c r="B3546" s="2" t="s">
        <v>1974</v>
      </c>
      <c r="C3546" s="2" t="s">
        <v>6083</v>
      </c>
      <c r="D3546">
        <v>198000</v>
      </c>
      <c r="E3546">
        <f t="shared" si="440"/>
        <v>198000</v>
      </c>
      <c r="F3546">
        <v>508525.01</v>
      </c>
      <c r="G3546">
        <f t="shared" si="441"/>
        <v>508525.01</v>
      </c>
      <c r="H3546" t="s">
        <v>8219</v>
      </c>
      <c r="I3546" t="s">
        <v>8224</v>
      </c>
      <c r="J3546" t="s">
        <v>8246</v>
      </c>
      <c r="K3546">
        <v>1470466800</v>
      </c>
      <c r="L3546">
        <v>1467134464</v>
      </c>
      <c r="M3546" t="b">
        <v>1</v>
      </c>
      <c r="N3546">
        <v>2051</v>
      </c>
      <c r="O3546" t="b">
        <v>1</v>
      </c>
      <c r="P3546" t="s">
        <v>8295</v>
      </c>
      <c r="Q3546">
        <f t="shared" si="442"/>
        <v>257</v>
      </c>
      <c r="R3546">
        <f t="shared" si="447"/>
        <v>247.94</v>
      </c>
      <c r="S3546" t="str">
        <f t="shared" si="443"/>
        <v>technology</v>
      </c>
      <c r="T3546" t="str">
        <f t="shared" si="444"/>
        <v>hardware</v>
      </c>
      <c r="U3546" s="7">
        <f t="shared" si="445"/>
        <v>42549.722962962958</v>
      </c>
      <c r="V3546" s="7">
        <f t="shared" si="446"/>
        <v>42588.291666666672</v>
      </c>
    </row>
    <row r="3547" spans="1:22" ht="44.25" x14ac:dyDescent="0.75">
      <c r="A3547">
        <v>1566</v>
      </c>
      <c r="B3547" s="2" t="s">
        <v>1567</v>
      </c>
      <c r="C3547" s="2" t="s">
        <v>5676</v>
      </c>
      <c r="D3547">
        <v>30000</v>
      </c>
      <c r="E3547">
        <f t="shared" si="440"/>
        <v>30000</v>
      </c>
      <c r="F3547">
        <v>6375</v>
      </c>
      <c r="G3547">
        <f t="shared" si="441"/>
        <v>6375</v>
      </c>
      <c r="H3547" t="s">
        <v>8220</v>
      </c>
      <c r="I3547" t="s">
        <v>8224</v>
      </c>
      <c r="J3547" t="s">
        <v>8246</v>
      </c>
      <c r="K3547">
        <v>1469656800</v>
      </c>
      <c r="L3547">
        <v>1467151204</v>
      </c>
      <c r="M3547" t="b">
        <v>0</v>
      </c>
      <c r="N3547">
        <v>59</v>
      </c>
      <c r="O3547" t="b">
        <v>0</v>
      </c>
      <c r="P3547" t="s">
        <v>8290</v>
      </c>
      <c r="Q3547">
        <f t="shared" si="442"/>
        <v>21</v>
      </c>
      <c r="R3547">
        <f t="shared" si="447"/>
        <v>108.05</v>
      </c>
      <c r="S3547" t="str">
        <f t="shared" si="443"/>
        <v>publishing</v>
      </c>
      <c r="T3547" t="str">
        <f t="shared" si="444"/>
        <v>art books</v>
      </c>
      <c r="U3547" s="7">
        <f t="shared" si="445"/>
        <v>42549.916712962964</v>
      </c>
      <c r="V3547" s="7">
        <f t="shared" si="446"/>
        <v>42578.916666666672</v>
      </c>
    </row>
    <row r="3548" spans="1:22" ht="44.25" x14ac:dyDescent="0.75">
      <c r="A3548">
        <v>3953</v>
      </c>
      <c r="B3548" s="2" t="s">
        <v>3950</v>
      </c>
      <c r="C3548" s="2" t="s">
        <v>8060</v>
      </c>
      <c r="D3548">
        <v>17600</v>
      </c>
      <c r="E3548">
        <f t="shared" si="440"/>
        <v>17600</v>
      </c>
      <c r="F3548">
        <v>0</v>
      </c>
      <c r="G3548">
        <f t="shared" si="441"/>
        <v>0</v>
      </c>
      <c r="H3548" t="s">
        <v>8221</v>
      </c>
      <c r="I3548" t="s">
        <v>8224</v>
      </c>
      <c r="J3548" t="s">
        <v>8246</v>
      </c>
      <c r="K3548">
        <v>1469834940</v>
      </c>
      <c r="L3548">
        <v>1467162586</v>
      </c>
      <c r="M3548" t="b">
        <v>0</v>
      </c>
      <c r="N3548">
        <v>0</v>
      </c>
      <c r="O3548" t="b">
        <v>0</v>
      </c>
      <c r="P3548" t="s">
        <v>8271</v>
      </c>
      <c r="Q3548">
        <f t="shared" si="442"/>
        <v>0</v>
      </c>
      <c r="R3548" t="e">
        <f t="shared" si="447"/>
        <v>#DIV/0!</v>
      </c>
      <c r="S3548" t="str">
        <f t="shared" si="443"/>
        <v>theater</v>
      </c>
      <c r="T3548" t="str">
        <f t="shared" si="444"/>
        <v>plays</v>
      </c>
      <c r="U3548" s="7">
        <f t="shared" si="445"/>
        <v>42550.048449074078</v>
      </c>
      <c r="V3548" s="7">
        <f t="shared" si="446"/>
        <v>42580.978472222225</v>
      </c>
    </row>
    <row r="3549" spans="1:22" ht="44.25" x14ac:dyDescent="0.75">
      <c r="A3549">
        <v>2788</v>
      </c>
      <c r="B3549" s="2" t="s">
        <v>2788</v>
      </c>
      <c r="C3549" s="2" t="s">
        <v>6898</v>
      </c>
      <c r="D3549">
        <v>2000</v>
      </c>
      <c r="E3549">
        <f t="shared" si="440"/>
        <v>2000</v>
      </c>
      <c r="F3549">
        <v>2050</v>
      </c>
      <c r="G3549">
        <f t="shared" si="441"/>
        <v>2050</v>
      </c>
      <c r="H3549" t="s">
        <v>8219</v>
      </c>
      <c r="I3549" t="s">
        <v>8224</v>
      </c>
      <c r="J3549" t="s">
        <v>8246</v>
      </c>
      <c r="K3549">
        <v>1469811043</v>
      </c>
      <c r="L3549">
        <v>1467219043</v>
      </c>
      <c r="M3549" t="b">
        <v>0</v>
      </c>
      <c r="N3549">
        <v>20</v>
      </c>
      <c r="O3549" t="b">
        <v>1</v>
      </c>
      <c r="P3549" t="s">
        <v>8271</v>
      </c>
      <c r="Q3549">
        <f t="shared" si="442"/>
        <v>103</v>
      </c>
      <c r="R3549">
        <f t="shared" si="447"/>
        <v>102.5</v>
      </c>
      <c r="S3549" t="str">
        <f t="shared" si="443"/>
        <v>theater</v>
      </c>
      <c r="T3549" t="str">
        <f t="shared" si="444"/>
        <v>plays</v>
      </c>
      <c r="U3549" s="7">
        <f t="shared" si="445"/>
        <v>42550.701886574068</v>
      </c>
      <c r="V3549" s="7">
        <f t="shared" si="446"/>
        <v>42580.701886574068</v>
      </c>
    </row>
    <row r="3550" spans="1:22" ht="44.25" x14ac:dyDescent="0.75">
      <c r="A3550">
        <v>3075</v>
      </c>
      <c r="B3550" s="2" t="s">
        <v>3075</v>
      </c>
      <c r="C3550" s="2" t="s">
        <v>7185</v>
      </c>
      <c r="D3550">
        <v>15000</v>
      </c>
      <c r="E3550">
        <f t="shared" si="440"/>
        <v>15000</v>
      </c>
      <c r="F3550">
        <v>1296</v>
      </c>
      <c r="G3550">
        <f t="shared" si="441"/>
        <v>1296</v>
      </c>
      <c r="H3550" t="s">
        <v>8221</v>
      </c>
      <c r="I3550" t="s">
        <v>8224</v>
      </c>
      <c r="J3550" t="s">
        <v>8246</v>
      </c>
      <c r="K3550">
        <v>1471573640</v>
      </c>
      <c r="L3550">
        <v>1467253640</v>
      </c>
      <c r="M3550" t="b">
        <v>0</v>
      </c>
      <c r="N3550">
        <v>20</v>
      </c>
      <c r="O3550" t="b">
        <v>0</v>
      </c>
      <c r="P3550" t="s">
        <v>8303</v>
      </c>
      <c r="Q3550">
        <f t="shared" si="442"/>
        <v>9</v>
      </c>
      <c r="R3550">
        <f t="shared" si="447"/>
        <v>64.8</v>
      </c>
      <c r="S3550" t="str">
        <f t="shared" si="443"/>
        <v>theater</v>
      </c>
      <c r="T3550" t="str">
        <f t="shared" si="444"/>
        <v>spaces</v>
      </c>
      <c r="U3550" s="7">
        <f t="shared" si="445"/>
        <v>42551.102314814809</v>
      </c>
      <c r="V3550" s="7">
        <f t="shared" si="446"/>
        <v>42601.102314814809</v>
      </c>
    </row>
    <row r="3551" spans="1:22" ht="44.25" x14ac:dyDescent="0.75">
      <c r="A3551">
        <v>2658</v>
      </c>
      <c r="B3551" s="2" t="s">
        <v>2658</v>
      </c>
      <c r="C3551" s="2" t="s">
        <v>6768</v>
      </c>
      <c r="D3551">
        <v>98000</v>
      </c>
      <c r="E3551">
        <f t="shared" si="440"/>
        <v>98000</v>
      </c>
      <c r="F3551">
        <v>91</v>
      </c>
      <c r="G3551">
        <f t="shared" si="441"/>
        <v>91</v>
      </c>
      <c r="H3551" t="s">
        <v>8220</v>
      </c>
      <c r="I3551" t="s">
        <v>8224</v>
      </c>
      <c r="J3551" t="s">
        <v>8246</v>
      </c>
      <c r="K3551">
        <v>1469913194</v>
      </c>
      <c r="L3551">
        <v>1467321194</v>
      </c>
      <c r="M3551" t="b">
        <v>0</v>
      </c>
      <c r="N3551">
        <v>4</v>
      </c>
      <c r="O3551" t="b">
        <v>0</v>
      </c>
      <c r="P3551" t="s">
        <v>8301</v>
      </c>
      <c r="Q3551">
        <f t="shared" si="442"/>
        <v>0</v>
      </c>
      <c r="R3551">
        <f t="shared" si="447"/>
        <v>22.75</v>
      </c>
      <c r="S3551" t="str">
        <f t="shared" si="443"/>
        <v>technology</v>
      </c>
      <c r="T3551" t="str">
        <f t="shared" si="444"/>
        <v>space exploration</v>
      </c>
      <c r="U3551" s="7">
        <f t="shared" si="445"/>
        <v>42551.884189814817</v>
      </c>
      <c r="V3551" s="7">
        <f t="shared" si="446"/>
        <v>42581.884189814817</v>
      </c>
    </row>
    <row r="3552" spans="1:22" ht="44.25" x14ac:dyDescent="0.75">
      <c r="A3552">
        <v>2657</v>
      </c>
      <c r="B3552" s="2" t="s">
        <v>2657</v>
      </c>
      <c r="C3552" s="2" t="s">
        <v>6767</v>
      </c>
      <c r="D3552">
        <v>30000</v>
      </c>
      <c r="E3552">
        <f t="shared" si="440"/>
        <v>30000</v>
      </c>
      <c r="F3552">
        <v>5621.38</v>
      </c>
      <c r="G3552">
        <f t="shared" si="441"/>
        <v>5621.38</v>
      </c>
      <c r="H3552" t="s">
        <v>8220</v>
      </c>
      <c r="I3552" t="s">
        <v>8224</v>
      </c>
      <c r="J3552" t="s">
        <v>8246</v>
      </c>
      <c r="K3552">
        <v>1470187800</v>
      </c>
      <c r="L3552">
        <v>1467325053</v>
      </c>
      <c r="M3552" t="b">
        <v>0</v>
      </c>
      <c r="N3552">
        <v>59</v>
      </c>
      <c r="O3552" t="b">
        <v>0</v>
      </c>
      <c r="P3552" t="s">
        <v>8301</v>
      </c>
      <c r="Q3552">
        <f t="shared" si="442"/>
        <v>19</v>
      </c>
      <c r="R3552">
        <f t="shared" si="447"/>
        <v>95.28</v>
      </c>
      <c r="S3552" t="str">
        <f t="shared" si="443"/>
        <v>technology</v>
      </c>
      <c r="T3552" t="str">
        <f t="shared" si="444"/>
        <v>space exploration</v>
      </c>
      <c r="U3552" s="7">
        <f t="shared" si="445"/>
        <v>42551.928854166668</v>
      </c>
      <c r="V3552" s="7">
        <f t="shared" si="446"/>
        <v>42585.0625</v>
      </c>
    </row>
    <row r="3553" spans="1:22" ht="44.25" x14ac:dyDescent="0.75">
      <c r="A3553">
        <v>2689</v>
      </c>
      <c r="B3553" s="2" t="s">
        <v>2689</v>
      </c>
      <c r="C3553" s="2" t="s">
        <v>6799</v>
      </c>
      <c r="D3553">
        <v>35000</v>
      </c>
      <c r="E3553">
        <f t="shared" si="440"/>
        <v>35000</v>
      </c>
      <c r="F3553">
        <v>1</v>
      </c>
      <c r="G3553">
        <f t="shared" si="441"/>
        <v>1</v>
      </c>
      <c r="H3553" t="s">
        <v>8221</v>
      </c>
      <c r="I3553" t="s">
        <v>8224</v>
      </c>
      <c r="J3553" t="s">
        <v>8246</v>
      </c>
      <c r="K3553">
        <v>1469919890</v>
      </c>
      <c r="L3553">
        <v>1467327890</v>
      </c>
      <c r="M3553" t="b">
        <v>0</v>
      </c>
      <c r="N3553">
        <v>1</v>
      </c>
      <c r="O3553" t="b">
        <v>0</v>
      </c>
      <c r="P3553" t="s">
        <v>8284</v>
      </c>
      <c r="Q3553">
        <f t="shared" si="442"/>
        <v>0</v>
      </c>
      <c r="R3553">
        <f t="shared" si="447"/>
        <v>1</v>
      </c>
      <c r="S3553" t="str">
        <f t="shared" si="443"/>
        <v>food</v>
      </c>
      <c r="T3553" t="str">
        <f t="shared" si="444"/>
        <v>food trucks</v>
      </c>
      <c r="U3553" s="7">
        <f t="shared" si="445"/>
        <v>42551.961689814809</v>
      </c>
      <c r="V3553" s="7">
        <f t="shared" si="446"/>
        <v>42581.961689814809</v>
      </c>
    </row>
    <row r="3554" spans="1:22" ht="44.25" x14ac:dyDescent="0.75">
      <c r="A3554">
        <v>3707</v>
      </c>
      <c r="B3554" s="2" t="s">
        <v>3704</v>
      </c>
      <c r="C3554" s="2" t="s">
        <v>7817</v>
      </c>
      <c r="D3554">
        <v>1000</v>
      </c>
      <c r="E3554">
        <f t="shared" si="440"/>
        <v>1000</v>
      </c>
      <c r="F3554">
        <v>1860</v>
      </c>
      <c r="G3554">
        <f t="shared" si="441"/>
        <v>1860</v>
      </c>
      <c r="H3554" t="s">
        <v>8219</v>
      </c>
      <c r="I3554" t="s">
        <v>8224</v>
      </c>
      <c r="J3554" t="s">
        <v>8246</v>
      </c>
      <c r="K3554">
        <v>1469165160</v>
      </c>
      <c r="L3554">
        <v>1467335378</v>
      </c>
      <c r="M3554" t="b">
        <v>0</v>
      </c>
      <c r="N3554">
        <v>23</v>
      </c>
      <c r="O3554" t="b">
        <v>1</v>
      </c>
      <c r="P3554" t="s">
        <v>8271</v>
      </c>
      <c r="Q3554">
        <f t="shared" si="442"/>
        <v>186</v>
      </c>
      <c r="R3554">
        <f t="shared" si="447"/>
        <v>80.87</v>
      </c>
      <c r="S3554" t="str">
        <f t="shared" si="443"/>
        <v>theater</v>
      </c>
      <c r="T3554" t="str">
        <f t="shared" si="444"/>
        <v>plays</v>
      </c>
      <c r="U3554" s="7">
        <f t="shared" si="445"/>
        <v>42552.048356481479</v>
      </c>
      <c r="V3554" s="7">
        <f t="shared" si="446"/>
        <v>42573.226388888885</v>
      </c>
    </row>
    <row r="3555" spans="1:22" ht="44.25" x14ac:dyDescent="0.75">
      <c r="A3555">
        <v>1537</v>
      </c>
      <c r="B3555" s="2" t="s">
        <v>1538</v>
      </c>
      <c r="C3555" s="2" t="s">
        <v>5647</v>
      </c>
      <c r="D3555">
        <v>12000</v>
      </c>
      <c r="E3555">
        <f t="shared" si="440"/>
        <v>13679.999999999998</v>
      </c>
      <c r="F3555">
        <v>21588</v>
      </c>
      <c r="G3555">
        <f t="shared" si="441"/>
        <v>24610.32</v>
      </c>
      <c r="H3555" t="s">
        <v>8219</v>
      </c>
      <c r="I3555" t="s">
        <v>8236</v>
      </c>
      <c r="J3555" t="s">
        <v>8249</v>
      </c>
      <c r="K3555">
        <v>1470506400</v>
      </c>
      <c r="L3555">
        <v>1467358427</v>
      </c>
      <c r="M3555" t="b">
        <v>1</v>
      </c>
      <c r="N3555">
        <v>224</v>
      </c>
      <c r="O3555" t="b">
        <v>1</v>
      </c>
      <c r="P3555" t="s">
        <v>8285</v>
      </c>
      <c r="Q3555">
        <f t="shared" si="442"/>
        <v>180</v>
      </c>
      <c r="R3555">
        <f t="shared" si="447"/>
        <v>109.87</v>
      </c>
      <c r="S3555" t="str">
        <f t="shared" si="443"/>
        <v>photography</v>
      </c>
      <c r="T3555" t="str">
        <f t="shared" si="444"/>
        <v>photobooks</v>
      </c>
      <c r="U3555" s="7">
        <f t="shared" si="445"/>
        <v>42552.315127314811</v>
      </c>
      <c r="V3555" s="7">
        <f t="shared" si="446"/>
        <v>42588.75</v>
      </c>
    </row>
    <row r="3556" spans="1:22" ht="29.5" x14ac:dyDescent="0.75">
      <c r="A3556">
        <v>513</v>
      </c>
      <c r="B3556" s="2" t="s">
        <v>514</v>
      </c>
      <c r="C3556" s="2" t="s">
        <v>4623</v>
      </c>
      <c r="D3556">
        <v>50000</v>
      </c>
      <c r="E3556">
        <f t="shared" si="440"/>
        <v>50000</v>
      </c>
      <c r="F3556">
        <v>6962</v>
      </c>
      <c r="G3556">
        <f t="shared" si="441"/>
        <v>6962</v>
      </c>
      <c r="H3556" t="s">
        <v>8221</v>
      </c>
      <c r="I3556" t="s">
        <v>8224</v>
      </c>
      <c r="J3556" t="s">
        <v>8246</v>
      </c>
      <c r="K3556">
        <v>1471244400</v>
      </c>
      <c r="L3556">
        <v>1467387705</v>
      </c>
      <c r="M3556" t="b">
        <v>0</v>
      </c>
      <c r="N3556">
        <v>68</v>
      </c>
      <c r="O3556" t="b">
        <v>0</v>
      </c>
      <c r="P3556" t="s">
        <v>8270</v>
      </c>
      <c r="Q3556">
        <f t="shared" si="442"/>
        <v>14</v>
      </c>
      <c r="R3556">
        <f t="shared" si="447"/>
        <v>102.38</v>
      </c>
      <c r="S3556" t="str">
        <f t="shared" si="443"/>
        <v>film &amp; video</v>
      </c>
      <c r="T3556" t="str">
        <f t="shared" si="444"/>
        <v>animation</v>
      </c>
      <c r="U3556" s="7">
        <f t="shared" si="445"/>
        <v>42552.653993055559</v>
      </c>
      <c r="V3556" s="7">
        <f t="shared" si="446"/>
        <v>42597.291666666672</v>
      </c>
    </row>
    <row r="3557" spans="1:22" ht="29.5" x14ac:dyDescent="0.75">
      <c r="A3557">
        <v>1671</v>
      </c>
      <c r="B3557" s="2" t="s">
        <v>1672</v>
      </c>
      <c r="C3557" s="2" t="s">
        <v>5781</v>
      </c>
      <c r="D3557">
        <v>2000</v>
      </c>
      <c r="E3557">
        <f t="shared" si="440"/>
        <v>2000</v>
      </c>
      <c r="F3557">
        <v>2013.47</v>
      </c>
      <c r="G3557">
        <f t="shared" si="441"/>
        <v>2013.47</v>
      </c>
      <c r="H3557" t="s">
        <v>8219</v>
      </c>
      <c r="I3557" t="s">
        <v>8224</v>
      </c>
      <c r="J3557" t="s">
        <v>8246</v>
      </c>
      <c r="K3557">
        <v>1470056614</v>
      </c>
      <c r="L3557">
        <v>1467464614</v>
      </c>
      <c r="M3557" t="b">
        <v>0</v>
      </c>
      <c r="N3557">
        <v>77</v>
      </c>
      <c r="O3557" t="b">
        <v>1</v>
      </c>
      <c r="P3557" t="s">
        <v>8292</v>
      </c>
      <c r="Q3557">
        <f t="shared" si="442"/>
        <v>101</v>
      </c>
      <c r="R3557">
        <f t="shared" si="447"/>
        <v>26.15</v>
      </c>
      <c r="S3557" t="str">
        <f t="shared" si="443"/>
        <v>music</v>
      </c>
      <c r="T3557" t="str">
        <f t="shared" si="444"/>
        <v>pop</v>
      </c>
      <c r="U3557" s="7">
        <f t="shared" si="445"/>
        <v>42553.54414351852</v>
      </c>
      <c r="V3557" s="7">
        <f t="shared" si="446"/>
        <v>42583.54414351852</v>
      </c>
    </row>
    <row r="3558" spans="1:22" ht="44.25" x14ac:dyDescent="0.75">
      <c r="A3558">
        <v>2935</v>
      </c>
      <c r="B3558" s="2" t="s">
        <v>2935</v>
      </c>
      <c r="C3558" s="2" t="s">
        <v>7045</v>
      </c>
      <c r="D3558">
        <v>3500</v>
      </c>
      <c r="E3558">
        <f t="shared" si="440"/>
        <v>3500</v>
      </c>
      <c r="F3558">
        <v>3531</v>
      </c>
      <c r="G3558">
        <f t="shared" si="441"/>
        <v>3531</v>
      </c>
      <c r="H3558" t="s">
        <v>8219</v>
      </c>
      <c r="I3558" t="s">
        <v>8224</v>
      </c>
      <c r="J3558" t="s">
        <v>8246</v>
      </c>
      <c r="K3558">
        <v>1472490000</v>
      </c>
      <c r="L3558">
        <v>1467468008</v>
      </c>
      <c r="M3558" t="b">
        <v>0</v>
      </c>
      <c r="N3558">
        <v>39</v>
      </c>
      <c r="O3558" t="b">
        <v>1</v>
      </c>
      <c r="P3558" t="s">
        <v>8305</v>
      </c>
      <c r="Q3558">
        <f t="shared" si="442"/>
        <v>101</v>
      </c>
      <c r="R3558">
        <f t="shared" si="447"/>
        <v>90.54</v>
      </c>
      <c r="S3558" t="str">
        <f t="shared" si="443"/>
        <v>theater</v>
      </c>
      <c r="T3558" t="str">
        <f t="shared" si="444"/>
        <v>musical</v>
      </c>
      <c r="U3558" s="7">
        <f t="shared" si="445"/>
        <v>42553.583425925928</v>
      </c>
      <c r="V3558" s="7">
        <f t="shared" si="446"/>
        <v>42611.708333333328</v>
      </c>
    </row>
    <row r="3559" spans="1:22" x14ac:dyDescent="0.75">
      <c r="A3559">
        <v>1393</v>
      </c>
      <c r="B3559" s="2" t="s">
        <v>1394</v>
      </c>
      <c r="C3559" s="2" t="s">
        <v>5503</v>
      </c>
      <c r="D3559">
        <v>10000</v>
      </c>
      <c r="E3559">
        <f t="shared" si="440"/>
        <v>10000</v>
      </c>
      <c r="F3559">
        <v>10235</v>
      </c>
      <c r="G3559">
        <f t="shared" si="441"/>
        <v>10235</v>
      </c>
      <c r="H3559" t="s">
        <v>8219</v>
      </c>
      <c r="I3559" t="s">
        <v>8224</v>
      </c>
      <c r="J3559" t="s">
        <v>8246</v>
      </c>
      <c r="K3559">
        <v>1470068523</v>
      </c>
      <c r="L3559">
        <v>1467476523</v>
      </c>
      <c r="M3559" t="b">
        <v>0</v>
      </c>
      <c r="N3559">
        <v>52</v>
      </c>
      <c r="O3559" t="b">
        <v>1</v>
      </c>
      <c r="P3559" t="s">
        <v>8276</v>
      </c>
      <c r="Q3559">
        <f t="shared" si="442"/>
        <v>102</v>
      </c>
      <c r="R3559">
        <f t="shared" si="447"/>
        <v>196.83</v>
      </c>
      <c r="S3559" t="str">
        <f t="shared" si="443"/>
        <v>music</v>
      </c>
      <c r="T3559" t="str">
        <f t="shared" si="444"/>
        <v>rock</v>
      </c>
      <c r="U3559" s="7">
        <f t="shared" si="445"/>
        <v>42553.681979166664</v>
      </c>
      <c r="V3559" s="7">
        <f t="shared" si="446"/>
        <v>42583.681979166664</v>
      </c>
    </row>
    <row r="3560" spans="1:22" ht="44.25" x14ac:dyDescent="0.75">
      <c r="A3560">
        <v>3836</v>
      </c>
      <c r="B3560" s="2" t="s">
        <v>3833</v>
      </c>
      <c r="C3560" s="2" t="s">
        <v>7945</v>
      </c>
      <c r="D3560">
        <v>800</v>
      </c>
      <c r="E3560">
        <f t="shared" si="440"/>
        <v>800</v>
      </c>
      <c r="F3560">
        <v>900</v>
      </c>
      <c r="G3560">
        <f t="shared" si="441"/>
        <v>900</v>
      </c>
      <c r="H3560" t="s">
        <v>8219</v>
      </c>
      <c r="I3560" t="s">
        <v>8224</v>
      </c>
      <c r="J3560" t="s">
        <v>8246</v>
      </c>
      <c r="K3560">
        <v>1470197340</v>
      </c>
      <c r="L3560">
        <v>1467497652</v>
      </c>
      <c r="M3560" t="b">
        <v>0</v>
      </c>
      <c r="N3560">
        <v>14</v>
      </c>
      <c r="O3560" t="b">
        <v>1</v>
      </c>
      <c r="P3560" t="s">
        <v>8271</v>
      </c>
      <c r="Q3560">
        <f t="shared" si="442"/>
        <v>113</v>
      </c>
      <c r="R3560">
        <f t="shared" si="447"/>
        <v>64.290000000000006</v>
      </c>
      <c r="S3560" t="str">
        <f t="shared" si="443"/>
        <v>theater</v>
      </c>
      <c r="T3560" t="str">
        <f t="shared" si="444"/>
        <v>plays</v>
      </c>
      <c r="U3560" s="7">
        <f t="shared" si="445"/>
        <v>42553.926527777774</v>
      </c>
      <c r="V3560" s="7">
        <f t="shared" si="446"/>
        <v>42585.172916666663</v>
      </c>
    </row>
    <row r="3561" spans="1:22" ht="44.25" x14ac:dyDescent="0.75">
      <c r="A3561">
        <v>1487</v>
      </c>
      <c r="B3561" s="2" t="s">
        <v>1488</v>
      </c>
      <c r="C3561" s="2" t="s">
        <v>5597</v>
      </c>
      <c r="D3561">
        <v>10000</v>
      </c>
      <c r="E3561">
        <f t="shared" si="440"/>
        <v>10000</v>
      </c>
      <c r="F3561">
        <v>0</v>
      </c>
      <c r="G3561">
        <f t="shared" si="441"/>
        <v>0</v>
      </c>
      <c r="H3561" t="s">
        <v>8221</v>
      </c>
      <c r="I3561" t="s">
        <v>8224</v>
      </c>
      <c r="J3561" t="s">
        <v>8246</v>
      </c>
      <c r="K3561">
        <v>1470175271</v>
      </c>
      <c r="L3561">
        <v>1467583271</v>
      </c>
      <c r="M3561" t="b">
        <v>0</v>
      </c>
      <c r="N3561">
        <v>0</v>
      </c>
      <c r="O3561" t="b">
        <v>0</v>
      </c>
      <c r="P3561" t="s">
        <v>8275</v>
      </c>
      <c r="Q3561">
        <f t="shared" si="442"/>
        <v>0</v>
      </c>
      <c r="R3561" t="e">
        <f t="shared" si="447"/>
        <v>#DIV/0!</v>
      </c>
      <c r="S3561" t="str">
        <f t="shared" si="443"/>
        <v>publishing</v>
      </c>
      <c r="T3561" t="str">
        <f t="shared" si="444"/>
        <v>fiction</v>
      </c>
      <c r="U3561" s="7">
        <f t="shared" si="445"/>
        <v>42554.917488425926</v>
      </c>
      <c r="V3561" s="7">
        <f t="shared" si="446"/>
        <v>42584.917488425926</v>
      </c>
    </row>
    <row r="3562" spans="1:22" ht="44.25" x14ac:dyDescent="0.75">
      <c r="A3562">
        <v>1034</v>
      </c>
      <c r="B3562" s="2" t="s">
        <v>1035</v>
      </c>
      <c r="C3562" s="2" t="s">
        <v>5144</v>
      </c>
      <c r="D3562">
        <v>5000</v>
      </c>
      <c r="E3562">
        <f t="shared" si="440"/>
        <v>5000</v>
      </c>
      <c r="F3562">
        <v>6500.09</v>
      </c>
      <c r="G3562">
        <f t="shared" si="441"/>
        <v>6500.09</v>
      </c>
      <c r="H3562" t="s">
        <v>8219</v>
      </c>
      <c r="I3562" t="s">
        <v>8224</v>
      </c>
      <c r="J3562" t="s">
        <v>8246</v>
      </c>
      <c r="K3562">
        <v>1470369540</v>
      </c>
      <c r="L3562">
        <v>1467604804</v>
      </c>
      <c r="M3562" t="b">
        <v>0</v>
      </c>
      <c r="N3562">
        <v>166</v>
      </c>
      <c r="O3562" t="b">
        <v>1</v>
      </c>
      <c r="P3562" t="s">
        <v>8280</v>
      </c>
      <c r="Q3562">
        <f t="shared" si="442"/>
        <v>130</v>
      </c>
      <c r="R3562">
        <f t="shared" si="447"/>
        <v>39.159999999999997</v>
      </c>
      <c r="S3562" t="str">
        <f t="shared" si="443"/>
        <v>music</v>
      </c>
      <c r="T3562" t="str">
        <f t="shared" si="444"/>
        <v>electronic music</v>
      </c>
      <c r="U3562" s="7">
        <f t="shared" si="445"/>
        <v>42555.166712962964</v>
      </c>
      <c r="V3562" s="7">
        <f t="shared" si="446"/>
        <v>42587.165972222225</v>
      </c>
    </row>
    <row r="3563" spans="1:22" ht="59" x14ac:dyDescent="0.75">
      <c r="A3563">
        <v>3102</v>
      </c>
      <c r="B3563" s="2" t="s">
        <v>3102</v>
      </c>
      <c r="C3563" s="2" t="s">
        <v>7212</v>
      </c>
      <c r="D3563">
        <v>16000</v>
      </c>
      <c r="E3563">
        <f t="shared" si="440"/>
        <v>20960</v>
      </c>
      <c r="F3563">
        <v>6258</v>
      </c>
      <c r="G3563">
        <f t="shared" si="441"/>
        <v>8197.98</v>
      </c>
      <c r="H3563" t="s">
        <v>8221</v>
      </c>
      <c r="I3563" t="s">
        <v>8225</v>
      </c>
      <c r="J3563" t="s">
        <v>8247</v>
      </c>
      <c r="K3563">
        <v>1471939818</v>
      </c>
      <c r="L3563">
        <v>1467619818</v>
      </c>
      <c r="M3563" t="b">
        <v>0</v>
      </c>
      <c r="N3563">
        <v>90</v>
      </c>
      <c r="O3563" t="b">
        <v>0</v>
      </c>
      <c r="P3563" t="s">
        <v>8303</v>
      </c>
      <c r="Q3563">
        <f t="shared" si="442"/>
        <v>39</v>
      </c>
      <c r="R3563">
        <f t="shared" si="447"/>
        <v>91.09</v>
      </c>
      <c r="S3563" t="str">
        <f t="shared" si="443"/>
        <v>theater</v>
      </c>
      <c r="T3563" t="str">
        <f t="shared" si="444"/>
        <v>spaces</v>
      </c>
      <c r="U3563" s="7">
        <f t="shared" si="445"/>
        <v>42555.340486111112</v>
      </c>
      <c r="V3563" s="7">
        <f t="shared" si="446"/>
        <v>42605.340486111112</v>
      </c>
    </row>
    <row r="3564" spans="1:22" ht="44.25" x14ac:dyDescent="0.75">
      <c r="A3564">
        <v>3563</v>
      </c>
      <c r="B3564" s="2" t="s">
        <v>3562</v>
      </c>
      <c r="C3564" s="2" t="s">
        <v>7673</v>
      </c>
      <c r="D3564">
        <v>500</v>
      </c>
      <c r="E3564">
        <f t="shared" si="440"/>
        <v>655</v>
      </c>
      <c r="F3564">
        <v>527.45000000000005</v>
      </c>
      <c r="G3564">
        <f t="shared" si="441"/>
        <v>690.95950000000005</v>
      </c>
      <c r="H3564" t="s">
        <v>8219</v>
      </c>
      <c r="I3564" t="s">
        <v>8225</v>
      </c>
      <c r="J3564" t="s">
        <v>8247</v>
      </c>
      <c r="K3564">
        <v>1470078000</v>
      </c>
      <c r="L3564">
        <v>1467648456</v>
      </c>
      <c r="M3564" t="b">
        <v>0</v>
      </c>
      <c r="N3564">
        <v>25</v>
      </c>
      <c r="O3564" t="b">
        <v>1</v>
      </c>
      <c r="P3564" t="s">
        <v>8271</v>
      </c>
      <c r="Q3564">
        <f t="shared" si="442"/>
        <v>105</v>
      </c>
      <c r="R3564">
        <f t="shared" si="447"/>
        <v>27.64</v>
      </c>
      <c r="S3564" t="str">
        <f t="shared" si="443"/>
        <v>theater</v>
      </c>
      <c r="T3564" t="str">
        <f t="shared" si="444"/>
        <v>plays</v>
      </c>
      <c r="U3564" s="7">
        <f t="shared" si="445"/>
        <v>42555.671944444446</v>
      </c>
      <c r="V3564" s="7">
        <f t="shared" si="446"/>
        <v>42583.791666666672</v>
      </c>
    </row>
    <row r="3565" spans="1:22" ht="44.25" x14ac:dyDescent="0.75">
      <c r="A3565">
        <v>1985</v>
      </c>
      <c r="B3565" s="2" t="s">
        <v>1986</v>
      </c>
      <c r="C3565" s="2" t="s">
        <v>6095</v>
      </c>
      <c r="D3565">
        <v>1600</v>
      </c>
      <c r="E3565">
        <f t="shared" si="440"/>
        <v>2096</v>
      </c>
      <c r="F3565">
        <v>51</v>
      </c>
      <c r="G3565">
        <f t="shared" si="441"/>
        <v>66.81</v>
      </c>
      <c r="H3565" t="s">
        <v>8221</v>
      </c>
      <c r="I3565" t="s">
        <v>8225</v>
      </c>
      <c r="J3565" t="s">
        <v>8247</v>
      </c>
      <c r="K3565">
        <v>1470178800</v>
      </c>
      <c r="L3565">
        <v>1467650771</v>
      </c>
      <c r="M3565" t="b">
        <v>0</v>
      </c>
      <c r="N3565">
        <v>4</v>
      </c>
      <c r="O3565" t="b">
        <v>0</v>
      </c>
      <c r="P3565" t="s">
        <v>8296</v>
      </c>
      <c r="Q3565">
        <f t="shared" si="442"/>
        <v>3</v>
      </c>
      <c r="R3565">
        <f t="shared" si="447"/>
        <v>16.7</v>
      </c>
      <c r="S3565" t="str">
        <f t="shared" si="443"/>
        <v>photography</v>
      </c>
      <c r="T3565" t="str">
        <f t="shared" si="444"/>
        <v>people</v>
      </c>
      <c r="U3565" s="7">
        <f t="shared" si="445"/>
        <v>42555.698738425926</v>
      </c>
      <c r="V3565" s="7">
        <f t="shared" si="446"/>
        <v>42584.958333333328</v>
      </c>
    </row>
    <row r="3566" spans="1:22" ht="44.25" x14ac:dyDescent="0.75">
      <c r="A3566">
        <v>3703</v>
      </c>
      <c r="B3566" s="2" t="s">
        <v>3700</v>
      </c>
      <c r="C3566" s="2" t="s">
        <v>7813</v>
      </c>
      <c r="D3566">
        <v>1050</v>
      </c>
      <c r="E3566">
        <f t="shared" si="440"/>
        <v>1050</v>
      </c>
      <c r="F3566">
        <v>1296</v>
      </c>
      <c r="G3566">
        <f t="shared" si="441"/>
        <v>1296</v>
      </c>
      <c r="H3566" t="s">
        <v>8219</v>
      </c>
      <c r="I3566" t="s">
        <v>8224</v>
      </c>
      <c r="J3566" t="s">
        <v>8246</v>
      </c>
      <c r="K3566">
        <v>1471071540</v>
      </c>
      <c r="L3566">
        <v>1467720388</v>
      </c>
      <c r="M3566" t="b">
        <v>0</v>
      </c>
      <c r="N3566">
        <v>30</v>
      </c>
      <c r="O3566" t="b">
        <v>1</v>
      </c>
      <c r="P3566" t="s">
        <v>8271</v>
      </c>
      <c r="Q3566">
        <f t="shared" si="442"/>
        <v>123</v>
      </c>
      <c r="R3566">
        <f t="shared" si="447"/>
        <v>43.2</v>
      </c>
      <c r="S3566" t="str">
        <f t="shared" si="443"/>
        <v>theater</v>
      </c>
      <c r="T3566" t="str">
        <f t="shared" si="444"/>
        <v>plays</v>
      </c>
      <c r="U3566" s="7">
        <f t="shared" si="445"/>
        <v>42556.504490740743</v>
      </c>
      <c r="V3566" s="7">
        <f t="shared" si="446"/>
        <v>42595.290972222225</v>
      </c>
    </row>
    <row r="3567" spans="1:22" ht="44.25" x14ac:dyDescent="0.75">
      <c r="A3567">
        <v>204</v>
      </c>
      <c r="B3567" s="2" t="s">
        <v>206</v>
      </c>
      <c r="C3567" s="2" t="s">
        <v>4314</v>
      </c>
      <c r="D3567">
        <v>300000</v>
      </c>
      <c r="E3567">
        <f t="shared" si="440"/>
        <v>198000</v>
      </c>
      <c r="F3567">
        <v>152165</v>
      </c>
      <c r="G3567">
        <f t="shared" si="441"/>
        <v>100428.90000000001</v>
      </c>
      <c r="H3567" t="s">
        <v>8221</v>
      </c>
      <c r="I3567" t="s">
        <v>8226</v>
      </c>
      <c r="J3567" t="s">
        <v>8248</v>
      </c>
      <c r="K3567">
        <v>1470319203</v>
      </c>
      <c r="L3567">
        <v>1467727203</v>
      </c>
      <c r="M3567" t="b">
        <v>0</v>
      </c>
      <c r="N3567">
        <v>1293</v>
      </c>
      <c r="O3567" t="b">
        <v>0</v>
      </c>
      <c r="P3567" t="s">
        <v>8268</v>
      </c>
      <c r="Q3567">
        <f t="shared" si="442"/>
        <v>51</v>
      </c>
      <c r="R3567">
        <f t="shared" si="447"/>
        <v>77.67</v>
      </c>
      <c r="S3567" t="str">
        <f t="shared" si="443"/>
        <v>film &amp; video</v>
      </c>
      <c r="T3567" t="str">
        <f t="shared" si="444"/>
        <v>drama</v>
      </c>
      <c r="U3567" s="7">
        <f t="shared" si="445"/>
        <v>42556.583368055552</v>
      </c>
      <c r="V3567" s="7">
        <f t="shared" si="446"/>
        <v>42586.583368055552</v>
      </c>
    </row>
    <row r="3568" spans="1:22" ht="44.25" x14ac:dyDescent="0.75">
      <c r="A3568">
        <v>1310</v>
      </c>
      <c r="B3568" s="2" t="s">
        <v>1311</v>
      </c>
      <c r="C3568" s="2" t="s">
        <v>5420</v>
      </c>
      <c r="D3568">
        <v>20000</v>
      </c>
      <c r="E3568">
        <f t="shared" si="440"/>
        <v>20000</v>
      </c>
      <c r="F3568">
        <v>3100</v>
      </c>
      <c r="G3568">
        <f t="shared" si="441"/>
        <v>3100</v>
      </c>
      <c r="H3568" t="s">
        <v>8220</v>
      </c>
      <c r="I3568" t="s">
        <v>8224</v>
      </c>
      <c r="J3568" t="s">
        <v>8246</v>
      </c>
      <c r="K3568">
        <v>1471622450</v>
      </c>
      <c r="L3568">
        <v>1467734450</v>
      </c>
      <c r="M3568" t="b">
        <v>0</v>
      </c>
      <c r="N3568">
        <v>24</v>
      </c>
      <c r="O3568" t="b">
        <v>0</v>
      </c>
      <c r="P3568" t="s">
        <v>8273</v>
      </c>
      <c r="Q3568">
        <f t="shared" si="442"/>
        <v>16</v>
      </c>
      <c r="R3568">
        <f t="shared" si="447"/>
        <v>129.16999999999999</v>
      </c>
      <c r="S3568" t="str">
        <f t="shared" si="443"/>
        <v>technology</v>
      </c>
      <c r="T3568" t="str">
        <f t="shared" si="444"/>
        <v>wearables</v>
      </c>
      <c r="U3568" s="7">
        <f t="shared" si="445"/>
        <v>42556.667245370365</v>
      </c>
      <c r="V3568" s="7">
        <f t="shared" si="446"/>
        <v>42601.667245370365</v>
      </c>
    </row>
    <row r="3569" spans="1:22" ht="44.25" x14ac:dyDescent="0.75">
      <c r="A3569">
        <v>189</v>
      </c>
      <c r="B3569" s="2" t="s">
        <v>191</v>
      </c>
      <c r="C3569" s="2" t="s">
        <v>4299</v>
      </c>
      <c r="D3569">
        <v>500000</v>
      </c>
      <c r="E3569">
        <f t="shared" si="440"/>
        <v>500000</v>
      </c>
      <c r="F3569">
        <v>345</v>
      </c>
      <c r="G3569">
        <f t="shared" si="441"/>
        <v>345</v>
      </c>
      <c r="H3569" t="s">
        <v>8221</v>
      </c>
      <c r="I3569" t="s">
        <v>8224</v>
      </c>
      <c r="J3569" t="s">
        <v>8246</v>
      </c>
      <c r="K3569">
        <v>1472920477</v>
      </c>
      <c r="L3569">
        <v>1467736477</v>
      </c>
      <c r="M3569" t="b">
        <v>0</v>
      </c>
      <c r="N3569">
        <v>5</v>
      </c>
      <c r="O3569" t="b">
        <v>0</v>
      </c>
      <c r="P3569" t="s">
        <v>8268</v>
      </c>
      <c r="Q3569">
        <f t="shared" si="442"/>
        <v>0</v>
      </c>
      <c r="R3569">
        <f t="shared" si="447"/>
        <v>69</v>
      </c>
      <c r="S3569" t="str">
        <f t="shared" si="443"/>
        <v>film &amp; video</v>
      </c>
      <c r="T3569" t="str">
        <f t="shared" si="444"/>
        <v>drama</v>
      </c>
      <c r="U3569" s="7">
        <f t="shared" si="445"/>
        <v>42556.690706018519</v>
      </c>
      <c r="V3569" s="7">
        <f t="shared" si="446"/>
        <v>42616.690706018519</v>
      </c>
    </row>
    <row r="3570" spans="1:22" ht="44.25" x14ac:dyDescent="0.75">
      <c r="A3570">
        <v>679</v>
      </c>
      <c r="B3570" s="2" t="s">
        <v>680</v>
      </c>
      <c r="C3570" s="2" t="s">
        <v>4789</v>
      </c>
      <c r="D3570">
        <v>57000</v>
      </c>
      <c r="E3570">
        <f t="shared" si="440"/>
        <v>57000</v>
      </c>
      <c r="F3570">
        <v>8827</v>
      </c>
      <c r="G3570">
        <f t="shared" si="441"/>
        <v>8827</v>
      </c>
      <c r="H3570" t="s">
        <v>8221</v>
      </c>
      <c r="I3570" t="s">
        <v>8224</v>
      </c>
      <c r="J3570" t="s">
        <v>8246</v>
      </c>
      <c r="K3570">
        <v>1472920909</v>
      </c>
      <c r="L3570">
        <v>1467736909</v>
      </c>
      <c r="M3570" t="b">
        <v>0</v>
      </c>
      <c r="N3570">
        <v>94</v>
      </c>
      <c r="O3570" t="b">
        <v>0</v>
      </c>
      <c r="P3570" t="s">
        <v>8273</v>
      </c>
      <c r="Q3570">
        <f t="shared" si="442"/>
        <v>15</v>
      </c>
      <c r="R3570">
        <f t="shared" si="447"/>
        <v>93.9</v>
      </c>
      <c r="S3570" t="str">
        <f t="shared" si="443"/>
        <v>technology</v>
      </c>
      <c r="T3570" t="str">
        <f t="shared" si="444"/>
        <v>wearables</v>
      </c>
      <c r="U3570" s="7">
        <f t="shared" si="445"/>
        <v>42556.695706018523</v>
      </c>
      <c r="V3570" s="7">
        <f t="shared" si="446"/>
        <v>42616.695706018523</v>
      </c>
    </row>
    <row r="3571" spans="1:22" x14ac:dyDescent="0.75">
      <c r="A3571">
        <v>1062</v>
      </c>
      <c r="B3571" s="2" t="s">
        <v>1063</v>
      </c>
      <c r="C3571" s="2" t="s">
        <v>5172</v>
      </c>
      <c r="D3571">
        <v>199</v>
      </c>
      <c r="E3571">
        <f t="shared" si="440"/>
        <v>199</v>
      </c>
      <c r="F3571">
        <v>190</v>
      </c>
      <c r="G3571">
        <f t="shared" si="441"/>
        <v>190</v>
      </c>
      <c r="H3571" t="s">
        <v>8220</v>
      </c>
      <c r="I3571" t="s">
        <v>8224</v>
      </c>
      <c r="J3571" t="s">
        <v>8246</v>
      </c>
      <c r="K3571">
        <v>1468351341</v>
      </c>
      <c r="L3571">
        <v>1467746541</v>
      </c>
      <c r="M3571" t="b">
        <v>0</v>
      </c>
      <c r="N3571">
        <v>4</v>
      </c>
      <c r="O3571" t="b">
        <v>0</v>
      </c>
      <c r="P3571" t="s">
        <v>8281</v>
      </c>
      <c r="Q3571">
        <f t="shared" si="442"/>
        <v>95</v>
      </c>
      <c r="R3571">
        <f t="shared" si="447"/>
        <v>47.5</v>
      </c>
      <c r="S3571" t="str">
        <f t="shared" si="443"/>
        <v>journalism</v>
      </c>
      <c r="T3571" t="str">
        <f t="shared" si="444"/>
        <v>audio</v>
      </c>
      <c r="U3571" s="7">
        <f t="shared" si="445"/>
        <v>42556.807187500002</v>
      </c>
      <c r="V3571" s="7">
        <f t="shared" si="446"/>
        <v>42563.807187500002</v>
      </c>
    </row>
    <row r="3572" spans="1:22" ht="44.25" x14ac:dyDescent="0.75">
      <c r="A3572">
        <v>3674</v>
      </c>
      <c r="B3572" s="2" t="s">
        <v>3671</v>
      </c>
      <c r="C3572" s="2" t="s">
        <v>7784</v>
      </c>
      <c r="D3572">
        <v>4500</v>
      </c>
      <c r="E3572">
        <f t="shared" si="440"/>
        <v>5130</v>
      </c>
      <c r="F3572">
        <v>4500</v>
      </c>
      <c r="G3572">
        <f t="shared" si="441"/>
        <v>5130</v>
      </c>
      <c r="H3572" t="s">
        <v>8219</v>
      </c>
      <c r="I3572" t="s">
        <v>8236</v>
      </c>
      <c r="J3572" t="s">
        <v>8249</v>
      </c>
      <c r="K3572">
        <v>1472936229</v>
      </c>
      <c r="L3572">
        <v>1467752229</v>
      </c>
      <c r="M3572" t="b">
        <v>0</v>
      </c>
      <c r="N3572">
        <v>31</v>
      </c>
      <c r="O3572" t="b">
        <v>1</v>
      </c>
      <c r="P3572" t="s">
        <v>8271</v>
      </c>
      <c r="Q3572">
        <f t="shared" si="442"/>
        <v>100</v>
      </c>
      <c r="R3572">
        <f t="shared" si="447"/>
        <v>165.48</v>
      </c>
      <c r="S3572" t="str">
        <f t="shared" si="443"/>
        <v>theater</v>
      </c>
      <c r="T3572" t="str">
        <f t="shared" si="444"/>
        <v>plays</v>
      </c>
      <c r="U3572" s="7">
        <f t="shared" si="445"/>
        <v>42556.873020833329</v>
      </c>
      <c r="V3572" s="7">
        <f t="shared" si="446"/>
        <v>42616.873020833329</v>
      </c>
    </row>
    <row r="3573" spans="1:22" ht="44.25" x14ac:dyDescent="0.75">
      <c r="A3573">
        <v>1969</v>
      </c>
      <c r="B3573" s="2" t="s">
        <v>1970</v>
      </c>
      <c r="C3573" s="2" t="s">
        <v>6079</v>
      </c>
      <c r="D3573">
        <v>20000</v>
      </c>
      <c r="E3573">
        <f t="shared" si="440"/>
        <v>26200</v>
      </c>
      <c r="F3573">
        <v>115816</v>
      </c>
      <c r="G3573">
        <f t="shared" si="441"/>
        <v>151718.96</v>
      </c>
      <c r="H3573" t="s">
        <v>8219</v>
      </c>
      <c r="I3573" t="s">
        <v>8225</v>
      </c>
      <c r="J3573" t="s">
        <v>8247</v>
      </c>
      <c r="K3573">
        <v>1470423668</v>
      </c>
      <c r="L3573">
        <v>1467831668</v>
      </c>
      <c r="M3573" t="b">
        <v>1</v>
      </c>
      <c r="N3573">
        <v>1887</v>
      </c>
      <c r="O3573" t="b">
        <v>1</v>
      </c>
      <c r="P3573" t="s">
        <v>8295</v>
      </c>
      <c r="Q3573">
        <f t="shared" si="442"/>
        <v>579</v>
      </c>
      <c r="R3573">
        <f t="shared" si="447"/>
        <v>80.400000000000006</v>
      </c>
      <c r="S3573" t="str">
        <f t="shared" si="443"/>
        <v>technology</v>
      </c>
      <c r="T3573" t="str">
        <f t="shared" si="444"/>
        <v>hardware</v>
      </c>
      <c r="U3573" s="7">
        <f t="shared" si="445"/>
        <v>42557.792453703703</v>
      </c>
      <c r="V3573" s="7">
        <f t="shared" si="446"/>
        <v>42587.792453703703</v>
      </c>
    </row>
    <row r="3574" spans="1:22" ht="44.25" x14ac:dyDescent="0.75">
      <c r="A3574">
        <v>2785</v>
      </c>
      <c r="B3574" s="2" t="s">
        <v>2785</v>
      </c>
      <c r="C3574" s="2" t="s">
        <v>6895</v>
      </c>
      <c r="D3574">
        <v>5000</v>
      </c>
      <c r="E3574">
        <f t="shared" si="440"/>
        <v>5000</v>
      </c>
      <c r="F3574">
        <v>5234</v>
      </c>
      <c r="G3574">
        <f t="shared" si="441"/>
        <v>5234</v>
      </c>
      <c r="H3574" t="s">
        <v>8219</v>
      </c>
      <c r="I3574" t="s">
        <v>8224</v>
      </c>
      <c r="J3574" t="s">
        <v>8246</v>
      </c>
      <c r="K3574">
        <v>1470430800</v>
      </c>
      <c r="L3574">
        <v>1467865967</v>
      </c>
      <c r="M3574" t="b">
        <v>0</v>
      </c>
      <c r="N3574">
        <v>142</v>
      </c>
      <c r="O3574" t="b">
        <v>1</v>
      </c>
      <c r="P3574" t="s">
        <v>8271</v>
      </c>
      <c r="Q3574">
        <f t="shared" si="442"/>
        <v>105</v>
      </c>
      <c r="R3574">
        <f t="shared" si="447"/>
        <v>36.86</v>
      </c>
      <c r="S3574" t="str">
        <f t="shared" si="443"/>
        <v>theater</v>
      </c>
      <c r="T3574" t="str">
        <f t="shared" si="444"/>
        <v>plays</v>
      </c>
      <c r="U3574" s="7">
        <f t="shared" si="445"/>
        <v>42558.189432870371</v>
      </c>
      <c r="V3574" s="7">
        <f t="shared" si="446"/>
        <v>42587.875</v>
      </c>
    </row>
    <row r="3575" spans="1:22" ht="59" x14ac:dyDescent="0.75">
      <c r="A3575">
        <v>1135</v>
      </c>
      <c r="B3575" s="2" t="s">
        <v>1136</v>
      </c>
      <c r="C3575" s="2" t="s">
        <v>5245</v>
      </c>
      <c r="D3575">
        <v>1000</v>
      </c>
      <c r="E3575">
        <f t="shared" si="440"/>
        <v>1140</v>
      </c>
      <c r="F3575">
        <v>50</v>
      </c>
      <c r="G3575">
        <f t="shared" si="441"/>
        <v>56.999999999999993</v>
      </c>
      <c r="H3575" t="s">
        <v>8221</v>
      </c>
      <c r="I3575" t="s">
        <v>8236</v>
      </c>
      <c r="J3575" t="s">
        <v>8249</v>
      </c>
      <c r="K3575">
        <v>1470527094</v>
      </c>
      <c r="L3575">
        <v>1467935094</v>
      </c>
      <c r="M3575" t="b">
        <v>0</v>
      </c>
      <c r="N3575">
        <v>1</v>
      </c>
      <c r="O3575" t="b">
        <v>0</v>
      </c>
      <c r="P3575" t="s">
        <v>8283</v>
      </c>
      <c r="Q3575">
        <f t="shared" si="442"/>
        <v>5</v>
      </c>
      <c r="R3575">
        <f t="shared" si="447"/>
        <v>57</v>
      </c>
      <c r="S3575" t="str">
        <f t="shared" si="443"/>
        <v>games</v>
      </c>
      <c r="T3575" t="str">
        <f t="shared" si="444"/>
        <v>mobile games</v>
      </c>
      <c r="U3575" s="7">
        <f t="shared" si="445"/>
        <v>42558.989513888882</v>
      </c>
      <c r="V3575" s="7">
        <f t="shared" si="446"/>
        <v>42588.989513888882</v>
      </c>
    </row>
    <row r="3576" spans="1:22" ht="44.25" x14ac:dyDescent="0.75">
      <c r="A3576">
        <v>143</v>
      </c>
      <c r="B3576" s="2" t="s">
        <v>145</v>
      </c>
      <c r="C3576" s="2" t="s">
        <v>4253</v>
      </c>
      <c r="D3576">
        <v>5500</v>
      </c>
      <c r="E3576">
        <f t="shared" si="440"/>
        <v>3630</v>
      </c>
      <c r="F3576">
        <v>0</v>
      </c>
      <c r="G3576">
        <f t="shared" si="441"/>
        <v>0</v>
      </c>
      <c r="H3576" t="s">
        <v>8220</v>
      </c>
      <c r="I3576" t="s">
        <v>8226</v>
      </c>
      <c r="J3576" t="s">
        <v>8248</v>
      </c>
      <c r="K3576">
        <v>1472882100</v>
      </c>
      <c r="L3576">
        <v>1467941542</v>
      </c>
      <c r="M3576" t="b">
        <v>0</v>
      </c>
      <c r="N3576">
        <v>0</v>
      </c>
      <c r="O3576" t="b">
        <v>0</v>
      </c>
      <c r="P3576" t="s">
        <v>8267</v>
      </c>
      <c r="Q3576">
        <f t="shared" si="442"/>
        <v>0</v>
      </c>
      <c r="R3576" t="e">
        <f t="shared" si="447"/>
        <v>#DIV/0!</v>
      </c>
      <c r="S3576" t="str">
        <f t="shared" si="443"/>
        <v>film &amp; video</v>
      </c>
      <c r="T3576" t="str">
        <f t="shared" si="444"/>
        <v>science fiction</v>
      </c>
      <c r="U3576" s="7">
        <f t="shared" si="445"/>
        <v>42559.064143518524</v>
      </c>
      <c r="V3576" s="7">
        <f t="shared" si="446"/>
        <v>42616.246527777781</v>
      </c>
    </row>
    <row r="3577" spans="1:22" ht="59" x14ac:dyDescent="0.75">
      <c r="A3577">
        <v>3382</v>
      </c>
      <c r="B3577" s="2" t="s">
        <v>3381</v>
      </c>
      <c r="C3577" s="2" t="s">
        <v>7492</v>
      </c>
      <c r="D3577">
        <v>3500</v>
      </c>
      <c r="E3577">
        <f t="shared" si="440"/>
        <v>4585</v>
      </c>
      <c r="F3577">
        <v>3526</v>
      </c>
      <c r="G3577">
        <f t="shared" si="441"/>
        <v>4619.0600000000004</v>
      </c>
      <c r="H3577" t="s">
        <v>8219</v>
      </c>
      <c r="I3577" t="s">
        <v>8225</v>
      </c>
      <c r="J3577" t="s">
        <v>8247</v>
      </c>
      <c r="K3577">
        <v>1470092340</v>
      </c>
      <c r="L3577">
        <v>1467973256</v>
      </c>
      <c r="M3577" t="b">
        <v>0</v>
      </c>
      <c r="N3577">
        <v>46</v>
      </c>
      <c r="O3577" t="b">
        <v>1</v>
      </c>
      <c r="P3577" t="s">
        <v>8271</v>
      </c>
      <c r="Q3577">
        <f t="shared" si="442"/>
        <v>101</v>
      </c>
      <c r="R3577">
        <f t="shared" si="447"/>
        <v>100.41</v>
      </c>
      <c r="S3577" t="str">
        <f t="shared" si="443"/>
        <v>theater</v>
      </c>
      <c r="T3577" t="str">
        <f t="shared" si="444"/>
        <v>plays</v>
      </c>
      <c r="U3577" s="7">
        <f t="shared" si="445"/>
        <v>42559.431203703702</v>
      </c>
      <c r="V3577" s="7">
        <f t="shared" si="446"/>
        <v>42583.957638888889</v>
      </c>
    </row>
    <row r="3578" spans="1:22" ht="29.5" x14ac:dyDescent="0.75">
      <c r="A3578">
        <v>4041</v>
      </c>
      <c r="B3578" s="2" t="s">
        <v>4037</v>
      </c>
      <c r="C3578" s="2" t="s">
        <v>8145</v>
      </c>
      <c r="D3578">
        <v>5000</v>
      </c>
      <c r="E3578">
        <f t="shared" si="440"/>
        <v>6550</v>
      </c>
      <c r="F3578">
        <v>21</v>
      </c>
      <c r="G3578">
        <f t="shared" si="441"/>
        <v>27.51</v>
      </c>
      <c r="H3578" t="s">
        <v>8221</v>
      </c>
      <c r="I3578" t="s">
        <v>8225</v>
      </c>
      <c r="J3578" t="s">
        <v>8247</v>
      </c>
      <c r="K3578">
        <v>1473160954</v>
      </c>
      <c r="L3578">
        <v>1467976954</v>
      </c>
      <c r="M3578" t="b">
        <v>0</v>
      </c>
      <c r="N3578">
        <v>2</v>
      </c>
      <c r="O3578" t="b">
        <v>0</v>
      </c>
      <c r="P3578" t="s">
        <v>8271</v>
      </c>
      <c r="Q3578">
        <f t="shared" si="442"/>
        <v>0</v>
      </c>
      <c r="R3578">
        <f t="shared" si="447"/>
        <v>13.76</v>
      </c>
      <c r="S3578" t="str">
        <f t="shared" si="443"/>
        <v>theater</v>
      </c>
      <c r="T3578" t="str">
        <f t="shared" si="444"/>
        <v>plays</v>
      </c>
      <c r="U3578" s="7">
        <f t="shared" si="445"/>
        <v>42559.474004629628</v>
      </c>
      <c r="V3578" s="7">
        <f t="shared" si="446"/>
        <v>42619.474004629628</v>
      </c>
    </row>
    <row r="3579" spans="1:22" ht="44.25" x14ac:dyDescent="0.75">
      <c r="A3579">
        <v>338</v>
      </c>
      <c r="B3579" s="2" t="s">
        <v>339</v>
      </c>
      <c r="C3579" s="2" t="s">
        <v>4448</v>
      </c>
      <c r="D3579">
        <v>15000</v>
      </c>
      <c r="E3579">
        <f t="shared" si="440"/>
        <v>15000</v>
      </c>
      <c r="F3579">
        <v>16520.04</v>
      </c>
      <c r="G3579">
        <f t="shared" si="441"/>
        <v>16520.04</v>
      </c>
      <c r="H3579" t="s">
        <v>8219</v>
      </c>
      <c r="I3579" t="s">
        <v>8224</v>
      </c>
      <c r="J3579" t="s">
        <v>8246</v>
      </c>
      <c r="K3579">
        <v>1472864400</v>
      </c>
      <c r="L3579">
        <v>1468001290</v>
      </c>
      <c r="M3579" t="b">
        <v>1</v>
      </c>
      <c r="N3579">
        <v>236</v>
      </c>
      <c r="O3579" t="b">
        <v>1</v>
      </c>
      <c r="P3579" t="s">
        <v>8269</v>
      </c>
      <c r="Q3579">
        <f t="shared" si="442"/>
        <v>110</v>
      </c>
      <c r="R3579">
        <f t="shared" si="447"/>
        <v>70</v>
      </c>
      <c r="S3579" t="str">
        <f t="shared" si="443"/>
        <v>film &amp; video</v>
      </c>
      <c r="T3579" t="str">
        <f t="shared" si="444"/>
        <v>documentary</v>
      </c>
      <c r="U3579" s="7">
        <f t="shared" si="445"/>
        <v>42559.755671296298</v>
      </c>
      <c r="V3579" s="7">
        <f t="shared" si="446"/>
        <v>42616.041666666672</v>
      </c>
    </row>
    <row r="3580" spans="1:22" ht="44.25" x14ac:dyDescent="0.75">
      <c r="A3580">
        <v>2815</v>
      </c>
      <c r="B3580" s="2" t="s">
        <v>2815</v>
      </c>
      <c r="C3580" s="2" t="s">
        <v>6925</v>
      </c>
      <c r="D3580">
        <v>250</v>
      </c>
      <c r="E3580">
        <f t="shared" si="440"/>
        <v>182.5</v>
      </c>
      <c r="F3580">
        <v>605</v>
      </c>
      <c r="G3580">
        <f t="shared" si="441"/>
        <v>441.65</v>
      </c>
      <c r="H3580" t="s">
        <v>8219</v>
      </c>
      <c r="I3580" t="s">
        <v>8229</v>
      </c>
      <c r="J3580" t="s">
        <v>8251</v>
      </c>
      <c r="K3580">
        <v>1470595109</v>
      </c>
      <c r="L3580">
        <v>1468003109</v>
      </c>
      <c r="M3580" t="b">
        <v>0</v>
      </c>
      <c r="N3580">
        <v>14</v>
      </c>
      <c r="O3580" t="b">
        <v>1</v>
      </c>
      <c r="P3580" t="s">
        <v>8271</v>
      </c>
      <c r="Q3580">
        <f t="shared" si="442"/>
        <v>242</v>
      </c>
      <c r="R3580">
        <f t="shared" si="447"/>
        <v>31.55</v>
      </c>
      <c r="S3580" t="str">
        <f t="shared" si="443"/>
        <v>theater</v>
      </c>
      <c r="T3580" t="str">
        <f t="shared" si="444"/>
        <v>plays</v>
      </c>
      <c r="U3580" s="7">
        <f t="shared" si="445"/>
        <v>42559.776724537034</v>
      </c>
      <c r="V3580" s="7">
        <f t="shared" si="446"/>
        <v>42589.776724537034</v>
      </c>
    </row>
    <row r="3581" spans="1:22" ht="44.25" x14ac:dyDescent="0.75">
      <c r="A3581">
        <v>1735</v>
      </c>
      <c r="B3581" s="2" t="s">
        <v>1736</v>
      </c>
      <c r="C3581" s="2" t="s">
        <v>5845</v>
      </c>
      <c r="D3581">
        <v>1000</v>
      </c>
      <c r="E3581">
        <f t="shared" si="440"/>
        <v>1000</v>
      </c>
      <c r="F3581">
        <v>110</v>
      </c>
      <c r="G3581">
        <f t="shared" si="441"/>
        <v>110</v>
      </c>
      <c r="H3581" t="s">
        <v>8221</v>
      </c>
      <c r="I3581" t="s">
        <v>8224</v>
      </c>
      <c r="J3581" t="s">
        <v>8246</v>
      </c>
      <c r="K3581">
        <v>1470598345</v>
      </c>
      <c r="L3581">
        <v>1468006345</v>
      </c>
      <c r="M3581" t="b">
        <v>0</v>
      </c>
      <c r="N3581">
        <v>2</v>
      </c>
      <c r="O3581" t="b">
        <v>0</v>
      </c>
      <c r="P3581" t="s">
        <v>8293</v>
      </c>
      <c r="Q3581">
        <f t="shared" si="442"/>
        <v>11</v>
      </c>
      <c r="R3581">
        <f t="shared" si="447"/>
        <v>55</v>
      </c>
      <c r="S3581" t="str">
        <f t="shared" si="443"/>
        <v>music</v>
      </c>
      <c r="T3581" t="str">
        <f t="shared" si="444"/>
        <v>faith</v>
      </c>
      <c r="U3581" s="7">
        <f t="shared" si="445"/>
        <v>42559.814178240747</v>
      </c>
      <c r="V3581" s="7">
        <f t="shared" si="446"/>
        <v>42589.814178240747</v>
      </c>
    </row>
    <row r="3582" spans="1:22" ht="59" x14ac:dyDescent="0.75">
      <c r="A3582">
        <v>1288</v>
      </c>
      <c r="B3582" s="2" t="s">
        <v>1289</v>
      </c>
      <c r="C3582" s="2" t="s">
        <v>5398</v>
      </c>
      <c r="D3582">
        <v>4000</v>
      </c>
      <c r="E3582">
        <f t="shared" si="440"/>
        <v>4000</v>
      </c>
      <c r="F3582">
        <v>4018</v>
      </c>
      <c r="G3582">
        <f t="shared" si="441"/>
        <v>4018</v>
      </c>
      <c r="H3582" t="s">
        <v>8219</v>
      </c>
      <c r="I3582" t="s">
        <v>8224</v>
      </c>
      <c r="J3582" t="s">
        <v>8246</v>
      </c>
      <c r="K3582">
        <v>1470801600</v>
      </c>
      <c r="L3582">
        <v>1468122163</v>
      </c>
      <c r="M3582" t="b">
        <v>0</v>
      </c>
      <c r="N3582">
        <v>61</v>
      </c>
      <c r="O3582" t="b">
        <v>1</v>
      </c>
      <c r="P3582" t="s">
        <v>8271</v>
      </c>
      <c r="Q3582">
        <f t="shared" si="442"/>
        <v>100</v>
      </c>
      <c r="R3582">
        <f t="shared" si="447"/>
        <v>65.87</v>
      </c>
      <c r="S3582" t="str">
        <f t="shared" si="443"/>
        <v>theater</v>
      </c>
      <c r="T3582" t="str">
        <f t="shared" si="444"/>
        <v>plays</v>
      </c>
      <c r="U3582" s="7">
        <f t="shared" si="445"/>
        <v>42561.154664351852</v>
      </c>
      <c r="V3582" s="7">
        <f t="shared" si="446"/>
        <v>42592.166666666672</v>
      </c>
    </row>
    <row r="3583" spans="1:22" ht="44.25" x14ac:dyDescent="0.75">
      <c r="A3583">
        <v>3575</v>
      </c>
      <c r="B3583" s="2" t="s">
        <v>3574</v>
      </c>
      <c r="C3583" s="2" t="s">
        <v>7685</v>
      </c>
      <c r="D3583">
        <v>10000</v>
      </c>
      <c r="E3583">
        <f t="shared" si="440"/>
        <v>10000</v>
      </c>
      <c r="F3583">
        <v>10133</v>
      </c>
      <c r="G3583">
        <f t="shared" si="441"/>
        <v>10133</v>
      </c>
      <c r="H3583" t="s">
        <v>8219</v>
      </c>
      <c r="I3583" t="s">
        <v>8224</v>
      </c>
      <c r="J3583" t="s">
        <v>8246</v>
      </c>
      <c r="K3583">
        <v>1470887940</v>
      </c>
      <c r="L3583">
        <v>1468176527</v>
      </c>
      <c r="M3583" t="b">
        <v>0</v>
      </c>
      <c r="N3583">
        <v>102</v>
      </c>
      <c r="O3583" t="b">
        <v>1</v>
      </c>
      <c r="P3583" t="s">
        <v>8271</v>
      </c>
      <c r="Q3583">
        <f t="shared" si="442"/>
        <v>101</v>
      </c>
      <c r="R3583">
        <f t="shared" si="447"/>
        <v>99.34</v>
      </c>
      <c r="S3583" t="str">
        <f t="shared" si="443"/>
        <v>theater</v>
      </c>
      <c r="T3583" t="str">
        <f t="shared" si="444"/>
        <v>plays</v>
      </c>
      <c r="U3583" s="7">
        <f t="shared" si="445"/>
        <v>42561.783877314811</v>
      </c>
      <c r="V3583" s="7">
        <f t="shared" si="446"/>
        <v>42593.165972222225</v>
      </c>
    </row>
    <row r="3584" spans="1:22" ht="44.25" x14ac:dyDescent="0.75">
      <c r="A3584">
        <v>1010</v>
      </c>
      <c r="B3584" s="2" t="s">
        <v>1011</v>
      </c>
      <c r="C3584" s="2" t="s">
        <v>5120</v>
      </c>
      <c r="D3584">
        <v>115250</v>
      </c>
      <c r="E3584">
        <f t="shared" si="440"/>
        <v>115250</v>
      </c>
      <c r="F3584">
        <v>220</v>
      </c>
      <c r="G3584">
        <f t="shared" si="441"/>
        <v>220</v>
      </c>
      <c r="H3584" t="s">
        <v>8220</v>
      </c>
      <c r="I3584" t="s">
        <v>8224</v>
      </c>
      <c r="J3584" t="s">
        <v>8246</v>
      </c>
      <c r="K3584">
        <v>1473044340</v>
      </c>
      <c r="L3584">
        <v>1468180462</v>
      </c>
      <c r="M3584" t="b">
        <v>0</v>
      </c>
      <c r="N3584">
        <v>4</v>
      </c>
      <c r="O3584" t="b">
        <v>0</v>
      </c>
      <c r="P3584" t="s">
        <v>8273</v>
      </c>
      <c r="Q3584">
        <f t="shared" si="442"/>
        <v>0</v>
      </c>
      <c r="R3584">
        <f t="shared" si="447"/>
        <v>55</v>
      </c>
      <c r="S3584" t="str">
        <f t="shared" si="443"/>
        <v>technology</v>
      </c>
      <c r="T3584" t="str">
        <f t="shared" si="444"/>
        <v>wearables</v>
      </c>
      <c r="U3584" s="7">
        <f t="shared" si="445"/>
        <v>42561.829421296294</v>
      </c>
      <c r="V3584" s="7">
        <f t="shared" si="446"/>
        <v>42618.124305555553</v>
      </c>
    </row>
    <row r="3585" spans="1:22" ht="44.25" x14ac:dyDescent="0.75">
      <c r="A3585">
        <v>5</v>
      </c>
      <c r="B3585" s="2" t="s">
        <v>7</v>
      </c>
      <c r="C3585" s="2" t="s">
        <v>4116</v>
      </c>
      <c r="D3585">
        <v>3999</v>
      </c>
      <c r="E3585">
        <f t="shared" si="440"/>
        <v>3999</v>
      </c>
      <c r="F3585">
        <v>4390</v>
      </c>
      <c r="G3585">
        <f t="shared" si="441"/>
        <v>4390</v>
      </c>
      <c r="H3585" t="s">
        <v>8219</v>
      </c>
      <c r="I3585" t="s">
        <v>8224</v>
      </c>
      <c r="J3585" t="s">
        <v>8246</v>
      </c>
      <c r="K3585">
        <v>1469770500</v>
      </c>
      <c r="L3585">
        <v>1468362207</v>
      </c>
      <c r="M3585" t="b">
        <v>0</v>
      </c>
      <c r="N3585">
        <v>47</v>
      </c>
      <c r="O3585" t="b">
        <v>1</v>
      </c>
      <c r="P3585" t="s">
        <v>8265</v>
      </c>
      <c r="Q3585">
        <f t="shared" si="442"/>
        <v>110</v>
      </c>
      <c r="R3585">
        <f t="shared" si="447"/>
        <v>93.4</v>
      </c>
      <c r="S3585" t="str">
        <f t="shared" si="443"/>
        <v>film &amp; video</v>
      </c>
      <c r="T3585" t="str">
        <f t="shared" si="444"/>
        <v>television</v>
      </c>
      <c r="U3585" s="7">
        <f t="shared" si="445"/>
        <v>42563.932951388888</v>
      </c>
      <c r="V3585" s="7">
        <f t="shared" si="446"/>
        <v>42580.232638888891</v>
      </c>
    </row>
    <row r="3586" spans="1:22" ht="29.5" x14ac:dyDescent="0.75">
      <c r="A3586">
        <v>645</v>
      </c>
      <c r="B3586" s="2" t="s">
        <v>646</v>
      </c>
      <c r="C3586" s="2" t="s">
        <v>4755</v>
      </c>
      <c r="D3586">
        <v>2000</v>
      </c>
      <c r="E3586">
        <f t="shared" ref="E3586:E3649" si="448">INDEX(convert,MATCH($J3586,money,0),2)*D3586</f>
        <v>2000</v>
      </c>
      <c r="F3586">
        <v>5574</v>
      </c>
      <c r="G3586">
        <f t="shared" ref="G3586:G3649" si="449">INDEX(convert,MATCH($J3586,money,0),2)*F3586</f>
        <v>5574</v>
      </c>
      <c r="H3586" t="s">
        <v>8219</v>
      </c>
      <c r="I3586" t="s">
        <v>8224</v>
      </c>
      <c r="J3586" t="s">
        <v>8246</v>
      </c>
      <c r="K3586">
        <v>1470962274</v>
      </c>
      <c r="L3586">
        <v>1468370274</v>
      </c>
      <c r="M3586" t="b">
        <v>0</v>
      </c>
      <c r="N3586">
        <v>237</v>
      </c>
      <c r="O3586" t="b">
        <v>1</v>
      </c>
      <c r="P3586" t="s">
        <v>8273</v>
      </c>
      <c r="Q3586">
        <f t="shared" ref="Q3586:Q3649" si="450">ROUND(F3586/D3586*100,0)</f>
        <v>279</v>
      </c>
      <c r="R3586">
        <f t="shared" si="447"/>
        <v>23.52</v>
      </c>
      <c r="S3586" t="str">
        <f t="shared" ref="S3586:S3649" si="451">LEFT($P3586,FIND("/",$P3586)-1)</f>
        <v>technology</v>
      </c>
      <c r="T3586" t="str">
        <f t="shared" ref="T3586:T3649" si="452">MID($P3586,FIND("/",$P3586)+1,30)</f>
        <v>wearables</v>
      </c>
      <c r="U3586" s="7">
        <f t="shared" ref="U3586:U3649" si="453">DATE(1970,1,1)+(((L3586/60)/60)/24)</f>
        <v>42564.026319444441</v>
      </c>
      <c r="V3586" s="7">
        <f t="shared" ref="V3586:V3649" si="454">DATE(1970,1,1)+(((K3586/60)/60)/24)</f>
        <v>42594.026319444441</v>
      </c>
    </row>
    <row r="3587" spans="1:22" ht="44.25" x14ac:dyDescent="0.75">
      <c r="A3587">
        <v>2610</v>
      </c>
      <c r="B3587" s="2" t="s">
        <v>2610</v>
      </c>
      <c r="C3587" s="2" t="s">
        <v>6720</v>
      </c>
      <c r="D3587">
        <v>22765</v>
      </c>
      <c r="E3587">
        <f t="shared" si="448"/>
        <v>22765</v>
      </c>
      <c r="F3587">
        <v>32172.66</v>
      </c>
      <c r="G3587">
        <f t="shared" si="449"/>
        <v>32172.66</v>
      </c>
      <c r="H3587" t="s">
        <v>8219</v>
      </c>
      <c r="I3587" t="s">
        <v>8224</v>
      </c>
      <c r="J3587" t="s">
        <v>8246</v>
      </c>
      <c r="K3587">
        <v>1471849140</v>
      </c>
      <c r="L3587">
        <v>1468444125</v>
      </c>
      <c r="M3587" t="b">
        <v>1</v>
      </c>
      <c r="N3587">
        <v>577</v>
      </c>
      <c r="O3587" t="b">
        <v>1</v>
      </c>
      <c r="P3587" t="s">
        <v>8301</v>
      </c>
      <c r="Q3587">
        <f t="shared" si="450"/>
        <v>141</v>
      </c>
      <c r="R3587">
        <f t="shared" ref="R3587:R3650" si="455">ROUND(G3587/N3587,2)</f>
        <v>55.76</v>
      </c>
      <c r="S3587" t="str">
        <f t="shared" si="451"/>
        <v>technology</v>
      </c>
      <c r="T3587" t="str">
        <f t="shared" si="452"/>
        <v>space exploration</v>
      </c>
      <c r="U3587" s="7">
        <f t="shared" si="453"/>
        <v>42564.881076388891</v>
      </c>
      <c r="V3587" s="7">
        <f t="shared" si="454"/>
        <v>42604.290972222225</v>
      </c>
    </row>
    <row r="3588" spans="1:22" ht="44.25" x14ac:dyDescent="0.75">
      <c r="A3588">
        <v>3022</v>
      </c>
      <c r="B3588" s="2" t="s">
        <v>3022</v>
      </c>
      <c r="C3588" s="2" t="s">
        <v>7132</v>
      </c>
      <c r="D3588">
        <v>10000</v>
      </c>
      <c r="E3588">
        <f t="shared" si="448"/>
        <v>10000</v>
      </c>
      <c r="F3588">
        <v>10088</v>
      </c>
      <c r="G3588">
        <f t="shared" si="449"/>
        <v>10088</v>
      </c>
      <c r="H3588" t="s">
        <v>8219</v>
      </c>
      <c r="I3588" t="s">
        <v>8224</v>
      </c>
      <c r="J3588" t="s">
        <v>8246</v>
      </c>
      <c r="K3588">
        <v>1472338409</v>
      </c>
      <c r="L3588">
        <v>1468450409</v>
      </c>
      <c r="M3588" t="b">
        <v>0</v>
      </c>
      <c r="N3588">
        <v>62</v>
      </c>
      <c r="O3588" t="b">
        <v>1</v>
      </c>
      <c r="P3588" t="s">
        <v>8303</v>
      </c>
      <c r="Q3588">
        <f t="shared" si="450"/>
        <v>101</v>
      </c>
      <c r="R3588">
        <f t="shared" si="455"/>
        <v>162.71</v>
      </c>
      <c r="S3588" t="str">
        <f t="shared" si="451"/>
        <v>theater</v>
      </c>
      <c r="T3588" t="str">
        <f t="shared" si="452"/>
        <v>spaces</v>
      </c>
      <c r="U3588" s="7">
        <f t="shared" si="453"/>
        <v>42564.95380787037</v>
      </c>
      <c r="V3588" s="7">
        <f t="shared" si="454"/>
        <v>42609.95380787037</v>
      </c>
    </row>
    <row r="3589" spans="1:22" ht="44.25" x14ac:dyDescent="0.75">
      <c r="A3589">
        <v>2175</v>
      </c>
      <c r="B3589" s="2" t="s">
        <v>2176</v>
      </c>
      <c r="C3589" s="2" t="s">
        <v>6285</v>
      </c>
      <c r="D3589">
        <v>700</v>
      </c>
      <c r="E3589">
        <f t="shared" si="448"/>
        <v>700</v>
      </c>
      <c r="F3589">
        <v>1750</v>
      </c>
      <c r="G3589">
        <f t="shared" si="449"/>
        <v>1750</v>
      </c>
      <c r="H3589" t="s">
        <v>8219</v>
      </c>
      <c r="I3589" t="s">
        <v>8224</v>
      </c>
      <c r="J3589" t="s">
        <v>8246</v>
      </c>
      <c r="K3589">
        <v>1469059986</v>
      </c>
      <c r="L3589">
        <v>1468455186</v>
      </c>
      <c r="M3589" t="b">
        <v>0</v>
      </c>
      <c r="N3589">
        <v>26</v>
      </c>
      <c r="O3589" t="b">
        <v>1</v>
      </c>
      <c r="P3589" t="s">
        <v>8276</v>
      </c>
      <c r="Q3589">
        <f t="shared" si="450"/>
        <v>250</v>
      </c>
      <c r="R3589">
        <f t="shared" si="455"/>
        <v>67.31</v>
      </c>
      <c r="S3589" t="str">
        <f t="shared" si="451"/>
        <v>music</v>
      </c>
      <c r="T3589" t="str">
        <f t="shared" si="452"/>
        <v>rock</v>
      </c>
      <c r="U3589" s="7">
        <f t="shared" si="453"/>
        <v>42565.009097222224</v>
      </c>
      <c r="V3589" s="7">
        <f t="shared" si="454"/>
        <v>42572.009097222224</v>
      </c>
    </row>
    <row r="3590" spans="1:22" ht="29.5" x14ac:dyDescent="0.75">
      <c r="A3590">
        <v>1389</v>
      </c>
      <c r="B3590" s="2" t="s">
        <v>1390</v>
      </c>
      <c r="C3590" s="2" t="s">
        <v>5499</v>
      </c>
      <c r="D3590">
        <v>500</v>
      </c>
      <c r="E3590">
        <f t="shared" si="448"/>
        <v>655</v>
      </c>
      <c r="F3590">
        <v>727</v>
      </c>
      <c r="G3590">
        <f t="shared" si="449"/>
        <v>952.37</v>
      </c>
      <c r="H3590" t="s">
        <v>8219</v>
      </c>
      <c r="I3590" t="s">
        <v>8225</v>
      </c>
      <c r="J3590" t="s">
        <v>8247</v>
      </c>
      <c r="K3590">
        <v>1471087957</v>
      </c>
      <c r="L3590">
        <v>1468495957</v>
      </c>
      <c r="M3590" t="b">
        <v>0</v>
      </c>
      <c r="N3590">
        <v>34</v>
      </c>
      <c r="O3590" t="b">
        <v>1</v>
      </c>
      <c r="P3590" t="s">
        <v>8276</v>
      </c>
      <c r="Q3590">
        <f t="shared" si="450"/>
        <v>145</v>
      </c>
      <c r="R3590">
        <f t="shared" si="455"/>
        <v>28.01</v>
      </c>
      <c r="S3590" t="str">
        <f t="shared" si="451"/>
        <v>music</v>
      </c>
      <c r="T3590" t="str">
        <f t="shared" si="452"/>
        <v>rock</v>
      </c>
      <c r="U3590" s="7">
        <f t="shared" si="453"/>
        <v>42565.480983796297</v>
      </c>
      <c r="V3590" s="7">
        <f t="shared" si="454"/>
        <v>42595.480983796297</v>
      </c>
    </row>
    <row r="3591" spans="1:22" ht="29.5" x14ac:dyDescent="0.75">
      <c r="A3591">
        <v>1303</v>
      </c>
      <c r="B3591" s="2" t="s">
        <v>1304</v>
      </c>
      <c r="C3591" s="2" t="s">
        <v>5413</v>
      </c>
      <c r="D3591">
        <v>3500</v>
      </c>
      <c r="E3591">
        <f t="shared" si="448"/>
        <v>4585</v>
      </c>
      <c r="F3591">
        <v>4559.13</v>
      </c>
      <c r="G3591">
        <f t="shared" si="449"/>
        <v>5972.4603000000006</v>
      </c>
      <c r="H3591" t="s">
        <v>8219</v>
      </c>
      <c r="I3591" t="s">
        <v>8225</v>
      </c>
      <c r="J3591" t="s">
        <v>8247</v>
      </c>
      <c r="K3591">
        <v>1469962800</v>
      </c>
      <c r="L3591">
        <v>1468578920</v>
      </c>
      <c r="M3591" t="b">
        <v>0</v>
      </c>
      <c r="N3591">
        <v>108</v>
      </c>
      <c r="O3591" t="b">
        <v>1</v>
      </c>
      <c r="P3591" t="s">
        <v>8271</v>
      </c>
      <c r="Q3591">
        <f t="shared" si="450"/>
        <v>130</v>
      </c>
      <c r="R3591">
        <f t="shared" si="455"/>
        <v>55.3</v>
      </c>
      <c r="S3591" t="str">
        <f t="shared" si="451"/>
        <v>theater</v>
      </c>
      <c r="T3591" t="str">
        <f t="shared" si="452"/>
        <v>plays</v>
      </c>
      <c r="U3591" s="7">
        <f t="shared" si="453"/>
        <v>42566.441203703704</v>
      </c>
      <c r="V3591" s="7">
        <f t="shared" si="454"/>
        <v>42582.458333333328</v>
      </c>
    </row>
    <row r="3592" spans="1:22" ht="44.25" x14ac:dyDescent="0.75">
      <c r="A3592">
        <v>3606</v>
      </c>
      <c r="B3592" s="2" t="s">
        <v>3605</v>
      </c>
      <c r="C3592" s="2" t="s">
        <v>7716</v>
      </c>
      <c r="D3592">
        <v>3000</v>
      </c>
      <c r="E3592">
        <f t="shared" si="448"/>
        <v>3930</v>
      </c>
      <c r="F3592">
        <v>3908</v>
      </c>
      <c r="G3592">
        <f t="shared" si="449"/>
        <v>5119.4800000000005</v>
      </c>
      <c r="H3592" t="s">
        <v>8219</v>
      </c>
      <c r="I3592" t="s">
        <v>8225</v>
      </c>
      <c r="J3592" t="s">
        <v>8247</v>
      </c>
      <c r="K3592">
        <v>1471185057</v>
      </c>
      <c r="L3592">
        <v>1468593057</v>
      </c>
      <c r="M3592" t="b">
        <v>0</v>
      </c>
      <c r="N3592">
        <v>64</v>
      </c>
      <c r="O3592" t="b">
        <v>1</v>
      </c>
      <c r="P3592" t="s">
        <v>8271</v>
      </c>
      <c r="Q3592">
        <f t="shared" si="450"/>
        <v>130</v>
      </c>
      <c r="R3592">
        <f t="shared" si="455"/>
        <v>79.989999999999995</v>
      </c>
      <c r="S3592" t="str">
        <f t="shared" si="451"/>
        <v>theater</v>
      </c>
      <c r="T3592" t="str">
        <f t="shared" si="452"/>
        <v>plays</v>
      </c>
      <c r="U3592" s="7">
        <f t="shared" si="453"/>
        <v>42566.604826388888</v>
      </c>
      <c r="V3592" s="7">
        <f t="shared" si="454"/>
        <v>42596.604826388888</v>
      </c>
    </row>
    <row r="3593" spans="1:22" ht="59" x14ac:dyDescent="0.75">
      <c r="A3593">
        <v>3091</v>
      </c>
      <c r="B3593" s="2" t="s">
        <v>3091</v>
      </c>
      <c r="C3593" s="2" t="s">
        <v>7201</v>
      </c>
      <c r="D3593">
        <v>5000</v>
      </c>
      <c r="E3593">
        <f t="shared" si="448"/>
        <v>5000</v>
      </c>
      <c r="F3593">
        <v>796</v>
      </c>
      <c r="G3593">
        <f t="shared" si="449"/>
        <v>796</v>
      </c>
      <c r="H3593" t="s">
        <v>8221</v>
      </c>
      <c r="I3593" t="s">
        <v>8224</v>
      </c>
      <c r="J3593" t="s">
        <v>8246</v>
      </c>
      <c r="K3593">
        <v>1471214743</v>
      </c>
      <c r="L3593">
        <v>1468622743</v>
      </c>
      <c r="M3593" t="b">
        <v>0</v>
      </c>
      <c r="N3593">
        <v>9</v>
      </c>
      <c r="O3593" t="b">
        <v>0</v>
      </c>
      <c r="P3593" t="s">
        <v>8303</v>
      </c>
      <c r="Q3593">
        <f t="shared" si="450"/>
        <v>16</v>
      </c>
      <c r="R3593">
        <f t="shared" si="455"/>
        <v>88.44</v>
      </c>
      <c r="S3593" t="str">
        <f t="shared" si="451"/>
        <v>theater</v>
      </c>
      <c r="T3593" t="str">
        <f t="shared" si="452"/>
        <v>spaces</v>
      </c>
      <c r="U3593" s="7">
        <f t="shared" si="453"/>
        <v>42566.948414351849</v>
      </c>
      <c r="V3593" s="7">
        <f t="shared" si="454"/>
        <v>42596.948414351849</v>
      </c>
    </row>
    <row r="3594" spans="1:22" ht="44.25" x14ac:dyDescent="0.75">
      <c r="A3594">
        <v>206</v>
      </c>
      <c r="B3594" s="2" t="s">
        <v>208</v>
      </c>
      <c r="C3594" s="2" t="s">
        <v>4316</v>
      </c>
      <c r="D3594">
        <v>12700</v>
      </c>
      <c r="E3594">
        <f t="shared" si="448"/>
        <v>12700</v>
      </c>
      <c r="F3594">
        <v>0</v>
      </c>
      <c r="G3594">
        <f t="shared" si="449"/>
        <v>0</v>
      </c>
      <c r="H3594" t="s">
        <v>8221</v>
      </c>
      <c r="I3594" t="s">
        <v>8224</v>
      </c>
      <c r="J3594" t="s">
        <v>8246</v>
      </c>
      <c r="K3594">
        <v>1470441983</v>
      </c>
      <c r="L3594">
        <v>1468627583</v>
      </c>
      <c r="M3594" t="b">
        <v>0</v>
      </c>
      <c r="N3594">
        <v>0</v>
      </c>
      <c r="O3594" t="b">
        <v>0</v>
      </c>
      <c r="P3594" t="s">
        <v>8268</v>
      </c>
      <c r="Q3594">
        <f t="shared" si="450"/>
        <v>0</v>
      </c>
      <c r="R3594" t="e">
        <f t="shared" si="455"/>
        <v>#DIV/0!</v>
      </c>
      <c r="S3594" t="str">
        <f t="shared" si="451"/>
        <v>film &amp; video</v>
      </c>
      <c r="T3594" t="str">
        <f t="shared" si="452"/>
        <v>drama</v>
      </c>
      <c r="U3594" s="7">
        <f t="shared" si="453"/>
        <v>42567.004432870366</v>
      </c>
      <c r="V3594" s="7">
        <f t="shared" si="454"/>
        <v>42588.004432870366</v>
      </c>
    </row>
    <row r="3595" spans="1:22" ht="29.5" x14ac:dyDescent="0.75">
      <c r="A3595">
        <v>3028</v>
      </c>
      <c r="B3595" s="2" t="s">
        <v>3028</v>
      </c>
      <c r="C3595" s="2" t="s">
        <v>7138</v>
      </c>
      <c r="D3595">
        <v>5000</v>
      </c>
      <c r="E3595">
        <f t="shared" si="448"/>
        <v>5000</v>
      </c>
      <c r="F3595">
        <v>8401</v>
      </c>
      <c r="G3595">
        <f t="shared" si="449"/>
        <v>8401</v>
      </c>
      <c r="H3595" t="s">
        <v>8219</v>
      </c>
      <c r="I3595" t="s">
        <v>8224</v>
      </c>
      <c r="J3595" t="s">
        <v>8246</v>
      </c>
      <c r="K3595">
        <v>1471242025</v>
      </c>
      <c r="L3595">
        <v>1468650025</v>
      </c>
      <c r="M3595" t="b">
        <v>0</v>
      </c>
      <c r="N3595">
        <v>99</v>
      </c>
      <c r="O3595" t="b">
        <v>1</v>
      </c>
      <c r="P3595" t="s">
        <v>8303</v>
      </c>
      <c r="Q3595">
        <f t="shared" si="450"/>
        <v>168</v>
      </c>
      <c r="R3595">
        <f t="shared" si="455"/>
        <v>84.86</v>
      </c>
      <c r="S3595" t="str">
        <f t="shared" si="451"/>
        <v>theater</v>
      </c>
      <c r="T3595" t="str">
        <f t="shared" si="452"/>
        <v>spaces</v>
      </c>
      <c r="U3595" s="7">
        <f t="shared" si="453"/>
        <v>42567.264178240745</v>
      </c>
      <c r="V3595" s="7">
        <f t="shared" si="454"/>
        <v>42597.264178240745</v>
      </c>
    </row>
    <row r="3596" spans="1:22" ht="44.25" x14ac:dyDescent="0.75">
      <c r="A3596">
        <v>2946</v>
      </c>
      <c r="B3596" s="2" t="s">
        <v>2946</v>
      </c>
      <c r="C3596" s="2" t="s">
        <v>7056</v>
      </c>
      <c r="D3596">
        <v>2000</v>
      </c>
      <c r="E3596">
        <f t="shared" si="448"/>
        <v>2620</v>
      </c>
      <c r="F3596">
        <v>2</v>
      </c>
      <c r="G3596">
        <f t="shared" si="449"/>
        <v>2.62</v>
      </c>
      <c r="H3596" t="s">
        <v>8221</v>
      </c>
      <c r="I3596" t="s">
        <v>8225</v>
      </c>
      <c r="J3596" t="s">
        <v>8247</v>
      </c>
      <c r="K3596">
        <v>1471265092</v>
      </c>
      <c r="L3596">
        <v>1468673092</v>
      </c>
      <c r="M3596" t="b">
        <v>0</v>
      </c>
      <c r="N3596">
        <v>2</v>
      </c>
      <c r="O3596" t="b">
        <v>0</v>
      </c>
      <c r="P3596" t="s">
        <v>8303</v>
      </c>
      <c r="Q3596">
        <f t="shared" si="450"/>
        <v>0</v>
      </c>
      <c r="R3596">
        <f t="shared" si="455"/>
        <v>1.31</v>
      </c>
      <c r="S3596" t="str">
        <f t="shared" si="451"/>
        <v>theater</v>
      </c>
      <c r="T3596" t="str">
        <f t="shared" si="452"/>
        <v>spaces</v>
      </c>
      <c r="U3596" s="7">
        <f t="shared" si="453"/>
        <v>42567.531157407408</v>
      </c>
      <c r="V3596" s="7">
        <f t="shared" si="454"/>
        <v>42597.531157407408</v>
      </c>
    </row>
    <row r="3597" spans="1:22" ht="59" x14ac:dyDescent="0.75">
      <c r="A3597">
        <v>3286</v>
      </c>
      <c r="B3597" s="2" t="s">
        <v>3286</v>
      </c>
      <c r="C3597" s="2" t="s">
        <v>7396</v>
      </c>
      <c r="D3597">
        <v>15000</v>
      </c>
      <c r="E3597">
        <f t="shared" si="448"/>
        <v>15000</v>
      </c>
      <c r="F3597">
        <v>15265</v>
      </c>
      <c r="G3597">
        <f t="shared" si="449"/>
        <v>15265</v>
      </c>
      <c r="H3597" t="s">
        <v>8219</v>
      </c>
      <c r="I3597" t="s">
        <v>8224</v>
      </c>
      <c r="J3597" t="s">
        <v>8246</v>
      </c>
      <c r="K3597">
        <v>1471291782</v>
      </c>
      <c r="L3597">
        <v>1468699782</v>
      </c>
      <c r="M3597" t="b">
        <v>0</v>
      </c>
      <c r="N3597">
        <v>122</v>
      </c>
      <c r="O3597" t="b">
        <v>1</v>
      </c>
      <c r="P3597" t="s">
        <v>8271</v>
      </c>
      <c r="Q3597">
        <f t="shared" si="450"/>
        <v>102</v>
      </c>
      <c r="R3597">
        <f t="shared" si="455"/>
        <v>125.12</v>
      </c>
      <c r="S3597" t="str">
        <f t="shared" si="451"/>
        <v>theater</v>
      </c>
      <c r="T3597" t="str">
        <f t="shared" si="452"/>
        <v>plays</v>
      </c>
      <c r="U3597" s="7">
        <f t="shared" si="453"/>
        <v>42567.840069444443</v>
      </c>
      <c r="V3597" s="7">
        <f t="shared" si="454"/>
        <v>42597.840069444443</v>
      </c>
    </row>
    <row r="3598" spans="1:22" x14ac:dyDescent="0.75">
      <c r="A3598">
        <v>1378</v>
      </c>
      <c r="B3598" s="2" t="s">
        <v>1379</v>
      </c>
      <c r="C3598" s="2" t="s">
        <v>5488</v>
      </c>
      <c r="D3598">
        <v>2000</v>
      </c>
      <c r="E3598">
        <f t="shared" si="448"/>
        <v>2620</v>
      </c>
      <c r="F3598">
        <v>4067</v>
      </c>
      <c r="G3598">
        <f t="shared" si="449"/>
        <v>5327.77</v>
      </c>
      <c r="H3598" t="s">
        <v>8219</v>
      </c>
      <c r="I3598" t="s">
        <v>8225</v>
      </c>
      <c r="J3598" t="s">
        <v>8247</v>
      </c>
      <c r="K3598">
        <v>1470075210</v>
      </c>
      <c r="L3598">
        <v>1468779210</v>
      </c>
      <c r="M3598" t="b">
        <v>0</v>
      </c>
      <c r="N3598">
        <v>133</v>
      </c>
      <c r="O3598" t="b">
        <v>1</v>
      </c>
      <c r="P3598" t="s">
        <v>8276</v>
      </c>
      <c r="Q3598">
        <f t="shared" si="450"/>
        <v>203</v>
      </c>
      <c r="R3598">
        <f t="shared" si="455"/>
        <v>40.06</v>
      </c>
      <c r="S3598" t="str">
        <f t="shared" si="451"/>
        <v>music</v>
      </c>
      <c r="T3598" t="str">
        <f t="shared" si="452"/>
        <v>rock</v>
      </c>
      <c r="U3598" s="7">
        <f t="shared" si="453"/>
        <v>42568.759374999994</v>
      </c>
      <c r="V3598" s="7">
        <f t="shared" si="454"/>
        <v>42583.759374999994</v>
      </c>
    </row>
    <row r="3599" spans="1:22" ht="44.25" x14ac:dyDescent="0.75">
      <c r="A3599">
        <v>1331</v>
      </c>
      <c r="B3599" s="2" t="s">
        <v>1332</v>
      </c>
      <c r="C3599" s="2" t="s">
        <v>5441</v>
      </c>
      <c r="D3599">
        <v>250000</v>
      </c>
      <c r="E3599">
        <f t="shared" si="448"/>
        <v>250000</v>
      </c>
      <c r="F3599">
        <v>3417</v>
      </c>
      <c r="G3599">
        <f t="shared" si="449"/>
        <v>3417</v>
      </c>
      <c r="H3599" t="s">
        <v>8220</v>
      </c>
      <c r="I3599" t="s">
        <v>8224</v>
      </c>
      <c r="J3599" t="s">
        <v>8246</v>
      </c>
      <c r="K3599">
        <v>1471435554</v>
      </c>
      <c r="L3599">
        <v>1468843554</v>
      </c>
      <c r="M3599" t="b">
        <v>0</v>
      </c>
      <c r="N3599">
        <v>34</v>
      </c>
      <c r="O3599" t="b">
        <v>0</v>
      </c>
      <c r="P3599" t="s">
        <v>8273</v>
      </c>
      <c r="Q3599">
        <f t="shared" si="450"/>
        <v>1</v>
      </c>
      <c r="R3599">
        <f t="shared" si="455"/>
        <v>100.5</v>
      </c>
      <c r="S3599" t="str">
        <f t="shared" si="451"/>
        <v>technology</v>
      </c>
      <c r="T3599" t="str">
        <f t="shared" si="452"/>
        <v>wearables</v>
      </c>
      <c r="U3599" s="7">
        <f t="shared" si="453"/>
        <v>42569.50409722222</v>
      </c>
      <c r="V3599" s="7">
        <f t="shared" si="454"/>
        <v>42599.50409722222</v>
      </c>
    </row>
    <row r="3600" spans="1:22" ht="44.25" x14ac:dyDescent="0.75">
      <c r="A3600">
        <v>1674</v>
      </c>
      <c r="B3600" s="2" t="s">
        <v>1675</v>
      </c>
      <c r="C3600" s="2" t="s">
        <v>5784</v>
      </c>
      <c r="D3600">
        <v>5000</v>
      </c>
      <c r="E3600">
        <f t="shared" si="448"/>
        <v>5000</v>
      </c>
      <c r="F3600">
        <v>10085</v>
      </c>
      <c r="G3600">
        <f t="shared" si="449"/>
        <v>10085</v>
      </c>
      <c r="H3600" t="s">
        <v>8219</v>
      </c>
      <c r="I3600" t="s">
        <v>8224</v>
      </c>
      <c r="J3600" t="s">
        <v>8246</v>
      </c>
      <c r="K3600">
        <v>1471503540</v>
      </c>
      <c r="L3600">
        <v>1468852306</v>
      </c>
      <c r="M3600" t="b">
        <v>0</v>
      </c>
      <c r="N3600">
        <v>113</v>
      </c>
      <c r="O3600" t="b">
        <v>1</v>
      </c>
      <c r="P3600" t="s">
        <v>8292</v>
      </c>
      <c r="Q3600">
        <f t="shared" si="450"/>
        <v>202</v>
      </c>
      <c r="R3600">
        <f t="shared" si="455"/>
        <v>89.25</v>
      </c>
      <c r="S3600" t="str">
        <f t="shared" si="451"/>
        <v>music</v>
      </c>
      <c r="T3600" t="str">
        <f t="shared" si="452"/>
        <v>pop</v>
      </c>
      <c r="U3600" s="7">
        <f t="shared" si="453"/>
        <v>42569.605393518519</v>
      </c>
      <c r="V3600" s="7">
        <f t="shared" si="454"/>
        <v>42600.290972222225</v>
      </c>
    </row>
    <row r="3601" spans="1:22" ht="44.25" x14ac:dyDescent="0.75">
      <c r="A3601">
        <v>3033</v>
      </c>
      <c r="B3601" s="2" t="s">
        <v>3033</v>
      </c>
      <c r="C3601" s="2" t="s">
        <v>7143</v>
      </c>
      <c r="D3601">
        <v>3000</v>
      </c>
      <c r="E3601">
        <f t="shared" si="448"/>
        <v>3000</v>
      </c>
      <c r="F3601">
        <v>4396</v>
      </c>
      <c r="G3601">
        <f t="shared" si="449"/>
        <v>4396</v>
      </c>
      <c r="H3601" t="s">
        <v>8219</v>
      </c>
      <c r="I3601" t="s">
        <v>8224</v>
      </c>
      <c r="J3601" t="s">
        <v>8246</v>
      </c>
      <c r="K3601">
        <v>1471487925</v>
      </c>
      <c r="L3601">
        <v>1468895925</v>
      </c>
      <c r="M3601" t="b">
        <v>0</v>
      </c>
      <c r="N3601">
        <v>23</v>
      </c>
      <c r="O3601" t="b">
        <v>1</v>
      </c>
      <c r="P3601" t="s">
        <v>8303</v>
      </c>
      <c r="Q3601">
        <f t="shared" si="450"/>
        <v>147</v>
      </c>
      <c r="R3601">
        <f t="shared" si="455"/>
        <v>191.13</v>
      </c>
      <c r="S3601" t="str">
        <f t="shared" si="451"/>
        <v>theater</v>
      </c>
      <c r="T3601" t="str">
        <f t="shared" si="452"/>
        <v>spaces</v>
      </c>
      <c r="U3601" s="7">
        <f t="shared" si="453"/>
        <v>42570.110243055555</v>
      </c>
      <c r="V3601" s="7">
        <f t="shared" si="454"/>
        <v>42600.110243055555</v>
      </c>
    </row>
    <row r="3602" spans="1:22" ht="44.25" x14ac:dyDescent="0.75">
      <c r="A3602">
        <v>1525</v>
      </c>
      <c r="B3602" s="2" t="s">
        <v>1526</v>
      </c>
      <c r="C3602" s="2" t="s">
        <v>5635</v>
      </c>
      <c r="D3602">
        <v>2600</v>
      </c>
      <c r="E3602">
        <f t="shared" si="448"/>
        <v>2600</v>
      </c>
      <c r="F3602">
        <v>4524.1499999999996</v>
      </c>
      <c r="G3602">
        <f t="shared" si="449"/>
        <v>4524.1499999999996</v>
      </c>
      <c r="H3602" t="s">
        <v>8219</v>
      </c>
      <c r="I3602" t="s">
        <v>8224</v>
      </c>
      <c r="J3602" t="s">
        <v>8246</v>
      </c>
      <c r="K3602">
        <v>1471539138</v>
      </c>
      <c r="L3602">
        <v>1468947138</v>
      </c>
      <c r="M3602" t="b">
        <v>1</v>
      </c>
      <c r="N3602">
        <v>140</v>
      </c>
      <c r="O3602" t="b">
        <v>1</v>
      </c>
      <c r="P3602" t="s">
        <v>8285</v>
      </c>
      <c r="Q3602">
        <f t="shared" si="450"/>
        <v>174</v>
      </c>
      <c r="R3602">
        <f t="shared" si="455"/>
        <v>32.32</v>
      </c>
      <c r="S3602" t="str">
        <f t="shared" si="451"/>
        <v>photography</v>
      </c>
      <c r="T3602" t="str">
        <f t="shared" si="452"/>
        <v>photobooks</v>
      </c>
      <c r="U3602" s="7">
        <f t="shared" si="453"/>
        <v>42570.702986111108</v>
      </c>
      <c r="V3602" s="7">
        <f t="shared" si="454"/>
        <v>42600.702986111108</v>
      </c>
    </row>
    <row r="3603" spans="1:22" ht="59" x14ac:dyDescent="0.75">
      <c r="A3603">
        <v>4099</v>
      </c>
      <c r="B3603" s="2" t="s">
        <v>4095</v>
      </c>
      <c r="C3603" s="2" t="s">
        <v>8202</v>
      </c>
      <c r="D3603">
        <v>4500</v>
      </c>
      <c r="E3603">
        <f t="shared" si="448"/>
        <v>4500</v>
      </c>
      <c r="F3603">
        <v>50</v>
      </c>
      <c r="G3603">
        <f t="shared" si="449"/>
        <v>50</v>
      </c>
      <c r="H3603" t="s">
        <v>8221</v>
      </c>
      <c r="I3603" t="s">
        <v>8224</v>
      </c>
      <c r="J3603" t="s">
        <v>8246</v>
      </c>
      <c r="K3603">
        <v>1472847873</v>
      </c>
      <c r="L3603">
        <v>1468959873</v>
      </c>
      <c r="M3603" t="b">
        <v>0</v>
      </c>
      <c r="N3603">
        <v>1</v>
      </c>
      <c r="O3603" t="b">
        <v>0</v>
      </c>
      <c r="P3603" t="s">
        <v>8271</v>
      </c>
      <c r="Q3603">
        <f t="shared" si="450"/>
        <v>1</v>
      </c>
      <c r="R3603">
        <f t="shared" si="455"/>
        <v>50</v>
      </c>
      <c r="S3603" t="str">
        <f t="shared" si="451"/>
        <v>theater</v>
      </c>
      <c r="T3603" t="str">
        <f t="shared" si="452"/>
        <v>plays</v>
      </c>
      <c r="U3603" s="7">
        <f t="shared" si="453"/>
        <v>42570.850381944445</v>
      </c>
      <c r="V3603" s="7">
        <f t="shared" si="454"/>
        <v>42615.850381944445</v>
      </c>
    </row>
    <row r="3604" spans="1:22" x14ac:dyDescent="0.75">
      <c r="A3604">
        <v>185</v>
      </c>
      <c r="B3604" s="2" t="s">
        <v>187</v>
      </c>
      <c r="C3604" s="2" t="s">
        <v>4295</v>
      </c>
      <c r="D3604">
        <v>40000</v>
      </c>
      <c r="E3604">
        <f t="shared" si="448"/>
        <v>4000</v>
      </c>
      <c r="F3604">
        <v>2200</v>
      </c>
      <c r="G3604">
        <f t="shared" si="449"/>
        <v>220</v>
      </c>
      <c r="H3604" t="s">
        <v>8221</v>
      </c>
      <c r="I3604" t="s">
        <v>8234</v>
      </c>
      <c r="J3604" t="s">
        <v>8254</v>
      </c>
      <c r="K3604">
        <v>1471557139</v>
      </c>
      <c r="L3604">
        <v>1468965139</v>
      </c>
      <c r="M3604" t="b">
        <v>0</v>
      </c>
      <c r="N3604">
        <v>10</v>
      </c>
      <c r="O3604" t="b">
        <v>0</v>
      </c>
      <c r="P3604" t="s">
        <v>8268</v>
      </c>
      <c r="Q3604">
        <f t="shared" si="450"/>
        <v>6</v>
      </c>
      <c r="R3604">
        <f t="shared" si="455"/>
        <v>22</v>
      </c>
      <c r="S3604" t="str">
        <f t="shared" si="451"/>
        <v>film &amp; video</v>
      </c>
      <c r="T3604" t="str">
        <f t="shared" si="452"/>
        <v>drama</v>
      </c>
      <c r="U3604" s="7">
        <f t="shared" si="453"/>
        <v>42570.91133101852</v>
      </c>
      <c r="V3604" s="7">
        <f t="shared" si="454"/>
        <v>42600.91133101852</v>
      </c>
    </row>
    <row r="3605" spans="1:22" ht="29.5" x14ac:dyDescent="0.75">
      <c r="A3605">
        <v>2010</v>
      </c>
      <c r="B3605" s="2" t="s">
        <v>2011</v>
      </c>
      <c r="C3605" s="2" t="s">
        <v>6120</v>
      </c>
      <c r="D3605">
        <v>30000</v>
      </c>
      <c r="E3605">
        <f t="shared" si="448"/>
        <v>30000</v>
      </c>
      <c r="F3605">
        <v>96015.9</v>
      </c>
      <c r="G3605">
        <f t="shared" si="449"/>
        <v>96015.9</v>
      </c>
      <c r="H3605" t="s">
        <v>8219</v>
      </c>
      <c r="I3605" t="s">
        <v>8224</v>
      </c>
      <c r="J3605" t="s">
        <v>8246</v>
      </c>
      <c r="K3605">
        <v>1471564491</v>
      </c>
      <c r="L3605">
        <v>1468972491</v>
      </c>
      <c r="M3605" t="b">
        <v>1</v>
      </c>
      <c r="N3605">
        <v>1737</v>
      </c>
      <c r="O3605" t="b">
        <v>1</v>
      </c>
      <c r="P3605" t="s">
        <v>8295</v>
      </c>
      <c r="Q3605">
        <f t="shared" si="450"/>
        <v>320</v>
      </c>
      <c r="R3605">
        <f t="shared" si="455"/>
        <v>55.28</v>
      </c>
      <c r="S3605" t="str">
        <f t="shared" si="451"/>
        <v>technology</v>
      </c>
      <c r="T3605" t="str">
        <f t="shared" si="452"/>
        <v>hardware</v>
      </c>
      <c r="U3605" s="7">
        <f t="shared" si="453"/>
        <v>42570.996423611112</v>
      </c>
      <c r="V3605" s="7">
        <f t="shared" si="454"/>
        <v>42600.996423611112</v>
      </c>
    </row>
    <row r="3606" spans="1:22" ht="44.25" x14ac:dyDescent="0.75">
      <c r="A3606">
        <v>1756</v>
      </c>
      <c r="B3606" s="2" t="s">
        <v>1757</v>
      </c>
      <c r="C3606" s="2" t="s">
        <v>5866</v>
      </c>
      <c r="D3606">
        <v>5500</v>
      </c>
      <c r="E3606">
        <f t="shared" si="448"/>
        <v>5500</v>
      </c>
      <c r="F3606">
        <v>5655.6</v>
      </c>
      <c r="G3606">
        <f t="shared" si="449"/>
        <v>5655.6</v>
      </c>
      <c r="H3606" t="s">
        <v>8219</v>
      </c>
      <c r="I3606" t="s">
        <v>8224</v>
      </c>
      <c r="J3606" t="s">
        <v>8246</v>
      </c>
      <c r="K3606">
        <v>1472443269</v>
      </c>
      <c r="L3606">
        <v>1468987269</v>
      </c>
      <c r="M3606" t="b">
        <v>0</v>
      </c>
      <c r="N3606">
        <v>120</v>
      </c>
      <c r="O3606" t="b">
        <v>1</v>
      </c>
      <c r="P3606" t="s">
        <v>8285</v>
      </c>
      <c r="Q3606">
        <f t="shared" si="450"/>
        <v>103</v>
      </c>
      <c r="R3606">
        <f t="shared" si="455"/>
        <v>47.13</v>
      </c>
      <c r="S3606" t="str">
        <f t="shared" si="451"/>
        <v>photography</v>
      </c>
      <c r="T3606" t="str">
        <f t="shared" si="452"/>
        <v>photobooks</v>
      </c>
      <c r="U3606" s="7">
        <f t="shared" si="453"/>
        <v>42571.167465277773</v>
      </c>
      <c r="V3606" s="7">
        <f t="shared" si="454"/>
        <v>42611.167465277773</v>
      </c>
    </row>
    <row r="3607" spans="1:22" ht="44.25" x14ac:dyDescent="0.75">
      <c r="A3607">
        <v>3538</v>
      </c>
      <c r="B3607" s="2" t="s">
        <v>3537</v>
      </c>
      <c r="C3607" s="2" t="s">
        <v>7648</v>
      </c>
      <c r="D3607">
        <v>2000</v>
      </c>
      <c r="E3607">
        <f t="shared" si="448"/>
        <v>2620</v>
      </c>
      <c r="F3607">
        <v>2569</v>
      </c>
      <c r="G3607">
        <f t="shared" si="449"/>
        <v>3365.3900000000003</v>
      </c>
      <c r="H3607" t="s">
        <v>8219</v>
      </c>
      <c r="I3607" t="s">
        <v>8225</v>
      </c>
      <c r="J3607" t="s">
        <v>8247</v>
      </c>
      <c r="K3607">
        <v>1471428340</v>
      </c>
      <c r="L3607">
        <v>1469009140</v>
      </c>
      <c r="M3607" t="b">
        <v>0</v>
      </c>
      <c r="N3607">
        <v>83</v>
      </c>
      <c r="O3607" t="b">
        <v>1</v>
      </c>
      <c r="P3607" t="s">
        <v>8271</v>
      </c>
      <c r="Q3607">
        <f t="shared" si="450"/>
        <v>128</v>
      </c>
      <c r="R3607">
        <f t="shared" si="455"/>
        <v>40.549999999999997</v>
      </c>
      <c r="S3607" t="str">
        <f t="shared" si="451"/>
        <v>theater</v>
      </c>
      <c r="T3607" t="str">
        <f t="shared" si="452"/>
        <v>plays</v>
      </c>
      <c r="U3607" s="7">
        <f t="shared" si="453"/>
        <v>42571.420601851853</v>
      </c>
      <c r="V3607" s="7">
        <f t="shared" si="454"/>
        <v>42599.420601851853</v>
      </c>
    </row>
    <row r="3608" spans="1:22" ht="44.25" x14ac:dyDescent="0.75">
      <c r="A3608">
        <v>3824</v>
      </c>
      <c r="B3608" s="2" t="s">
        <v>3821</v>
      </c>
      <c r="C3608" s="2" t="s">
        <v>7933</v>
      </c>
      <c r="D3608">
        <v>250</v>
      </c>
      <c r="E3608">
        <f t="shared" si="448"/>
        <v>327.5</v>
      </c>
      <c r="F3608">
        <v>270</v>
      </c>
      <c r="G3608">
        <f t="shared" si="449"/>
        <v>353.7</v>
      </c>
      <c r="H3608" t="s">
        <v>8219</v>
      </c>
      <c r="I3608" t="s">
        <v>8225</v>
      </c>
      <c r="J3608" t="s">
        <v>8247</v>
      </c>
      <c r="K3608">
        <v>1470058860</v>
      </c>
      <c r="L3608">
        <v>1469026903</v>
      </c>
      <c r="M3608" t="b">
        <v>0</v>
      </c>
      <c r="N3608">
        <v>7</v>
      </c>
      <c r="O3608" t="b">
        <v>1</v>
      </c>
      <c r="P3608" t="s">
        <v>8271</v>
      </c>
      <c r="Q3608">
        <f t="shared" si="450"/>
        <v>108</v>
      </c>
      <c r="R3608">
        <f t="shared" si="455"/>
        <v>50.53</v>
      </c>
      <c r="S3608" t="str">
        <f t="shared" si="451"/>
        <v>theater</v>
      </c>
      <c r="T3608" t="str">
        <f t="shared" si="452"/>
        <v>plays</v>
      </c>
      <c r="U3608" s="7">
        <f t="shared" si="453"/>
        <v>42571.626192129625</v>
      </c>
      <c r="V3608" s="7">
        <f t="shared" si="454"/>
        <v>42583.570138888885</v>
      </c>
    </row>
    <row r="3609" spans="1:22" ht="44.25" x14ac:dyDescent="0.75">
      <c r="A3609">
        <v>3435</v>
      </c>
      <c r="B3609" s="2" t="s">
        <v>3434</v>
      </c>
      <c r="C3609" s="2" t="s">
        <v>7545</v>
      </c>
      <c r="D3609">
        <v>1000</v>
      </c>
      <c r="E3609">
        <f t="shared" si="448"/>
        <v>1000</v>
      </c>
      <c r="F3609">
        <v>1120</v>
      </c>
      <c r="G3609">
        <f t="shared" si="449"/>
        <v>1120</v>
      </c>
      <c r="H3609" t="s">
        <v>8219</v>
      </c>
      <c r="I3609" t="s">
        <v>8224</v>
      </c>
      <c r="J3609" t="s">
        <v>8246</v>
      </c>
      <c r="K3609">
        <v>1470538800</v>
      </c>
      <c r="L3609">
        <v>1469112493</v>
      </c>
      <c r="M3609" t="b">
        <v>0</v>
      </c>
      <c r="N3609">
        <v>19</v>
      </c>
      <c r="O3609" t="b">
        <v>1</v>
      </c>
      <c r="P3609" t="s">
        <v>8271</v>
      </c>
      <c r="Q3609">
        <f t="shared" si="450"/>
        <v>112</v>
      </c>
      <c r="R3609">
        <f t="shared" si="455"/>
        <v>58.95</v>
      </c>
      <c r="S3609" t="str">
        <f t="shared" si="451"/>
        <v>theater</v>
      </c>
      <c r="T3609" t="str">
        <f t="shared" si="452"/>
        <v>plays</v>
      </c>
      <c r="U3609" s="7">
        <f t="shared" si="453"/>
        <v>42572.61681712963</v>
      </c>
      <c r="V3609" s="7">
        <f t="shared" si="454"/>
        <v>42589.125</v>
      </c>
    </row>
    <row r="3610" spans="1:22" ht="59" x14ac:dyDescent="0.75">
      <c r="A3610">
        <v>11</v>
      </c>
      <c r="B3610" s="2" t="s">
        <v>13</v>
      </c>
      <c r="C3610" s="2" t="s">
        <v>4122</v>
      </c>
      <c r="D3610">
        <v>5000</v>
      </c>
      <c r="E3610">
        <f t="shared" si="448"/>
        <v>5000</v>
      </c>
      <c r="F3610">
        <v>6025</v>
      </c>
      <c r="G3610">
        <f t="shared" si="449"/>
        <v>6025</v>
      </c>
      <c r="H3610" t="s">
        <v>8219</v>
      </c>
      <c r="I3610" t="s">
        <v>8224</v>
      </c>
      <c r="J3610" t="s">
        <v>8246</v>
      </c>
      <c r="K3610">
        <v>1471834800</v>
      </c>
      <c r="L3610">
        <v>1469126462</v>
      </c>
      <c r="M3610" t="b">
        <v>0</v>
      </c>
      <c r="N3610">
        <v>75</v>
      </c>
      <c r="O3610" t="b">
        <v>1</v>
      </c>
      <c r="P3610" t="s">
        <v>8265</v>
      </c>
      <c r="Q3610">
        <f t="shared" si="450"/>
        <v>121</v>
      </c>
      <c r="R3610">
        <f t="shared" si="455"/>
        <v>80.33</v>
      </c>
      <c r="S3610" t="str">
        <f t="shared" si="451"/>
        <v>film &amp; video</v>
      </c>
      <c r="T3610" t="str">
        <f t="shared" si="452"/>
        <v>television</v>
      </c>
      <c r="U3610" s="7">
        <f t="shared" si="453"/>
        <v>42572.778495370367</v>
      </c>
      <c r="V3610" s="7">
        <f t="shared" si="454"/>
        <v>42604.125</v>
      </c>
    </row>
    <row r="3611" spans="1:22" ht="44.25" x14ac:dyDescent="0.75">
      <c r="A3611">
        <v>2252</v>
      </c>
      <c r="B3611" s="2" t="s">
        <v>2253</v>
      </c>
      <c r="C3611" s="2" t="s">
        <v>6362</v>
      </c>
      <c r="D3611">
        <v>9000</v>
      </c>
      <c r="E3611">
        <f t="shared" si="448"/>
        <v>10260</v>
      </c>
      <c r="F3611">
        <v>24505</v>
      </c>
      <c r="G3611">
        <f t="shared" si="449"/>
        <v>27935.699999999997</v>
      </c>
      <c r="H3611" t="s">
        <v>8219</v>
      </c>
      <c r="I3611" t="s">
        <v>8227</v>
      </c>
      <c r="J3611" t="s">
        <v>8249</v>
      </c>
      <c r="K3611">
        <v>1470469938</v>
      </c>
      <c r="L3611">
        <v>1469173938</v>
      </c>
      <c r="M3611" t="b">
        <v>0</v>
      </c>
      <c r="N3611">
        <v>249</v>
      </c>
      <c r="O3611" t="b">
        <v>1</v>
      </c>
      <c r="P3611" t="s">
        <v>8297</v>
      </c>
      <c r="Q3611">
        <f t="shared" si="450"/>
        <v>272</v>
      </c>
      <c r="R3611">
        <f t="shared" si="455"/>
        <v>112.19</v>
      </c>
      <c r="S3611" t="str">
        <f t="shared" si="451"/>
        <v>games</v>
      </c>
      <c r="T3611" t="str">
        <f t="shared" si="452"/>
        <v>tabletop games</v>
      </c>
      <c r="U3611" s="7">
        <f t="shared" si="453"/>
        <v>42573.327986111108</v>
      </c>
      <c r="V3611" s="7">
        <f t="shared" si="454"/>
        <v>42588.327986111108</v>
      </c>
    </row>
    <row r="3612" spans="1:22" ht="29.5" x14ac:dyDescent="0.75">
      <c r="A3612">
        <v>2757</v>
      </c>
      <c r="B3612" s="2" t="s">
        <v>2757</v>
      </c>
      <c r="C3612" s="2" t="s">
        <v>6867</v>
      </c>
      <c r="D3612">
        <v>1500</v>
      </c>
      <c r="E3612">
        <f t="shared" si="448"/>
        <v>1500</v>
      </c>
      <c r="F3612">
        <v>10</v>
      </c>
      <c r="G3612">
        <f t="shared" si="449"/>
        <v>10</v>
      </c>
      <c r="H3612" t="s">
        <v>8221</v>
      </c>
      <c r="I3612" t="s">
        <v>8224</v>
      </c>
      <c r="J3612" t="s">
        <v>8246</v>
      </c>
      <c r="K3612">
        <v>1470498332</v>
      </c>
      <c r="L3612">
        <v>1469202332</v>
      </c>
      <c r="M3612" t="b">
        <v>0</v>
      </c>
      <c r="N3612">
        <v>2</v>
      </c>
      <c r="O3612" t="b">
        <v>0</v>
      </c>
      <c r="P3612" t="s">
        <v>8304</v>
      </c>
      <c r="Q3612">
        <f t="shared" si="450"/>
        <v>1</v>
      </c>
      <c r="R3612">
        <f t="shared" si="455"/>
        <v>5</v>
      </c>
      <c r="S3612" t="str">
        <f t="shared" si="451"/>
        <v>publishing</v>
      </c>
      <c r="T3612" t="str">
        <f t="shared" si="452"/>
        <v>children's books</v>
      </c>
      <c r="U3612" s="7">
        <f t="shared" si="453"/>
        <v>42573.65662037037</v>
      </c>
      <c r="V3612" s="7">
        <f t="shared" si="454"/>
        <v>42588.65662037037</v>
      </c>
    </row>
    <row r="3613" spans="1:22" ht="59" x14ac:dyDescent="0.75">
      <c r="A3613">
        <v>983</v>
      </c>
      <c r="B3613" s="2" t="s">
        <v>984</v>
      </c>
      <c r="C3613" s="2" t="s">
        <v>5093</v>
      </c>
      <c r="D3613">
        <v>104219</v>
      </c>
      <c r="E3613">
        <f t="shared" si="448"/>
        <v>118809.65999999999</v>
      </c>
      <c r="F3613">
        <v>30751</v>
      </c>
      <c r="G3613">
        <f t="shared" si="449"/>
        <v>35056.14</v>
      </c>
      <c r="H3613" t="s">
        <v>8221</v>
      </c>
      <c r="I3613" t="s">
        <v>8227</v>
      </c>
      <c r="J3613" t="s">
        <v>8249</v>
      </c>
      <c r="K3613">
        <v>1471985640</v>
      </c>
      <c r="L3613">
        <v>1469289685</v>
      </c>
      <c r="M3613" t="b">
        <v>0</v>
      </c>
      <c r="N3613">
        <v>179</v>
      </c>
      <c r="O3613" t="b">
        <v>0</v>
      </c>
      <c r="P3613" t="s">
        <v>8273</v>
      </c>
      <c r="Q3613">
        <f t="shared" si="450"/>
        <v>30</v>
      </c>
      <c r="R3613">
        <f t="shared" si="455"/>
        <v>195.84</v>
      </c>
      <c r="S3613" t="str">
        <f t="shared" si="451"/>
        <v>technology</v>
      </c>
      <c r="T3613" t="str">
        <f t="shared" si="452"/>
        <v>wearables</v>
      </c>
      <c r="U3613" s="7">
        <f t="shared" si="453"/>
        <v>42574.667650462965</v>
      </c>
      <c r="V3613" s="7">
        <f t="shared" si="454"/>
        <v>42605.870833333334</v>
      </c>
    </row>
    <row r="3614" spans="1:22" ht="59" x14ac:dyDescent="0.75">
      <c r="A3614">
        <v>3464</v>
      </c>
      <c r="B3614" s="2" t="s">
        <v>3463</v>
      </c>
      <c r="C3614" s="2" t="s">
        <v>7574</v>
      </c>
      <c r="D3614">
        <v>5000</v>
      </c>
      <c r="E3614">
        <f t="shared" si="448"/>
        <v>5000</v>
      </c>
      <c r="F3614">
        <v>5116.18</v>
      </c>
      <c r="G3614">
        <f t="shared" si="449"/>
        <v>5116.18</v>
      </c>
      <c r="H3614" t="s">
        <v>8219</v>
      </c>
      <c r="I3614" t="s">
        <v>8224</v>
      </c>
      <c r="J3614" t="s">
        <v>8246</v>
      </c>
      <c r="K3614">
        <v>1471921637</v>
      </c>
      <c r="L3614">
        <v>1469329637</v>
      </c>
      <c r="M3614" t="b">
        <v>0</v>
      </c>
      <c r="N3614">
        <v>93</v>
      </c>
      <c r="O3614" t="b">
        <v>1</v>
      </c>
      <c r="P3614" t="s">
        <v>8271</v>
      </c>
      <c r="Q3614">
        <f t="shared" si="450"/>
        <v>102</v>
      </c>
      <c r="R3614">
        <f t="shared" si="455"/>
        <v>55.01</v>
      </c>
      <c r="S3614" t="str">
        <f t="shared" si="451"/>
        <v>theater</v>
      </c>
      <c r="T3614" t="str">
        <f t="shared" si="452"/>
        <v>plays</v>
      </c>
      <c r="U3614" s="7">
        <f t="shared" si="453"/>
        <v>42575.130057870367</v>
      </c>
      <c r="V3614" s="7">
        <f t="shared" si="454"/>
        <v>42605.130057870367</v>
      </c>
    </row>
    <row r="3615" spans="1:22" ht="59" x14ac:dyDescent="0.75">
      <c r="A3615">
        <v>2984</v>
      </c>
      <c r="B3615" s="2" t="s">
        <v>2984</v>
      </c>
      <c r="C3615" s="2" t="s">
        <v>7094</v>
      </c>
      <c r="D3615">
        <v>25000</v>
      </c>
      <c r="E3615">
        <f t="shared" si="448"/>
        <v>25000</v>
      </c>
      <c r="F3615">
        <v>25088</v>
      </c>
      <c r="G3615">
        <f t="shared" si="449"/>
        <v>25088</v>
      </c>
      <c r="H3615" t="s">
        <v>8219</v>
      </c>
      <c r="I3615" t="s">
        <v>8224</v>
      </c>
      <c r="J3615" t="s">
        <v>8246</v>
      </c>
      <c r="K3615">
        <v>1472020881</v>
      </c>
      <c r="L3615">
        <v>1469428881</v>
      </c>
      <c r="M3615" t="b">
        <v>1</v>
      </c>
      <c r="N3615">
        <v>218</v>
      </c>
      <c r="O3615" t="b">
        <v>1</v>
      </c>
      <c r="P3615" t="s">
        <v>8303</v>
      </c>
      <c r="Q3615">
        <f t="shared" si="450"/>
        <v>100</v>
      </c>
      <c r="R3615">
        <f t="shared" si="455"/>
        <v>115.08</v>
      </c>
      <c r="S3615" t="str">
        <f t="shared" si="451"/>
        <v>theater</v>
      </c>
      <c r="T3615" t="str">
        <f t="shared" si="452"/>
        <v>spaces</v>
      </c>
      <c r="U3615" s="7">
        <f t="shared" si="453"/>
        <v>42576.278715277775</v>
      </c>
      <c r="V3615" s="7">
        <f t="shared" si="454"/>
        <v>42606.278715277775</v>
      </c>
    </row>
    <row r="3616" spans="1:22" ht="44.25" x14ac:dyDescent="0.75">
      <c r="A3616">
        <v>376</v>
      </c>
      <c r="B3616" s="2" t="s">
        <v>377</v>
      </c>
      <c r="C3616" s="2" t="s">
        <v>4486</v>
      </c>
      <c r="D3616">
        <v>2450</v>
      </c>
      <c r="E3616">
        <f t="shared" si="448"/>
        <v>3209.5</v>
      </c>
      <c r="F3616">
        <v>2596</v>
      </c>
      <c r="G3616">
        <f t="shared" si="449"/>
        <v>3400.76</v>
      </c>
      <c r="H3616" t="s">
        <v>8219</v>
      </c>
      <c r="I3616" t="s">
        <v>8225</v>
      </c>
      <c r="J3616" t="s">
        <v>8247</v>
      </c>
      <c r="K3616">
        <v>1472122316</v>
      </c>
      <c r="L3616">
        <v>1469443916</v>
      </c>
      <c r="M3616" t="b">
        <v>0</v>
      </c>
      <c r="N3616">
        <v>48</v>
      </c>
      <c r="O3616" t="b">
        <v>1</v>
      </c>
      <c r="P3616" t="s">
        <v>8269</v>
      </c>
      <c r="Q3616">
        <f t="shared" si="450"/>
        <v>106</v>
      </c>
      <c r="R3616">
        <f t="shared" si="455"/>
        <v>70.849999999999994</v>
      </c>
      <c r="S3616" t="str">
        <f t="shared" si="451"/>
        <v>film &amp; video</v>
      </c>
      <c r="T3616" t="str">
        <f t="shared" si="452"/>
        <v>documentary</v>
      </c>
      <c r="U3616" s="7">
        <f t="shared" si="453"/>
        <v>42576.452731481477</v>
      </c>
      <c r="V3616" s="7">
        <f t="shared" si="454"/>
        <v>42607.452731481477</v>
      </c>
    </row>
    <row r="3617" spans="1:22" x14ac:dyDescent="0.75">
      <c r="A3617">
        <v>3586</v>
      </c>
      <c r="B3617" s="2" t="s">
        <v>3585</v>
      </c>
      <c r="C3617" s="2" t="s">
        <v>7696</v>
      </c>
      <c r="D3617">
        <v>7500</v>
      </c>
      <c r="E3617">
        <f t="shared" si="448"/>
        <v>7500</v>
      </c>
      <c r="F3617">
        <v>8207</v>
      </c>
      <c r="G3617">
        <f t="shared" si="449"/>
        <v>8207</v>
      </c>
      <c r="H3617" t="s">
        <v>8219</v>
      </c>
      <c r="I3617" t="s">
        <v>8224</v>
      </c>
      <c r="J3617" t="s">
        <v>8246</v>
      </c>
      <c r="K3617">
        <v>1474649070</v>
      </c>
      <c r="L3617">
        <v>1469465070</v>
      </c>
      <c r="M3617" t="b">
        <v>0</v>
      </c>
      <c r="N3617">
        <v>54</v>
      </c>
      <c r="O3617" t="b">
        <v>1</v>
      </c>
      <c r="P3617" t="s">
        <v>8271</v>
      </c>
      <c r="Q3617">
        <f t="shared" si="450"/>
        <v>109</v>
      </c>
      <c r="R3617">
        <f t="shared" si="455"/>
        <v>151.97999999999999</v>
      </c>
      <c r="S3617" t="str">
        <f t="shared" si="451"/>
        <v>theater</v>
      </c>
      <c r="T3617" t="str">
        <f t="shared" si="452"/>
        <v>plays</v>
      </c>
      <c r="U3617" s="7">
        <f t="shared" si="453"/>
        <v>42576.697569444441</v>
      </c>
      <c r="V3617" s="7">
        <f t="shared" si="454"/>
        <v>42636.697569444441</v>
      </c>
    </row>
    <row r="3618" spans="1:22" ht="44.25" x14ac:dyDescent="0.75">
      <c r="A3618">
        <v>2347</v>
      </c>
      <c r="B3618" s="2" t="s">
        <v>2348</v>
      </c>
      <c r="C3618" s="2" t="s">
        <v>6457</v>
      </c>
      <c r="D3618">
        <v>1000</v>
      </c>
      <c r="E3618">
        <f t="shared" si="448"/>
        <v>1000</v>
      </c>
      <c r="F3618">
        <v>15</v>
      </c>
      <c r="G3618">
        <f t="shared" si="449"/>
        <v>15</v>
      </c>
      <c r="H3618" t="s">
        <v>8220</v>
      </c>
      <c r="I3618" t="s">
        <v>8224</v>
      </c>
      <c r="J3618" t="s">
        <v>8246</v>
      </c>
      <c r="K3618">
        <v>1472135676</v>
      </c>
      <c r="L3618">
        <v>1469543676</v>
      </c>
      <c r="M3618" t="b">
        <v>0</v>
      </c>
      <c r="N3618">
        <v>1</v>
      </c>
      <c r="O3618" t="b">
        <v>0</v>
      </c>
      <c r="P3618" t="s">
        <v>8272</v>
      </c>
      <c r="Q3618">
        <f t="shared" si="450"/>
        <v>2</v>
      </c>
      <c r="R3618">
        <f t="shared" si="455"/>
        <v>15</v>
      </c>
      <c r="S3618" t="str">
        <f t="shared" si="451"/>
        <v>technology</v>
      </c>
      <c r="T3618" t="str">
        <f t="shared" si="452"/>
        <v>web</v>
      </c>
      <c r="U3618" s="7">
        <f t="shared" si="453"/>
        <v>42577.607361111113</v>
      </c>
      <c r="V3618" s="7">
        <f t="shared" si="454"/>
        <v>42607.607361111113</v>
      </c>
    </row>
    <row r="3619" spans="1:22" ht="44.25" x14ac:dyDescent="0.75">
      <c r="A3619">
        <v>845</v>
      </c>
      <c r="B3619" s="2" t="s">
        <v>846</v>
      </c>
      <c r="C3619" s="2" t="s">
        <v>4955</v>
      </c>
      <c r="D3619">
        <v>5000</v>
      </c>
      <c r="E3619">
        <f t="shared" si="448"/>
        <v>5000</v>
      </c>
      <c r="F3619">
        <v>6019.01</v>
      </c>
      <c r="G3619">
        <f t="shared" si="449"/>
        <v>6019.01</v>
      </c>
      <c r="H3619" t="s">
        <v>8219</v>
      </c>
      <c r="I3619" t="s">
        <v>8224</v>
      </c>
      <c r="J3619" t="s">
        <v>8246</v>
      </c>
      <c r="K3619">
        <v>1473047940</v>
      </c>
      <c r="L3619">
        <v>1469595396</v>
      </c>
      <c r="M3619" t="b">
        <v>0</v>
      </c>
      <c r="N3619">
        <v>177</v>
      </c>
      <c r="O3619" t="b">
        <v>1</v>
      </c>
      <c r="P3619" t="s">
        <v>8277</v>
      </c>
      <c r="Q3619">
        <f t="shared" si="450"/>
        <v>120</v>
      </c>
      <c r="R3619">
        <f t="shared" si="455"/>
        <v>34.01</v>
      </c>
      <c r="S3619" t="str">
        <f t="shared" si="451"/>
        <v>music</v>
      </c>
      <c r="T3619" t="str">
        <f t="shared" si="452"/>
        <v>metal</v>
      </c>
      <c r="U3619" s="7">
        <f t="shared" si="453"/>
        <v>42578.205972222218</v>
      </c>
      <c r="V3619" s="7">
        <f t="shared" si="454"/>
        <v>42618.165972222225</v>
      </c>
    </row>
    <row r="3620" spans="1:22" ht="29.5" x14ac:dyDescent="0.75">
      <c r="A3620">
        <v>690</v>
      </c>
      <c r="B3620" s="2" t="s">
        <v>691</v>
      </c>
      <c r="C3620" s="2" t="s">
        <v>4800</v>
      </c>
      <c r="D3620">
        <v>20000</v>
      </c>
      <c r="E3620">
        <f t="shared" si="448"/>
        <v>20000</v>
      </c>
      <c r="F3620">
        <v>2468</v>
      </c>
      <c r="G3620">
        <f t="shared" si="449"/>
        <v>2468</v>
      </c>
      <c r="H3620" t="s">
        <v>8221</v>
      </c>
      <c r="I3620" t="s">
        <v>8224</v>
      </c>
      <c r="J3620" t="s">
        <v>8246</v>
      </c>
      <c r="K3620">
        <v>1473400800</v>
      </c>
      <c r="L3620">
        <v>1469718841</v>
      </c>
      <c r="M3620" t="b">
        <v>0</v>
      </c>
      <c r="N3620">
        <v>34</v>
      </c>
      <c r="O3620" t="b">
        <v>0</v>
      </c>
      <c r="P3620" t="s">
        <v>8273</v>
      </c>
      <c r="Q3620">
        <f t="shared" si="450"/>
        <v>12</v>
      </c>
      <c r="R3620">
        <f t="shared" si="455"/>
        <v>72.59</v>
      </c>
      <c r="S3620" t="str">
        <f t="shared" si="451"/>
        <v>technology</v>
      </c>
      <c r="T3620" t="str">
        <f t="shared" si="452"/>
        <v>wearables</v>
      </c>
      <c r="U3620" s="7">
        <f t="shared" si="453"/>
        <v>42579.634733796294</v>
      </c>
      <c r="V3620" s="7">
        <f t="shared" si="454"/>
        <v>42622.25</v>
      </c>
    </row>
    <row r="3621" spans="1:22" ht="44.25" x14ac:dyDescent="0.75">
      <c r="A3621">
        <v>1040</v>
      </c>
      <c r="B3621" s="2" t="s">
        <v>1041</v>
      </c>
      <c r="C3621" s="2" t="s">
        <v>5150</v>
      </c>
      <c r="D3621">
        <v>85000</v>
      </c>
      <c r="E3621">
        <f t="shared" si="448"/>
        <v>85000</v>
      </c>
      <c r="F3621">
        <v>250</v>
      </c>
      <c r="G3621">
        <f t="shared" si="449"/>
        <v>250</v>
      </c>
      <c r="H3621" t="s">
        <v>8220</v>
      </c>
      <c r="I3621" t="s">
        <v>8224</v>
      </c>
      <c r="J3621" t="s">
        <v>8246</v>
      </c>
      <c r="K3621">
        <v>1472317209</v>
      </c>
      <c r="L3621">
        <v>1469725209</v>
      </c>
      <c r="M3621" t="b">
        <v>0</v>
      </c>
      <c r="N3621">
        <v>1</v>
      </c>
      <c r="O3621" t="b">
        <v>0</v>
      </c>
      <c r="P3621" t="s">
        <v>8281</v>
      </c>
      <c r="Q3621">
        <f t="shared" si="450"/>
        <v>0</v>
      </c>
      <c r="R3621">
        <f t="shared" si="455"/>
        <v>250</v>
      </c>
      <c r="S3621" t="str">
        <f t="shared" si="451"/>
        <v>journalism</v>
      </c>
      <c r="T3621" t="str">
        <f t="shared" si="452"/>
        <v>audio</v>
      </c>
      <c r="U3621" s="7">
        <f t="shared" si="453"/>
        <v>42579.708437499998</v>
      </c>
      <c r="V3621" s="7">
        <f t="shared" si="454"/>
        <v>42609.708437499998</v>
      </c>
    </row>
    <row r="3622" spans="1:22" ht="44.25" x14ac:dyDescent="0.75">
      <c r="A3622">
        <v>3523</v>
      </c>
      <c r="B3622" s="2" t="s">
        <v>3522</v>
      </c>
      <c r="C3622" s="2" t="s">
        <v>7633</v>
      </c>
      <c r="D3622">
        <v>4000</v>
      </c>
      <c r="E3622">
        <f t="shared" si="448"/>
        <v>5240</v>
      </c>
      <c r="F3622">
        <v>4546</v>
      </c>
      <c r="G3622">
        <f t="shared" si="449"/>
        <v>5955.26</v>
      </c>
      <c r="H3622" t="s">
        <v>8219</v>
      </c>
      <c r="I3622" t="s">
        <v>8225</v>
      </c>
      <c r="J3622" t="s">
        <v>8247</v>
      </c>
      <c r="K3622">
        <v>1474844400</v>
      </c>
      <c r="L3622">
        <v>1469871148</v>
      </c>
      <c r="M3622" t="b">
        <v>0</v>
      </c>
      <c r="N3622">
        <v>80</v>
      </c>
      <c r="O3622" t="b">
        <v>1</v>
      </c>
      <c r="P3622" t="s">
        <v>8271</v>
      </c>
      <c r="Q3622">
        <f t="shared" si="450"/>
        <v>114</v>
      </c>
      <c r="R3622">
        <f t="shared" si="455"/>
        <v>74.44</v>
      </c>
      <c r="S3622" t="str">
        <f t="shared" si="451"/>
        <v>theater</v>
      </c>
      <c r="T3622" t="str">
        <f t="shared" si="452"/>
        <v>plays</v>
      </c>
      <c r="U3622" s="7">
        <f t="shared" si="453"/>
        <v>42581.397546296299</v>
      </c>
      <c r="V3622" s="7">
        <f t="shared" si="454"/>
        <v>42638.958333333328</v>
      </c>
    </row>
    <row r="3623" spans="1:22" ht="44.25" x14ac:dyDescent="0.75">
      <c r="A3623">
        <v>1063</v>
      </c>
      <c r="B3623" s="2" t="s">
        <v>1064</v>
      </c>
      <c r="C3623" s="2" t="s">
        <v>5173</v>
      </c>
      <c r="D3623">
        <v>1000</v>
      </c>
      <c r="E3623">
        <f t="shared" si="448"/>
        <v>1000</v>
      </c>
      <c r="F3623">
        <v>0</v>
      </c>
      <c r="G3623">
        <f t="shared" si="449"/>
        <v>0</v>
      </c>
      <c r="H3623" t="s">
        <v>8220</v>
      </c>
      <c r="I3623" t="s">
        <v>8224</v>
      </c>
      <c r="J3623" t="s">
        <v>8246</v>
      </c>
      <c r="K3623">
        <v>1472604262</v>
      </c>
      <c r="L3623">
        <v>1470012262</v>
      </c>
      <c r="M3623" t="b">
        <v>0</v>
      </c>
      <c r="N3623">
        <v>0</v>
      </c>
      <c r="O3623" t="b">
        <v>0</v>
      </c>
      <c r="P3623" t="s">
        <v>8281</v>
      </c>
      <c r="Q3623">
        <f t="shared" si="450"/>
        <v>0</v>
      </c>
      <c r="R3623" t="e">
        <f t="shared" si="455"/>
        <v>#DIV/0!</v>
      </c>
      <c r="S3623" t="str">
        <f t="shared" si="451"/>
        <v>journalism</v>
      </c>
      <c r="T3623" t="str">
        <f t="shared" si="452"/>
        <v>audio</v>
      </c>
      <c r="U3623" s="7">
        <f t="shared" si="453"/>
        <v>42583.030810185184</v>
      </c>
      <c r="V3623" s="7">
        <f t="shared" si="454"/>
        <v>42613.030810185184</v>
      </c>
    </row>
    <row r="3624" spans="1:22" ht="44.25" x14ac:dyDescent="0.75">
      <c r="A3624">
        <v>2186</v>
      </c>
      <c r="B3624" s="2" t="s">
        <v>2187</v>
      </c>
      <c r="C3624" s="2" t="s">
        <v>6296</v>
      </c>
      <c r="D3624">
        <v>20000</v>
      </c>
      <c r="E3624">
        <f t="shared" si="448"/>
        <v>20000</v>
      </c>
      <c r="F3624">
        <v>21935</v>
      </c>
      <c r="G3624">
        <f t="shared" si="449"/>
        <v>21935</v>
      </c>
      <c r="H3624" t="s">
        <v>8219</v>
      </c>
      <c r="I3624" t="s">
        <v>8224</v>
      </c>
      <c r="J3624" t="s">
        <v>8246</v>
      </c>
      <c r="K3624">
        <v>1473213600</v>
      </c>
      <c r="L3624">
        <v>1470062743</v>
      </c>
      <c r="M3624" t="b">
        <v>0</v>
      </c>
      <c r="N3624">
        <v>392</v>
      </c>
      <c r="O3624" t="b">
        <v>1</v>
      </c>
      <c r="P3624" t="s">
        <v>8297</v>
      </c>
      <c r="Q3624">
        <f t="shared" si="450"/>
        <v>110</v>
      </c>
      <c r="R3624">
        <f t="shared" si="455"/>
        <v>55.96</v>
      </c>
      <c r="S3624" t="str">
        <f t="shared" si="451"/>
        <v>games</v>
      </c>
      <c r="T3624" t="str">
        <f t="shared" si="452"/>
        <v>tabletop games</v>
      </c>
      <c r="U3624" s="7">
        <f t="shared" si="453"/>
        <v>42583.615081018521</v>
      </c>
      <c r="V3624" s="7">
        <f t="shared" si="454"/>
        <v>42620.083333333328</v>
      </c>
    </row>
    <row r="3625" spans="1:22" ht="44.25" x14ac:dyDescent="0.75">
      <c r="A3625">
        <v>199</v>
      </c>
      <c r="B3625" s="2" t="s">
        <v>201</v>
      </c>
      <c r="C3625" s="2" t="s">
        <v>4309</v>
      </c>
      <c r="D3625">
        <v>10000</v>
      </c>
      <c r="E3625">
        <f t="shared" si="448"/>
        <v>10000</v>
      </c>
      <c r="F3625">
        <v>0</v>
      </c>
      <c r="G3625">
        <f t="shared" si="449"/>
        <v>0</v>
      </c>
      <c r="H3625" t="s">
        <v>8221</v>
      </c>
      <c r="I3625" t="s">
        <v>8224</v>
      </c>
      <c r="J3625" t="s">
        <v>8246</v>
      </c>
      <c r="K3625">
        <v>1472698702</v>
      </c>
      <c r="L3625">
        <v>1470106702</v>
      </c>
      <c r="M3625" t="b">
        <v>0</v>
      </c>
      <c r="N3625">
        <v>0</v>
      </c>
      <c r="O3625" t="b">
        <v>0</v>
      </c>
      <c r="P3625" t="s">
        <v>8268</v>
      </c>
      <c r="Q3625">
        <f t="shared" si="450"/>
        <v>0</v>
      </c>
      <c r="R3625" t="e">
        <f t="shared" si="455"/>
        <v>#DIV/0!</v>
      </c>
      <c r="S3625" t="str">
        <f t="shared" si="451"/>
        <v>film &amp; video</v>
      </c>
      <c r="T3625" t="str">
        <f t="shared" si="452"/>
        <v>drama</v>
      </c>
      <c r="U3625" s="7">
        <f t="shared" si="453"/>
        <v>42584.123865740738</v>
      </c>
      <c r="V3625" s="7">
        <f t="shared" si="454"/>
        <v>42614.123865740738</v>
      </c>
    </row>
    <row r="3626" spans="1:22" ht="44.25" x14ac:dyDescent="0.75">
      <c r="A3626">
        <v>2568</v>
      </c>
      <c r="B3626" s="2" t="s">
        <v>2568</v>
      </c>
      <c r="C3626" s="2" t="s">
        <v>6678</v>
      </c>
      <c r="D3626">
        <v>10000</v>
      </c>
      <c r="E3626">
        <f t="shared" si="448"/>
        <v>13100</v>
      </c>
      <c r="F3626">
        <v>50</v>
      </c>
      <c r="G3626">
        <f t="shared" si="449"/>
        <v>65.5</v>
      </c>
      <c r="H3626" t="s">
        <v>8220</v>
      </c>
      <c r="I3626" t="s">
        <v>8225</v>
      </c>
      <c r="J3626" t="s">
        <v>8247</v>
      </c>
      <c r="K3626">
        <v>1472745594</v>
      </c>
      <c r="L3626">
        <v>1470153594</v>
      </c>
      <c r="M3626" t="b">
        <v>0</v>
      </c>
      <c r="N3626">
        <v>1</v>
      </c>
      <c r="O3626" t="b">
        <v>0</v>
      </c>
      <c r="P3626" t="s">
        <v>8284</v>
      </c>
      <c r="Q3626">
        <f t="shared" si="450"/>
        <v>1</v>
      </c>
      <c r="R3626">
        <f t="shared" si="455"/>
        <v>65.5</v>
      </c>
      <c r="S3626" t="str">
        <f t="shared" si="451"/>
        <v>food</v>
      </c>
      <c r="T3626" t="str">
        <f t="shared" si="452"/>
        <v>food trucks</v>
      </c>
      <c r="U3626" s="7">
        <f t="shared" si="453"/>
        <v>42584.666597222225</v>
      </c>
      <c r="V3626" s="7">
        <f t="shared" si="454"/>
        <v>42614.666597222225</v>
      </c>
    </row>
    <row r="3627" spans="1:22" ht="59" x14ac:dyDescent="0.75">
      <c r="A3627">
        <v>3496</v>
      </c>
      <c r="B3627" s="2" t="s">
        <v>3495</v>
      </c>
      <c r="C3627" s="2" t="s">
        <v>7606</v>
      </c>
      <c r="D3627">
        <v>3000</v>
      </c>
      <c r="E3627">
        <f t="shared" si="448"/>
        <v>3000</v>
      </c>
      <c r="F3627">
        <v>3732</v>
      </c>
      <c r="G3627">
        <f t="shared" si="449"/>
        <v>3732</v>
      </c>
      <c r="H3627" t="s">
        <v>8219</v>
      </c>
      <c r="I3627" t="s">
        <v>8224</v>
      </c>
      <c r="J3627" t="s">
        <v>8246</v>
      </c>
      <c r="K3627">
        <v>1473625166</v>
      </c>
      <c r="L3627">
        <v>1470169166</v>
      </c>
      <c r="M3627" t="b">
        <v>0</v>
      </c>
      <c r="N3627">
        <v>78</v>
      </c>
      <c r="O3627" t="b">
        <v>1</v>
      </c>
      <c r="P3627" t="s">
        <v>8271</v>
      </c>
      <c r="Q3627">
        <f t="shared" si="450"/>
        <v>124</v>
      </c>
      <c r="R3627">
        <f t="shared" si="455"/>
        <v>47.85</v>
      </c>
      <c r="S3627" t="str">
        <f t="shared" si="451"/>
        <v>theater</v>
      </c>
      <c r="T3627" t="str">
        <f t="shared" si="452"/>
        <v>plays</v>
      </c>
      <c r="U3627" s="7">
        <f t="shared" si="453"/>
        <v>42584.846828703703</v>
      </c>
      <c r="V3627" s="7">
        <f t="shared" si="454"/>
        <v>42624.846828703703</v>
      </c>
    </row>
    <row r="3628" spans="1:22" ht="29.5" x14ac:dyDescent="0.75">
      <c r="A3628">
        <v>612</v>
      </c>
      <c r="B3628" s="2" t="s">
        <v>613</v>
      </c>
      <c r="C3628" s="2" t="s">
        <v>4722</v>
      </c>
      <c r="D3628">
        <v>10000</v>
      </c>
      <c r="E3628">
        <f t="shared" si="448"/>
        <v>11399.999999999998</v>
      </c>
      <c r="F3628">
        <v>0</v>
      </c>
      <c r="G3628">
        <f t="shared" si="449"/>
        <v>0</v>
      </c>
      <c r="H3628" t="s">
        <v>8220</v>
      </c>
      <c r="I3628" t="s">
        <v>8237</v>
      </c>
      <c r="J3628" t="s">
        <v>8249</v>
      </c>
      <c r="K3628">
        <v>1472777146</v>
      </c>
      <c r="L3628">
        <v>1470185146</v>
      </c>
      <c r="M3628" t="b">
        <v>0</v>
      </c>
      <c r="N3628">
        <v>0</v>
      </c>
      <c r="O3628" t="b">
        <v>0</v>
      </c>
      <c r="P3628" t="s">
        <v>8272</v>
      </c>
      <c r="Q3628">
        <f t="shared" si="450"/>
        <v>0</v>
      </c>
      <c r="R3628" t="e">
        <f t="shared" si="455"/>
        <v>#DIV/0!</v>
      </c>
      <c r="S3628" t="str">
        <f t="shared" si="451"/>
        <v>technology</v>
      </c>
      <c r="T3628" t="str">
        <f t="shared" si="452"/>
        <v>web</v>
      </c>
      <c r="U3628" s="7">
        <f t="shared" si="453"/>
        <v>42585.031782407401</v>
      </c>
      <c r="V3628" s="7">
        <f t="shared" si="454"/>
        <v>42615.031782407401</v>
      </c>
    </row>
    <row r="3629" spans="1:22" ht="29.5" x14ac:dyDescent="0.75">
      <c r="A3629">
        <v>2968</v>
      </c>
      <c r="B3629" s="2" t="s">
        <v>2968</v>
      </c>
      <c r="C3629" s="2" t="s">
        <v>7078</v>
      </c>
      <c r="D3629">
        <v>3500</v>
      </c>
      <c r="E3629">
        <f t="shared" si="448"/>
        <v>3500</v>
      </c>
      <c r="F3629">
        <v>3710</v>
      </c>
      <c r="G3629">
        <f t="shared" si="449"/>
        <v>3710</v>
      </c>
      <c r="H3629" t="s">
        <v>8219</v>
      </c>
      <c r="I3629" t="s">
        <v>8224</v>
      </c>
      <c r="J3629" t="s">
        <v>8246</v>
      </c>
      <c r="K3629">
        <v>1471406340</v>
      </c>
      <c r="L3629">
        <v>1470227660</v>
      </c>
      <c r="M3629" t="b">
        <v>0</v>
      </c>
      <c r="N3629">
        <v>47</v>
      </c>
      <c r="O3629" t="b">
        <v>1</v>
      </c>
      <c r="P3629" t="s">
        <v>8271</v>
      </c>
      <c r="Q3629">
        <f t="shared" si="450"/>
        <v>106</v>
      </c>
      <c r="R3629">
        <f t="shared" si="455"/>
        <v>78.94</v>
      </c>
      <c r="S3629" t="str">
        <f t="shared" si="451"/>
        <v>theater</v>
      </c>
      <c r="T3629" t="str">
        <f t="shared" si="452"/>
        <v>plays</v>
      </c>
      <c r="U3629" s="7">
        <f t="shared" si="453"/>
        <v>42585.523842592593</v>
      </c>
      <c r="V3629" s="7">
        <f t="shared" si="454"/>
        <v>42599.165972222225</v>
      </c>
    </row>
    <row r="3630" spans="1:22" ht="44.25" x14ac:dyDescent="0.75">
      <c r="A3630">
        <v>1779</v>
      </c>
      <c r="B3630" s="2" t="s">
        <v>1780</v>
      </c>
      <c r="C3630" s="2" t="s">
        <v>5889</v>
      </c>
      <c r="D3630">
        <v>11000</v>
      </c>
      <c r="E3630">
        <f t="shared" si="448"/>
        <v>11000</v>
      </c>
      <c r="F3630">
        <v>3986</v>
      </c>
      <c r="G3630">
        <f t="shared" si="449"/>
        <v>3986</v>
      </c>
      <c r="H3630" t="s">
        <v>8221</v>
      </c>
      <c r="I3630" t="s">
        <v>8224</v>
      </c>
      <c r="J3630" t="s">
        <v>8246</v>
      </c>
      <c r="K3630">
        <v>1472834180</v>
      </c>
      <c r="L3630">
        <v>1470242180</v>
      </c>
      <c r="M3630" t="b">
        <v>1</v>
      </c>
      <c r="N3630">
        <v>38</v>
      </c>
      <c r="O3630" t="b">
        <v>0</v>
      </c>
      <c r="P3630" t="s">
        <v>8285</v>
      </c>
      <c r="Q3630">
        <f t="shared" si="450"/>
        <v>36</v>
      </c>
      <c r="R3630">
        <f t="shared" si="455"/>
        <v>104.89</v>
      </c>
      <c r="S3630" t="str">
        <f t="shared" si="451"/>
        <v>photography</v>
      </c>
      <c r="T3630" t="str">
        <f t="shared" si="452"/>
        <v>photobooks</v>
      </c>
      <c r="U3630" s="7">
        <f t="shared" si="453"/>
        <v>42585.691898148143</v>
      </c>
      <c r="V3630" s="7">
        <f t="shared" si="454"/>
        <v>42615.691898148143</v>
      </c>
    </row>
    <row r="3631" spans="1:22" ht="44.25" x14ac:dyDescent="0.75">
      <c r="A3631">
        <v>2748</v>
      </c>
      <c r="B3631" s="2" t="s">
        <v>2748</v>
      </c>
      <c r="C3631" s="2" t="s">
        <v>6858</v>
      </c>
      <c r="D3631">
        <v>5000</v>
      </c>
      <c r="E3631">
        <f t="shared" si="448"/>
        <v>5000</v>
      </c>
      <c r="F3631">
        <v>53</v>
      </c>
      <c r="G3631">
        <f t="shared" si="449"/>
        <v>53</v>
      </c>
      <c r="H3631" t="s">
        <v>8221</v>
      </c>
      <c r="I3631" t="s">
        <v>8224</v>
      </c>
      <c r="J3631" t="s">
        <v>8246</v>
      </c>
      <c r="K3631">
        <v>1472835802</v>
      </c>
      <c r="L3631">
        <v>1470243802</v>
      </c>
      <c r="M3631" t="b">
        <v>0</v>
      </c>
      <c r="N3631">
        <v>4</v>
      </c>
      <c r="O3631" t="b">
        <v>0</v>
      </c>
      <c r="P3631" t="s">
        <v>8304</v>
      </c>
      <c r="Q3631">
        <f t="shared" si="450"/>
        <v>1</v>
      </c>
      <c r="R3631">
        <f t="shared" si="455"/>
        <v>13.25</v>
      </c>
      <c r="S3631" t="str">
        <f t="shared" si="451"/>
        <v>publishing</v>
      </c>
      <c r="T3631" t="str">
        <f t="shared" si="452"/>
        <v>children's books</v>
      </c>
      <c r="U3631" s="7">
        <f t="shared" si="453"/>
        <v>42585.7106712963</v>
      </c>
      <c r="V3631" s="7">
        <f t="shared" si="454"/>
        <v>42615.7106712963</v>
      </c>
    </row>
    <row r="3632" spans="1:22" ht="44.25" x14ac:dyDescent="0.75">
      <c r="A3632">
        <v>350</v>
      </c>
      <c r="B3632" s="2" t="s">
        <v>351</v>
      </c>
      <c r="C3632" s="2" t="s">
        <v>4460</v>
      </c>
      <c r="D3632">
        <v>25000</v>
      </c>
      <c r="E3632">
        <f t="shared" si="448"/>
        <v>25000</v>
      </c>
      <c r="F3632">
        <v>28690</v>
      </c>
      <c r="G3632">
        <f t="shared" si="449"/>
        <v>28690</v>
      </c>
      <c r="H3632" t="s">
        <v>8219</v>
      </c>
      <c r="I3632" t="s">
        <v>8224</v>
      </c>
      <c r="J3632" t="s">
        <v>8246</v>
      </c>
      <c r="K3632">
        <v>1473566340</v>
      </c>
      <c r="L3632">
        <v>1470274509</v>
      </c>
      <c r="M3632" t="b">
        <v>1</v>
      </c>
      <c r="N3632">
        <v>221</v>
      </c>
      <c r="O3632" t="b">
        <v>1</v>
      </c>
      <c r="P3632" t="s">
        <v>8269</v>
      </c>
      <c r="Q3632">
        <f t="shared" si="450"/>
        <v>115</v>
      </c>
      <c r="R3632">
        <f t="shared" si="455"/>
        <v>129.82</v>
      </c>
      <c r="S3632" t="str">
        <f t="shared" si="451"/>
        <v>film &amp; video</v>
      </c>
      <c r="T3632" t="str">
        <f t="shared" si="452"/>
        <v>documentary</v>
      </c>
      <c r="U3632" s="7">
        <f t="shared" si="453"/>
        <v>42586.066076388888</v>
      </c>
      <c r="V3632" s="7">
        <f t="shared" si="454"/>
        <v>42624.165972222225</v>
      </c>
    </row>
    <row r="3633" spans="1:22" ht="44.25" x14ac:dyDescent="0.75">
      <c r="A3633">
        <v>955</v>
      </c>
      <c r="B3633" s="2" t="s">
        <v>956</v>
      </c>
      <c r="C3633" s="2" t="s">
        <v>5065</v>
      </c>
      <c r="D3633">
        <v>300000</v>
      </c>
      <c r="E3633">
        <f t="shared" si="448"/>
        <v>300000</v>
      </c>
      <c r="F3633">
        <v>16984</v>
      </c>
      <c r="G3633">
        <f t="shared" si="449"/>
        <v>16984</v>
      </c>
      <c r="H3633" t="s">
        <v>8221</v>
      </c>
      <c r="I3633" t="s">
        <v>8224</v>
      </c>
      <c r="J3633" t="s">
        <v>8246</v>
      </c>
      <c r="K3633">
        <v>1473750300</v>
      </c>
      <c r="L3633">
        <v>1470294300</v>
      </c>
      <c r="M3633" t="b">
        <v>0</v>
      </c>
      <c r="N3633">
        <v>93</v>
      </c>
      <c r="O3633" t="b">
        <v>0</v>
      </c>
      <c r="P3633" t="s">
        <v>8273</v>
      </c>
      <c r="Q3633">
        <f t="shared" si="450"/>
        <v>6</v>
      </c>
      <c r="R3633">
        <f t="shared" si="455"/>
        <v>182.62</v>
      </c>
      <c r="S3633" t="str">
        <f t="shared" si="451"/>
        <v>technology</v>
      </c>
      <c r="T3633" t="str">
        <f t="shared" si="452"/>
        <v>wearables</v>
      </c>
      <c r="U3633" s="7">
        <f t="shared" si="453"/>
        <v>42586.295138888891</v>
      </c>
      <c r="V3633" s="7">
        <f t="shared" si="454"/>
        <v>42626.295138888891</v>
      </c>
    </row>
    <row r="3634" spans="1:22" ht="44.25" x14ac:dyDescent="0.75">
      <c r="A3634">
        <v>1743</v>
      </c>
      <c r="B3634" s="2" t="s">
        <v>1744</v>
      </c>
      <c r="C3634" s="2" t="s">
        <v>5853</v>
      </c>
      <c r="D3634">
        <v>6000</v>
      </c>
      <c r="E3634">
        <f t="shared" si="448"/>
        <v>6000</v>
      </c>
      <c r="F3634">
        <v>6025</v>
      </c>
      <c r="G3634">
        <f t="shared" si="449"/>
        <v>6025</v>
      </c>
      <c r="H3634" t="s">
        <v>8219</v>
      </c>
      <c r="I3634" t="s">
        <v>8224</v>
      </c>
      <c r="J3634" t="s">
        <v>8246</v>
      </c>
      <c r="K3634">
        <v>1472270340</v>
      </c>
      <c r="L3634">
        <v>1470348775</v>
      </c>
      <c r="M3634" t="b">
        <v>0</v>
      </c>
      <c r="N3634">
        <v>67</v>
      </c>
      <c r="O3634" t="b">
        <v>1</v>
      </c>
      <c r="P3634" t="s">
        <v>8285</v>
      </c>
      <c r="Q3634">
        <f t="shared" si="450"/>
        <v>100</v>
      </c>
      <c r="R3634">
        <f t="shared" si="455"/>
        <v>89.93</v>
      </c>
      <c r="S3634" t="str">
        <f t="shared" si="451"/>
        <v>photography</v>
      </c>
      <c r="T3634" t="str">
        <f t="shared" si="452"/>
        <v>photobooks</v>
      </c>
      <c r="U3634" s="7">
        <f t="shared" si="453"/>
        <v>42586.925636574073</v>
      </c>
      <c r="V3634" s="7">
        <f t="shared" si="454"/>
        <v>42609.165972222225</v>
      </c>
    </row>
    <row r="3635" spans="1:22" ht="44.25" x14ac:dyDescent="0.75">
      <c r="A3635">
        <v>3252</v>
      </c>
      <c r="B3635" s="2" t="s">
        <v>3252</v>
      </c>
      <c r="C3635" s="2" t="s">
        <v>7362</v>
      </c>
      <c r="D3635">
        <v>2250</v>
      </c>
      <c r="E3635">
        <f t="shared" si="448"/>
        <v>2947.5</v>
      </c>
      <c r="F3635">
        <v>2876</v>
      </c>
      <c r="G3635">
        <f t="shared" si="449"/>
        <v>3767.56</v>
      </c>
      <c r="H3635" t="s">
        <v>8219</v>
      </c>
      <c r="I3635" t="s">
        <v>8225</v>
      </c>
      <c r="J3635" t="s">
        <v>8247</v>
      </c>
      <c r="K3635">
        <v>1473247240</v>
      </c>
      <c r="L3635">
        <v>1470655240</v>
      </c>
      <c r="M3635" t="b">
        <v>1</v>
      </c>
      <c r="N3635">
        <v>50</v>
      </c>
      <c r="O3635" t="b">
        <v>1</v>
      </c>
      <c r="P3635" t="s">
        <v>8271</v>
      </c>
      <c r="Q3635">
        <f t="shared" si="450"/>
        <v>128</v>
      </c>
      <c r="R3635">
        <f t="shared" si="455"/>
        <v>75.349999999999994</v>
      </c>
      <c r="S3635" t="str">
        <f t="shared" si="451"/>
        <v>theater</v>
      </c>
      <c r="T3635" t="str">
        <f t="shared" si="452"/>
        <v>plays</v>
      </c>
      <c r="U3635" s="7">
        <f t="shared" si="453"/>
        <v>42590.472685185188</v>
      </c>
      <c r="V3635" s="7">
        <f t="shared" si="454"/>
        <v>42620.472685185188</v>
      </c>
    </row>
    <row r="3636" spans="1:22" ht="44.25" x14ac:dyDescent="0.75">
      <c r="A3636">
        <v>3639</v>
      </c>
      <c r="B3636" s="2" t="s">
        <v>3637</v>
      </c>
      <c r="C3636" s="2" t="s">
        <v>7749</v>
      </c>
      <c r="D3636">
        <v>25000</v>
      </c>
      <c r="E3636">
        <f t="shared" si="448"/>
        <v>25000</v>
      </c>
      <c r="F3636">
        <v>1</v>
      </c>
      <c r="G3636">
        <f t="shared" si="449"/>
        <v>1</v>
      </c>
      <c r="H3636" t="s">
        <v>8221</v>
      </c>
      <c r="I3636" t="s">
        <v>8224</v>
      </c>
      <c r="J3636" t="s">
        <v>8246</v>
      </c>
      <c r="K3636">
        <v>1475853060</v>
      </c>
      <c r="L3636">
        <v>1470672906</v>
      </c>
      <c r="M3636" t="b">
        <v>0</v>
      </c>
      <c r="N3636">
        <v>1</v>
      </c>
      <c r="O3636" t="b">
        <v>0</v>
      </c>
      <c r="P3636" t="s">
        <v>8305</v>
      </c>
      <c r="Q3636">
        <f t="shared" si="450"/>
        <v>0</v>
      </c>
      <c r="R3636">
        <f t="shared" si="455"/>
        <v>1</v>
      </c>
      <c r="S3636" t="str">
        <f t="shared" si="451"/>
        <v>theater</v>
      </c>
      <c r="T3636" t="str">
        <f t="shared" si="452"/>
        <v>musical</v>
      </c>
      <c r="U3636" s="7">
        <f t="shared" si="453"/>
        <v>42590.677152777775</v>
      </c>
      <c r="V3636" s="7">
        <f t="shared" si="454"/>
        <v>42650.632638888885</v>
      </c>
    </row>
    <row r="3637" spans="1:22" ht="44.25" x14ac:dyDescent="0.75">
      <c r="A3637">
        <v>3268</v>
      </c>
      <c r="B3637" s="2" t="s">
        <v>3268</v>
      </c>
      <c r="C3637" s="2" t="s">
        <v>7378</v>
      </c>
      <c r="D3637">
        <v>2000</v>
      </c>
      <c r="E3637">
        <f t="shared" si="448"/>
        <v>2000</v>
      </c>
      <c r="F3637">
        <v>2560</v>
      </c>
      <c r="G3637">
        <f t="shared" si="449"/>
        <v>2560</v>
      </c>
      <c r="H3637" t="s">
        <v>8219</v>
      </c>
      <c r="I3637" t="s">
        <v>8224</v>
      </c>
      <c r="J3637" t="s">
        <v>8246</v>
      </c>
      <c r="K3637">
        <v>1472074928</v>
      </c>
      <c r="L3637">
        <v>1470692528</v>
      </c>
      <c r="M3637" t="b">
        <v>1</v>
      </c>
      <c r="N3637">
        <v>42</v>
      </c>
      <c r="O3637" t="b">
        <v>1</v>
      </c>
      <c r="P3637" t="s">
        <v>8271</v>
      </c>
      <c r="Q3637">
        <f t="shared" si="450"/>
        <v>128</v>
      </c>
      <c r="R3637">
        <f t="shared" si="455"/>
        <v>60.95</v>
      </c>
      <c r="S3637" t="str">
        <f t="shared" si="451"/>
        <v>theater</v>
      </c>
      <c r="T3637" t="str">
        <f t="shared" si="452"/>
        <v>plays</v>
      </c>
      <c r="U3637" s="7">
        <f t="shared" si="453"/>
        <v>42590.90425925926</v>
      </c>
      <c r="V3637" s="7">
        <f t="shared" si="454"/>
        <v>42606.90425925926</v>
      </c>
    </row>
    <row r="3638" spans="1:22" ht="44.25" x14ac:dyDescent="0.75">
      <c r="A3638">
        <v>437</v>
      </c>
      <c r="B3638" s="2" t="s">
        <v>438</v>
      </c>
      <c r="C3638" s="2" t="s">
        <v>4547</v>
      </c>
      <c r="D3638">
        <v>7000</v>
      </c>
      <c r="E3638">
        <f t="shared" si="448"/>
        <v>5110</v>
      </c>
      <c r="F3638">
        <v>0</v>
      </c>
      <c r="G3638">
        <f t="shared" si="449"/>
        <v>0</v>
      </c>
      <c r="H3638" t="s">
        <v>8221</v>
      </c>
      <c r="I3638" t="s">
        <v>8229</v>
      </c>
      <c r="J3638" t="s">
        <v>8251</v>
      </c>
      <c r="K3638">
        <v>1475912326</v>
      </c>
      <c r="L3638">
        <v>1470728326</v>
      </c>
      <c r="M3638" t="b">
        <v>0</v>
      </c>
      <c r="N3638">
        <v>0</v>
      </c>
      <c r="O3638" t="b">
        <v>0</v>
      </c>
      <c r="P3638" t="s">
        <v>8270</v>
      </c>
      <c r="Q3638">
        <f t="shared" si="450"/>
        <v>0</v>
      </c>
      <c r="R3638" t="e">
        <f t="shared" si="455"/>
        <v>#DIV/0!</v>
      </c>
      <c r="S3638" t="str">
        <f t="shared" si="451"/>
        <v>film &amp; video</v>
      </c>
      <c r="T3638" t="str">
        <f t="shared" si="452"/>
        <v>animation</v>
      </c>
      <c r="U3638" s="7">
        <f t="shared" si="453"/>
        <v>42591.31858796296</v>
      </c>
      <c r="V3638" s="7">
        <f t="shared" si="454"/>
        <v>42651.31858796296</v>
      </c>
    </row>
    <row r="3639" spans="1:22" ht="59" x14ac:dyDescent="0.75">
      <c r="A3639">
        <v>2791</v>
      </c>
      <c r="B3639" s="2" t="s">
        <v>2791</v>
      </c>
      <c r="C3639" s="2" t="s">
        <v>6901</v>
      </c>
      <c r="D3639">
        <v>2000</v>
      </c>
      <c r="E3639">
        <f t="shared" si="448"/>
        <v>2000</v>
      </c>
      <c r="F3639">
        <v>2050</v>
      </c>
      <c r="G3639">
        <f t="shared" si="449"/>
        <v>2050</v>
      </c>
      <c r="H3639" t="s">
        <v>8219</v>
      </c>
      <c r="I3639" t="s">
        <v>8224</v>
      </c>
      <c r="J3639" t="s">
        <v>8246</v>
      </c>
      <c r="K3639">
        <v>1473393600</v>
      </c>
      <c r="L3639">
        <v>1470778559</v>
      </c>
      <c r="M3639" t="b">
        <v>0</v>
      </c>
      <c r="N3639">
        <v>28</v>
      </c>
      <c r="O3639" t="b">
        <v>1</v>
      </c>
      <c r="P3639" t="s">
        <v>8271</v>
      </c>
      <c r="Q3639">
        <f t="shared" si="450"/>
        <v>103</v>
      </c>
      <c r="R3639">
        <f t="shared" si="455"/>
        <v>73.209999999999994</v>
      </c>
      <c r="S3639" t="str">
        <f t="shared" si="451"/>
        <v>theater</v>
      </c>
      <c r="T3639" t="str">
        <f t="shared" si="452"/>
        <v>plays</v>
      </c>
      <c r="U3639" s="7">
        <f t="shared" si="453"/>
        <v>42591.899988425925</v>
      </c>
      <c r="V3639" s="7">
        <f t="shared" si="454"/>
        <v>42622.166666666672</v>
      </c>
    </row>
    <row r="3640" spans="1:22" ht="59" x14ac:dyDescent="0.75">
      <c r="A3640">
        <v>3594</v>
      </c>
      <c r="B3640" s="2" t="s">
        <v>3593</v>
      </c>
      <c r="C3640" s="2" t="s">
        <v>7704</v>
      </c>
      <c r="D3640">
        <v>1600</v>
      </c>
      <c r="E3640">
        <f t="shared" si="448"/>
        <v>1600</v>
      </c>
      <c r="F3640">
        <v>2015</v>
      </c>
      <c r="G3640">
        <f t="shared" si="449"/>
        <v>2015</v>
      </c>
      <c r="H3640" t="s">
        <v>8219</v>
      </c>
      <c r="I3640" t="s">
        <v>8224</v>
      </c>
      <c r="J3640" t="s">
        <v>8246</v>
      </c>
      <c r="K3640">
        <v>1472952982</v>
      </c>
      <c r="L3640">
        <v>1470792982</v>
      </c>
      <c r="M3640" t="b">
        <v>0</v>
      </c>
      <c r="N3640">
        <v>36</v>
      </c>
      <c r="O3640" t="b">
        <v>1</v>
      </c>
      <c r="P3640" t="s">
        <v>8271</v>
      </c>
      <c r="Q3640">
        <f t="shared" si="450"/>
        <v>126</v>
      </c>
      <c r="R3640">
        <f t="shared" si="455"/>
        <v>55.97</v>
      </c>
      <c r="S3640" t="str">
        <f t="shared" si="451"/>
        <v>theater</v>
      </c>
      <c r="T3640" t="str">
        <f t="shared" si="452"/>
        <v>plays</v>
      </c>
      <c r="U3640" s="7">
        <f t="shared" si="453"/>
        <v>42592.066921296297</v>
      </c>
      <c r="V3640" s="7">
        <f t="shared" si="454"/>
        <v>42617.066921296297</v>
      </c>
    </row>
    <row r="3641" spans="1:22" ht="44.25" x14ac:dyDescent="0.75">
      <c r="A3641">
        <v>946</v>
      </c>
      <c r="B3641" s="2" t="s">
        <v>947</v>
      </c>
      <c r="C3641" s="2" t="s">
        <v>5056</v>
      </c>
      <c r="D3641">
        <v>15000</v>
      </c>
      <c r="E3641">
        <f t="shared" si="448"/>
        <v>15000</v>
      </c>
      <c r="F3641">
        <v>286</v>
      </c>
      <c r="G3641">
        <f t="shared" si="449"/>
        <v>286</v>
      </c>
      <c r="H3641" t="s">
        <v>8221</v>
      </c>
      <c r="I3641" t="s">
        <v>8224</v>
      </c>
      <c r="J3641" t="s">
        <v>8246</v>
      </c>
      <c r="K3641">
        <v>1473444048</v>
      </c>
      <c r="L3641">
        <v>1470852048</v>
      </c>
      <c r="M3641" t="b">
        <v>0</v>
      </c>
      <c r="N3641">
        <v>5</v>
      </c>
      <c r="O3641" t="b">
        <v>0</v>
      </c>
      <c r="P3641" t="s">
        <v>8273</v>
      </c>
      <c r="Q3641">
        <f t="shared" si="450"/>
        <v>2</v>
      </c>
      <c r="R3641">
        <f t="shared" si="455"/>
        <v>57.2</v>
      </c>
      <c r="S3641" t="str">
        <f t="shared" si="451"/>
        <v>technology</v>
      </c>
      <c r="T3641" t="str">
        <f t="shared" si="452"/>
        <v>wearables</v>
      </c>
      <c r="U3641" s="7">
        <f t="shared" si="453"/>
        <v>42592.750555555554</v>
      </c>
      <c r="V3641" s="7">
        <f t="shared" si="454"/>
        <v>42622.750555555554</v>
      </c>
    </row>
    <row r="3642" spans="1:22" ht="44.25" x14ac:dyDescent="0.75">
      <c r="A3642">
        <v>2375</v>
      </c>
      <c r="B3642" s="2" t="s">
        <v>2376</v>
      </c>
      <c r="C3642" s="2" t="s">
        <v>6485</v>
      </c>
      <c r="D3642">
        <v>10000</v>
      </c>
      <c r="E3642">
        <f t="shared" si="448"/>
        <v>10000</v>
      </c>
      <c r="F3642">
        <v>0</v>
      </c>
      <c r="G3642">
        <f t="shared" si="449"/>
        <v>0</v>
      </c>
      <c r="H3642" t="s">
        <v>8220</v>
      </c>
      <c r="I3642" t="s">
        <v>8224</v>
      </c>
      <c r="J3642" t="s">
        <v>8246</v>
      </c>
      <c r="K3642">
        <v>1473451437</v>
      </c>
      <c r="L3642">
        <v>1470859437</v>
      </c>
      <c r="M3642" t="b">
        <v>0</v>
      </c>
      <c r="N3642">
        <v>0</v>
      </c>
      <c r="O3642" t="b">
        <v>0</v>
      </c>
      <c r="P3642" t="s">
        <v>8272</v>
      </c>
      <c r="Q3642">
        <f t="shared" si="450"/>
        <v>0</v>
      </c>
      <c r="R3642" t="e">
        <f t="shared" si="455"/>
        <v>#DIV/0!</v>
      </c>
      <c r="S3642" t="str">
        <f t="shared" si="451"/>
        <v>technology</v>
      </c>
      <c r="T3642" t="str">
        <f t="shared" si="452"/>
        <v>web</v>
      </c>
      <c r="U3642" s="7">
        <f t="shared" si="453"/>
        <v>42592.836076388892</v>
      </c>
      <c r="V3642" s="7">
        <f t="shared" si="454"/>
        <v>42622.836076388892</v>
      </c>
    </row>
    <row r="3643" spans="1:22" ht="44.25" x14ac:dyDescent="0.75">
      <c r="A3643">
        <v>1983</v>
      </c>
      <c r="B3643" s="2" t="s">
        <v>1984</v>
      </c>
      <c r="C3643" s="2" t="s">
        <v>6093</v>
      </c>
      <c r="D3643">
        <v>33000</v>
      </c>
      <c r="E3643">
        <f t="shared" si="448"/>
        <v>33000</v>
      </c>
      <c r="F3643">
        <v>1419</v>
      </c>
      <c r="G3643">
        <f t="shared" si="449"/>
        <v>1419</v>
      </c>
      <c r="H3643" t="s">
        <v>8221</v>
      </c>
      <c r="I3643" t="s">
        <v>8224</v>
      </c>
      <c r="J3643" t="s">
        <v>8246</v>
      </c>
      <c r="K3643">
        <v>1472799600</v>
      </c>
      <c r="L3643">
        <v>1470874618</v>
      </c>
      <c r="M3643" t="b">
        <v>0</v>
      </c>
      <c r="N3643">
        <v>16</v>
      </c>
      <c r="O3643" t="b">
        <v>0</v>
      </c>
      <c r="P3643" t="s">
        <v>8296</v>
      </c>
      <c r="Q3643">
        <f t="shared" si="450"/>
        <v>4</v>
      </c>
      <c r="R3643">
        <f t="shared" si="455"/>
        <v>88.69</v>
      </c>
      <c r="S3643" t="str">
        <f t="shared" si="451"/>
        <v>photography</v>
      </c>
      <c r="T3643" t="str">
        <f t="shared" si="452"/>
        <v>people</v>
      </c>
      <c r="U3643" s="7">
        <f t="shared" si="453"/>
        <v>42593.011782407411</v>
      </c>
      <c r="V3643" s="7">
        <f t="shared" si="454"/>
        <v>42615.291666666672</v>
      </c>
    </row>
    <row r="3644" spans="1:22" ht="29.5" x14ac:dyDescent="0.75">
      <c r="A3644">
        <v>122</v>
      </c>
      <c r="B3644" s="2" t="s">
        <v>124</v>
      </c>
      <c r="C3644" s="2" t="s">
        <v>4233</v>
      </c>
      <c r="D3644">
        <v>100000000</v>
      </c>
      <c r="E3644">
        <f t="shared" si="448"/>
        <v>100000000</v>
      </c>
      <c r="F3644">
        <v>0</v>
      </c>
      <c r="G3644">
        <f t="shared" si="449"/>
        <v>0</v>
      </c>
      <c r="H3644" t="s">
        <v>8220</v>
      </c>
      <c r="I3644" t="s">
        <v>8224</v>
      </c>
      <c r="J3644" t="s">
        <v>8246</v>
      </c>
      <c r="K3644">
        <v>1476094907</v>
      </c>
      <c r="L3644">
        <v>1470910907</v>
      </c>
      <c r="M3644" t="b">
        <v>0</v>
      </c>
      <c r="N3644">
        <v>0</v>
      </c>
      <c r="O3644" t="b">
        <v>0</v>
      </c>
      <c r="P3644" t="s">
        <v>8267</v>
      </c>
      <c r="Q3644">
        <f t="shared" si="450"/>
        <v>0</v>
      </c>
      <c r="R3644" t="e">
        <f t="shared" si="455"/>
        <v>#DIV/0!</v>
      </c>
      <c r="S3644" t="str">
        <f t="shared" si="451"/>
        <v>film &amp; video</v>
      </c>
      <c r="T3644" t="str">
        <f t="shared" si="452"/>
        <v>science fiction</v>
      </c>
      <c r="U3644" s="7">
        <f t="shared" si="453"/>
        <v>42593.431793981479</v>
      </c>
      <c r="V3644" s="7">
        <f t="shared" si="454"/>
        <v>42653.431793981479</v>
      </c>
    </row>
    <row r="3645" spans="1:22" ht="44.25" x14ac:dyDescent="0.75">
      <c r="A3645">
        <v>3829</v>
      </c>
      <c r="B3645" s="2" t="s">
        <v>3826</v>
      </c>
      <c r="C3645" s="2" t="s">
        <v>7938</v>
      </c>
      <c r="D3645">
        <v>500</v>
      </c>
      <c r="E3645">
        <f t="shared" si="448"/>
        <v>500</v>
      </c>
      <c r="F3645">
        <v>501</v>
      </c>
      <c r="G3645">
        <f t="shared" si="449"/>
        <v>501</v>
      </c>
      <c r="H3645" t="s">
        <v>8219</v>
      </c>
      <c r="I3645" t="s">
        <v>8224</v>
      </c>
      <c r="J3645" t="s">
        <v>8246</v>
      </c>
      <c r="K3645">
        <v>1472676371</v>
      </c>
      <c r="L3645">
        <v>1470948371</v>
      </c>
      <c r="M3645" t="b">
        <v>0</v>
      </c>
      <c r="N3645">
        <v>8</v>
      </c>
      <c r="O3645" t="b">
        <v>1</v>
      </c>
      <c r="P3645" t="s">
        <v>8271</v>
      </c>
      <c r="Q3645">
        <f t="shared" si="450"/>
        <v>100</v>
      </c>
      <c r="R3645">
        <f t="shared" si="455"/>
        <v>62.63</v>
      </c>
      <c r="S3645" t="str">
        <f t="shared" si="451"/>
        <v>theater</v>
      </c>
      <c r="T3645" t="str">
        <f t="shared" si="452"/>
        <v>plays</v>
      </c>
      <c r="U3645" s="7">
        <f t="shared" si="453"/>
        <v>42593.865405092598</v>
      </c>
      <c r="V3645" s="7">
        <f t="shared" si="454"/>
        <v>42613.865405092598</v>
      </c>
    </row>
    <row r="3646" spans="1:22" ht="59" x14ac:dyDescent="0.75">
      <c r="A3646">
        <v>2562</v>
      </c>
      <c r="B3646" s="2" t="s">
        <v>2562</v>
      </c>
      <c r="C3646" s="2" t="s">
        <v>6672</v>
      </c>
      <c r="D3646">
        <v>10000</v>
      </c>
      <c r="E3646">
        <f t="shared" si="448"/>
        <v>11399.999999999998</v>
      </c>
      <c r="F3646">
        <v>75</v>
      </c>
      <c r="G3646">
        <f t="shared" si="449"/>
        <v>85.499999999999986</v>
      </c>
      <c r="H3646" t="s">
        <v>8220</v>
      </c>
      <c r="I3646" t="s">
        <v>8236</v>
      </c>
      <c r="J3646" t="s">
        <v>8249</v>
      </c>
      <c r="K3646">
        <v>1476189339</v>
      </c>
      <c r="L3646">
        <v>1471005339</v>
      </c>
      <c r="M3646" t="b">
        <v>0</v>
      </c>
      <c r="N3646">
        <v>3</v>
      </c>
      <c r="O3646" t="b">
        <v>0</v>
      </c>
      <c r="P3646" t="s">
        <v>8284</v>
      </c>
      <c r="Q3646">
        <f t="shared" si="450"/>
        <v>1</v>
      </c>
      <c r="R3646">
        <f t="shared" si="455"/>
        <v>28.5</v>
      </c>
      <c r="S3646" t="str">
        <f t="shared" si="451"/>
        <v>food</v>
      </c>
      <c r="T3646" t="str">
        <f t="shared" si="452"/>
        <v>food trucks</v>
      </c>
      <c r="U3646" s="7">
        <f t="shared" si="453"/>
        <v>42594.524756944447</v>
      </c>
      <c r="V3646" s="7">
        <f t="shared" si="454"/>
        <v>42654.524756944447</v>
      </c>
    </row>
    <row r="3647" spans="1:22" ht="44.25" x14ac:dyDescent="0.75">
      <c r="A3647">
        <v>2405</v>
      </c>
      <c r="B3647" s="2" t="s">
        <v>2406</v>
      </c>
      <c r="C3647" s="2" t="s">
        <v>6515</v>
      </c>
      <c r="D3647">
        <v>5000</v>
      </c>
      <c r="E3647">
        <f t="shared" si="448"/>
        <v>5000</v>
      </c>
      <c r="F3647">
        <v>1126</v>
      </c>
      <c r="G3647">
        <f t="shared" si="449"/>
        <v>1126</v>
      </c>
      <c r="H3647" t="s">
        <v>8221</v>
      </c>
      <c r="I3647" t="s">
        <v>8224</v>
      </c>
      <c r="J3647" t="s">
        <v>8246</v>
      </c>
      <c r="K3647">
        <v>1472911375</v>
      </c>
      <c r="L3647">
        <v>1471096975</v>
      </c>
      <c r="M3647" t="b">
        <v>0</v>
      </c>
      <c r="N3647">
        <v>20</v>
      </c>
      <c r="O3647" t="b">
        <v>0</v>
      </c>
      <c r="P3647" t="s">
        <v>8284</v>
      </c>
      <c r="Q3647">
        <f t="shared" si="450"/>
        <v>23</v>
      </c>
      <c r="R3647">
        <f t="shared" si="455"/>
        <v>56.3</v>
      </c>
      <c r="S3647" t="str">
        <f t="shared" si="451"/>
        <v>food</v>
      </c>
      <c r="T3647" t="str">
        <f t="shared" si="452"/>
        <v>food trucks</v>
      </c>
      <c r="U3647" s="7">
        <f t="shared" si="453"/>
        <v>42595.585358796292</v>
      </c>
      <c r="V3647" s="7">
        <f t="shared" si="454"/>
        <v>42616.585358796292</v>
      </c>
    </row>
    <row r="3648" spans="1:22" ht="44.25" x14ac:dyDescent="0.75">
      <c r="A3648">
        <v>492</v>
      </c>
      <c r="B3648" s="2" t="s">
        <v>493</v>
      </c>
      <c r="C3648" s="2" t="s">
        <v>4602</v>
      </c>
      <c r="D3648">
        <v>10000000</v>
      </c>
      <c r="E3648">
        <f t="shared" si="448"/>
        <v>1100000</v>
      </c>
      <c r="F3648">
        <v>0</v>
      </c>
      <c r="G3648">
        <f t="shared" si="449"/>
        <v>0</v>
      </c>
      <c r="H3648" t="s">
        <v>8221</v>
      </c>
      <c r="I3648" t="s">
        <v>8235</v>
      </c>
      <c r="J3648" t="s">
        <v>8255</v>
      </c>
      <c r="K3648">
        <v>1476319830</v>
      </c>
      <c r="L3648">
        <v>1471135830</v>
      </c>
      <c r="M3648" t="b">
        <v>0</v>
      </c>
      <c r="N3648">
        <v>0</v>
      </c>
      <c r="O3648" t="b">
        <v>0</v>
      </c>
      <c r="P3648" t="s">
        <v>8270</v>
      </c>
      <c r="Q3648">
        <f t="shared" si="450"/>
        <v>0</v>
      </c>
      <c r="R3648" t="e">
        <f t="shared" si="455"/>
        <v>#DIV/0!</v>
      </c>
      <c r="S3648" t="str">
        <f t="shared" si="451"/>
        <v>film &amp; video</v>
      </c>
      <c r="T3648" t="str">
        <f t="shared" si="452"/>
        <v>animation</v>
      </c>
      <c r="U3648" s="7">
        <f t="shared" si="453"/>
        <v>42596.03506944445</v>
      </c>
      <c r="V3648" s="7">
        <f t="shared" si="454"/>
        <v>42656.03506944445</v>
      </c>
    </row>
    <row r="3649" spans="1:22" ht="44.25" x14ac:dyDescent="0.75">
      <c r="A3649">
        <v>3652</v>
      </c>
      <c r="B3649" s="2" t="s">
        <v>2867</v>
      </c>
      <c r="C3649" s="2" t="s">
        <v>7762</v>
      </c>
      <c r="D3649">
        <v>300</v>
      </c>
      <c r="E3649">
        <f t="shared" si="448"/>
        <v>219</v>
      </c>
      <c r="F3649">
        <v>752</v>
      </c>
      <c r="G3649">
        <f t="shared" si="449"/>
        <v>548.96</v>
      </c>
      <c r="H3649" t="s">
        <v>8219</v>
      </c>
      <c r="I3649" t="s">
        <v>8229</v>
      </c>
      <c r="J3649" t="s">
        <v>8251</v>
      </c>
      <c r="K3649">
        <v>1472097540</v>
      </c>
      <c r="L3649">
        <v>1471188502</v>
      </c>
      <c r="M3649" t="b">
        <v>0</v>
      </c>
      <c r="N3649">
        <v>17</v>
      </c>
      <c r="O3649" t="b">
        <v>1</v>
      </c>
      <c r="P3649" t="s">
        <v>8271</v>
      </c>
      <c r="Q3649">
        <f t="shared" si="450"/>
        <v>251</v>
      </c>
      <c r="R3649">
        <f t="shared" si="455"/>
        <v>32.29</v>
      </c>
      <c r="S3649" t="str">
        <f t="shared" si="451"/>
        <v>theater</v>
      </c>
      <c r="T3649" t="str">
        <f t="shared" si="452"/>
        <v>plays</v>
      </c>
      <c r="U3649" s="7">
        <f t="shared" si="453"/>
        <v>42596.644699074073</v>
      </c>
      <c r="V3649" s="7">
        <f t="shared" si="454"/>
        <v>42607.165972222225</v>
      </c>
    </row>
    <row r="3650" spans="1:22" ht="44.25" x14ac:dyDescent="0.75">
      <c r="A3650">
        <v>1781</v>
      </c>
      <c r="B3650" s="2" t="s">
        <v>1782</v>
      </c>
      <c r="C3650" s="2" t="s">
        <v>5891</v>
      </c>
      <c r="D3650">
        <v>5500</v>
      </c>
      <c r="E3650">
        <f t="shared" ref="E3650:E3713" si="456">INDEX(convert,MATCH($J3650,money,0),2)*D3650</f>
        <v>5500</v>
      </c>
      <c r="F3650">
        <v>1417</v>
      </c>
      <c r="G3650">
        <f t="shared" ref="G3650:G3713" si="457">INDEX(convert,MATCH($J3650,money,0),2)*F3650</f>
        <v>1417</v>
      </c>
      <c r="H3650" t="s">
        <v>8221</v>
      </c>
      <c r="I3650" t="s">
        <v>8224</v>
      </c>
      <c r="J3650" t="s">
        <v>8246</v>
      </c>
      <c r="K3650">
        <v>1473950945</v>
      </c>
      <c r="L3650">
        <v>1471272545</v>
      </c>
      <c r="M3650" t="b">
        <v>1</v>
      </c>
      <c r="N3650">
        <v>24</v>
      </c>
      <c r="O3650" t="b">
        <v>0</v>
      </c>
      <c r="P3650" t="s">
        <v>8285</v>
      </c>
      <c r="Q3650">
        <f t="shared" ref="Q3650:Q3713" si="458">ROUND(F3650/D3650*100,0)</f>
        <v>26</v>
      </c>
      <c r="R3650">
        <f t="shared" si="455"/>
        <v>59.04</v>
      </c>
      <c r="S3650" t="str">
        <f t="shared" ref="S3650:S3713" si="459">LEFT($P3650,FIND("/",$P3650)-1)</f>
        <v>photography</v>
      </c>
      <c r="T3650" t="str">
        <f t="shared" ref="T3650:T3713" si="460">MID($P3650,FIND("/",$P3650)+1,30)</f>
        <v>photobooks</v>
      </c>
      <c r="U3650" s="7">
        <f t="shared" ref="U3650:U3713" si="461">DATE(1970,1,1)+(((L3650/60)/60)/24)</f>
        <v>42597.617418981477</v>
      </c>
      <c r="V3650" s="7">
        <f t="shared" ref="V3650:V3713" si="462">DATE(1970,1,1)+(((K3650/60)/60)/24)</f>
        <v>42628.617418981477</v>
      </c>
    </row>
    <row r="3651" spans="1:22" ht="73.75" x14ac:dyDescent="0.75">
      <c r="A3651">
        <v>3031</v>
      </c>
      <c r="B3651" s="2" t="s">
        <v>3031</v>
      </c>
      <c r="C3651" s="2" t="s">
        <v>7141</v>
      </c>
      <c r="D3651">
        <v>1500</v>
      </c>
      <c r="E3651">
        <f t="shared" si="456"/>
        <v>1500</v>
      </c>
      <c r="F3651">
        <v>1500</v>
      </c>
      <c r="G3651">
        <f t="shared" si="457"/>
        <v>1500</v>
      </c>
      <c r="H3651" t="s">
        <v>8219</v>
      </c>
      <c r="I3651" t="s">
        <v>8224</v>
      </c>
      <c r="J3651" t="s">
        <v>8246</v>
      </c>
      <c r="K3651">
        <v>1476479447</v>
      </c>
      <c r="L3651">
        <v>1471295447</v>
      </c>
      <c r="M3651" t="b">
        <v>0</v>
      </c>
      <c r="N3651">
        <v>29</v>
      </c>
      <c r="O3651" t="b">
        <v>1</v>
      </c>
      <c r="P3651" t="s">
        <v>8303</v>
      </c>
      <c r="Q3651">
        <f t="shared" si="458"/>
        <v>100</v>
      </c>
      <c r="R3651">
        <f t="shared" ref="R3651:R3714" si="463">ROUND(G3651/N3651,2)</f>
        <v>51.72</v>
      </c>
      <c r="S3651" t="str">
        <f t="shared" si="459"/>
        <v>theater</v>
      </c>
      <c r="T3651" t="str">
        <f t="shared" si="460"/>
        <v>spaces</v>
      </c>
      <c r="U3651" s="7">
        <f t="shared" si="461"/>
        <v>42597.882488425923</v>
      </c>
      <c r="V3651" s="7">
        <f t="shared" si="462"/>
        <v>42657.882488425923</v>
      </c>
    </row>
    <row r="3652" spans="1:22" ht="44.25" x14ac:dyDescent="0.75">
      <c r="A3652">
        <v>1048</v>
      </c>
      <c r="B3652" s="2" t="s">
        <v>1049</v>
      </c>
      <c r="C3652" s="2" t="s">
        <v>5158</v>
      </c>
      <c r="D3652">
        <v>15000</v>
      </c>
      <c r="E3652">
        <f t="shared" si="456"/>
        <v>15000</v>
      </c>
      <c r="F3652">
        <v>212</v>
      </c>
      <c r="G3652">
        <f t="shared" si="457"/>
        <v>212</v>
      </c>
      <c r="H3652" t="s">
        <v>8220</v>
      </c>
      <c r="I3652" t="s">
        <v>8224</v>
      </c>
      <c r="J3652" t="s">
        <v>8246</v>
      </c>
      <c r="K3652">
        <v>1474766189</v>
      </c>
      <c r="L3652">
        <v>1471310189</v>
      </c>
      <c r="M3652" t="b">
        <v>0</v>
      </c>
      <c r="N3652">
        <v>4</v>
      </c>
      <c r="O3652" t="b">
        <v>0</v>
      </c>
      <c r="P3652" t="s">
        <v>8281</v>
      </c>
      <c r="Q3652">
        <f t="shared" si="458"/>
        <v>1</v>
      </c>
      <c r="R3652">
        <f t="shared" si="463"/>
        <v>53</v>
      </c>
      <c r="S3652" t="str">
        <f t="shared" si="459"/>
        <v>journalism</v>
      </c>
      <c r="T3652" t="str">
        <f t="shared" si="460"/>
        <v>audio</v>
      </c>
      <c r="U3652" s="7">
        <f t="shared" si="461"/>
        <v>42598.053113425922</v>
      </c>
      <c r="V3652" s="7">
        <f t="shared" si="462"/>
        <v>42638.053113425922</v>
      </c>
    </row>
    <row r="3653" spans="1:22" ht="44.25" x14ac:dyDescent="0.75">
      <c r="A3653">
        <v>3647</v>
      </c>
      <c r="B3653" s="2" t="s">
        <v>3645</v>
      </c>
      <c r="C3653" s="2" t="s">
        <v>7757</v>
      </c>
      <c r="D3653">
        <v>500</v>
      </c>
      <c r="E3653">
        <f t="shared" si="456"/>
        <v>655</v>
      </c>
      <c r="F3653">
        <v>30</v>
      </c>
      <c r="G3653">
        <f t="shared" si="457"/>
        <v>39.300000000000004</v>
      </c>
      <c r="H3653" t="s">
        <v>8221</v>
      </c>
      <c r="I3653" t="s">
        <v>8225</v>
      </c>
      <c r="J3653" t="s">
        <v>8247</v>
      </c>
      <c r="K3653">
        <v>1475258327</v>
      </c>
      <c r="L3653">
        <v>1471370327</v>
      </c>
      <c r="M3653" t="b">
        <v>0</v>
      </c>
      <c r="N3653">
        <v>2</v>
      </c>
      <c r="O3653" t="b">
        <v>0</v>
      </c>
      <c r="P3653" t="s">
        <v>8305</v>
      </c>
      <c r="Q3653">
        <f t="shared" si="458"/>
        <v>6</v>
      </c>
      <c r="R3653">
        <f t="shared" si="463"/>
        <v>19.649999999999999</v>
      </c>
      <c r="S3653" t="str">
        <f t="shared" si="459"/>
        <v>theater</v>
      </c>
      <c r="T3653" t="str">
        <f t="shared" si="460"/>
        <v>musical</v>
      </c>
      <c r="U3653" s="7">
        <f t="shared" si="461"/>
        <v>42598.749155092592</v>
      </c>
      <c r="V3653" s="7">
        <f t="shared" si="462"/>
        <v>42643.749155092592</v>
      </c>
    </row>
    <row r="3654" spans="1:22" ht="44.25" x14ac:dyDescent="0.75">
      <c r="A3654">
        <v>861</v>
      </c>
      <c r="B3654" s="2" t="s">
        <v>862</v>
      </c>
      <c r="C3654" s="2" t="s">
        <v>4971</v>
      </c>
      <c r="D3654">
        <v>4500</v>
      </c>
      <c r="E3654">
        <f t="shared" si="456"/>
        <v>4500</v>
      </c>
      <c r="F3654">
        <v>101</v>
      </c>
      <c r="G3654">
        <f t="shared" si="457"/>
        <v>101</v>
      </c>
      <c r="H3654" t="s">
        <v>8221</v>
      </c>
      <c r="I3654" t="s">
        <v>8224</v>
      </c>
      <c r="J3654" t="s">
        <v>8246</v>
      </c>
      <c r="K3654">
        <v>1474067404</v>
      </c>
      <c r="L3654">
        <v>1471475404</v>
      </c>
      <c r="M3654" t="b">
        <v>0</v>
      </c>
      <c r="N3654">
        <v>2</v>
      </c>
      <c r="O3654" t="b">
        <v>0</v>
      </c>
      <c r="P3654" t="s">
        <v>8278</v>
      </c>
      <c r="Q3654">
        <f t="shared" si="458"/>
        <v>2</v>
      </c>
      <c r="R3654">
        <f t="shared" si="463"/>
        <v>50.5</v>
      </c>
      <c r="S3654" t="str">
        <f t="shared" si="459"/>
        <v>music</v>
      </c>
      <c r="T3654" t="str">
        <f t="shared" si="460"/>
        <v>jazz</v>
      </c>
      <c r="U3654" s="7">
        <f t="shared" si="461"/>
        <v>42599.965324074074</v>
      </c>
      <c r="V3654" s="7">
        <f t="shared" si="462"/>
        <v>42629.965324074074</v>
      </c>
    </row>
    <row r="3655" spans="1:22" ht="44.25" x14ac:dyDescent="0.75">
      <c r="A3655">
        <v>2071</v>
      </c>
      <c r="B3655" s="2" t="s">
        <v>2072</v>
      </c>
      <c r="C3655" s="2" t="s">
        <v>6181</v>
      </c>
      <c r="D3655">
        <v>20000</v>
      </c>
      <c r="E3655">
        <f t="shared" si="456"/>
        <v>20000</v>
      </c>
      <c r="F3655">
        <v>56146</v>
      </c>
      <c r="G3655">
        <f t="shared" si="457"/>
        <v>56146</v>
      </c>
      <c r="H3655" t="s">
        <v>8219</v>
      </c>
      <c r="I3655" t="s">
        <v>8224</v>
      </c>
      <c r="J3655" t="s">
        <v>8246</v>
      </c>
      <c r="K3655">
        <v>1475390484</v>
      </c>
      <c r="L3655">
        <v>1471502484</v>
      </c>
      <c r="M3655" t="b">
        <v>0</v>
      </c>
      <c r="N3655">
        <v>278</v>
      </c>
      <c r="O3655" t="b">
        <v>1</v>
      </c>
      <c r="P3655" t="s">
        <v>8295</v>
      </c>
      <c r="Q3655">
        <f t="shared" si="458"/>
        <v>281</v>
      </c>
      <c r="R3655">
        <f t="shared" si="463"/>
        <v>201.96</v>
      </c>
      <c r="S3655" t="str">
        <f t="shared" si="459"/>
        <v>technology</v>
      </c>
      <c r="T3655" t="str">
        <f t="shared" si="460"/>
        <v>hardware</v>
      </c>
      <c r="U3655" s="7">
        <f t="shared" si="461"/>
        <v>42600.278749999998</v>
      </c>
      <c r="V3655" s="7">
        <f t="shared" si="462"/>
        <v>42645.278749999998</v>
      </c>
    </row>
    <row r="3656" spans="1:22" ht="44.25" x14ac:dyDescent="0.75">
      <c r="A3656">
        <v>3539</v>
      </c>
      <c r="B3656" s="2" t="s">
        <v>3538</v>
      </c>
      <c r="C3656" s="2" t="s">
        <v>7649</v>
      </c>
      <c r="D3656">
        <v>600</v>
      </c>
      <c r="E3656">
        <f t="shared" si="456"/>
        <v>600</v>
      </c>
      <c r="F3656">
        <v>718</v>
      </c>
      <c r="G3656">
        <f t="shared" si="457"/>
        <v>718</v>
      </c>
      <c r="H3656" t="s">
        <v>8219</v>
      </c>
      <c r="I3656" t="s">
        <v>8224</v>
      </c>
      <c r="J3656" t="s">
        <v>8246</v>
      </c>
      <c r="K3656">
        <v>1473358122</v>
      </c>
      <c r="L3656">
        <v>1471543722</v>
      </c>
      <c r="M3656" t="b">
        <v>0</v>
      </c>
      <c r="N3656">
        <v>13</v>
      </c>
      <c r="O3656" t="b">
        <v>1</v>
      </c>
      <c r="P3656" t="s">
        <v>8271</v>
      </c>
      <c r="Q3656">
        <f t="shared" si="458"/>
        <v>120</v>
      </c>
      <c r="R3656">
        <f t="shared" si="463"/>
        <v>55.23</v>
      </c>
      <c r="S3656" t="str">
        <f t="shared" si="459"/>
        <v>theater</v>
      </c>
      <c r="T3656" t="str">
        <f t="shared" si="460"/>
        <v>plays</v>
      </c>
      <c r="U3656" s="7">
        <f t="shared" si="461"/>
        <v>42600.756041666667</v>
      </c>
      <c r="V3656" s="7">
        <f t="shared" si="462"/>
        <v>42621.756041666667</v>
      </c>
    </row>
    <row r="3657" spans="1:22" ht="44.25" x14ac:dyDescent="0.75">
      <c r="A3657">
        <v>3929</v>
      </c>
      <c r="B3657" s="2" t="s">
        <v>3926</v>
      </c>
      <c r="C3657" s="2" t="s">
        <v>8037</v>
      </c>
      <c r="D3657">
        <v>20000</v>
      </c>
      <c r="E3657">
        <f t="shared" si="456"/>
        <v>20000</v>
      </c>
      <c r="F3657">
        <v>453</v>
      </c>
      <c r="G3657">
        <f t="shared" si="457"/>
        <v>453</v>
      </c>
      <c r="H3657" t="s">
        <v>8221</v>
      </c>
      <c r="I3657" t="s">
        <v>8224</v>
      </c>
      <c r="J3657" t="s">
        <v>8246</v>
      </c>
      <c r="K3657">
        <v>1474228265</v>
      </c>
      <c r="L3657">
        <v>1471636265</v>
      </c>
      <c r="M3657" t="b">
        <v>0</v>
      </c>
      <c r="N3657">
        <v>14</v>
      </c>
      <c r="O3657" t="b">
        <v>0</v>
      </c>
      <c r="P3657" t="s">
        <v>8271</v>
      </c>
      <c r="Q3657">
        <f t="shared" si="458"/>
        <v>2</v>
      </c>
      <c r="R3657">
        <f t="shared" si="463"/>
        <v>32.36</v>
      </c>
      <c r="S3657" t="str">
        <f t="shared" si="459"/>
        <v>theater</v>
      </c>
      <c r="T3657" t="str">
        <f t="shared" si="460"/>
        <v>plays</v>
      </c>
      <c r="U3657" s="7">
        <f t="shared" si="461"/>
        <v>42601.827141203699</v>
      </c>
      <c r="V3657" s="7">
        <f t="shared" si="462"/>
        <v>42631.827141203699</v>
      </c>
    </row>
    <row r="3658" spans="1:22" ht="59" x14ac:dyDescent="0.75">
      <c r="A3658">
        <v>1427</v>
      </c>
      <c r="B3658" s="2" t="s">
        <v>1428</v>
      </c>
      <c r="C3658" s="2" t="s">
        <v>5537</v>
      </c>
      <c r="D3658">
        <v>5000</v>
      </c>
      <c r="E3658">
        <f t="shared" si="456"/>
        <v>5699.9999999999991</v>
      </c>
      <c r="F3658">
        <v>419</v>
      </c>
      <c r="G3658">
        <f t="shared" si="457"/>
        <v>477.65999999999997</v>
      </c>
      <c r="H3658" t="s">
        <v>8221</v>
      </c>
      <c r="I3658" t="s">
        <v>8236</v>
      </c>
      <c r="J3658" t="s">
        <v>8249</v>
      </c>
      <c r="K3658">
        <v>1474230385</v>
      </c>
      <c r="L3658">
        <v>1471638385</v>
      </c>
      <c r="M3658" t="b">
        <v>0</v>
      </c>
      <c r="N3658">
        <v>4</v>
      </c>
      <c r="O3658" t="b">
        <v>0</v>
      </c>
      <c r="P3658" t="s">
        <v>8287</v>
      </c>
      <c r="Q3658">
        <f t="shared" si="458"/>
        <v>8</v>
      </c>
      <c r="R3658">
        <f t="shared" si="463"/>
        <v>119.42</v>
      </c>
      <c r="S3658" t="str">
        <f t="shared" si="459"/>
        <v>publishing</v>
      </c>
      <c r="T3658" t="str">
        <f t="shared" si="460"/>
        <v>translations</v>
      </c>
      <c r="U3658" s="7">
        <f t="shared" si="461"/>
        <v>42601.851678240739</v>
      </c>
      <c r="V3658" s="7">
        <f t="shared" si="462"/>
        <v>42631.851678240739</v>
      </c>
    </row>
    <row r="3659" spans="1:22" ht="59" x14ac:dyDescent="0.75">
      <c r="A3659">
        <v>3969</v>
      </c>
      <c r="B3659" s="2" t="s">
        <v>3966</v>
      </c>
      <c r="C3659" s="2" t="s">
        <v>8076</v>
      </c>
      <c r="D3659">
        <v>2825</v>
      </c>
      <c r="E3659">
        <f t="shared" si="456"/>
        <v>2825</v>
      </c>
      <c r="F3659">
        <v>211</v>
      </c>
      <c r="G3659">
        <f t="shared" si="457"/>
        <v>211</v>
      </c>
      <c r="H3659" t="s">
        <v>8221</v>
      </c>
      <c r="I3659" t="s">
        <v>8224</v>
      </c>
      <c r="J3659" t="s">
        <v>8246</v>
      </c>
      <c r="K3659">
        <v>1472442900</v>
      </c>
      <c r="L3659">
        <v>1471638646</v>
      </c>
      <c r="M3659" t="b">
        <v>0</v>
      </c>
      <c r="N3659">
        <v>6</v>
      </c>
      <c r="O3659" t="b">
        <v>0</v>
      </c>
      <c r="P3659" t="s">
        <v>8271</v>
      </c>
      <c r="Q3659">
        <f t="shared" si="458"/>
        <v>7</v>
      </c>
      <c r="R3659">
        <f t="shared" si="463"/>
        <v>35.17</v>
      </c>
      <c r="S3659" t="str">
        <f t="shared" si="459"/>
        <v>theater</v>
      </c>
      <c r="T3659" t="str">
        <f t="shared" si="460"/>
        <v>plays</v>
      </c>
      <c r="U3659" s="7">
        <f t="shared" si="461"/>
        <v>42601.854699074072</v>
      </c>
      <c r="V3659" s="7">
        <f t="shared" si="462"/>
        <v>42611.163194444445</v>
      </c>
    </row>
    <row r="3660" spans="1:22" ht="44.25" x14ac:dyDescent="0.75">
      <c r="A3660">
        <v>3253</v>
      </c>
      <c r="B3660" s="2" t="s">
        <v>3253</v>
      </c>
      <c r="C3660" s="2" t="s">
        <v>7363</v>
      </c>
      <c r="D3660">
        <v>20000</v>
      </c>
      <c r="E3660">
        <f t="shared" si="456"/>
        <v>20000</v>
      </c>
      <c r="F3660">
        <v>20365</v>
      </c>
      <c r="G3660">
        <f t="shared" si="457"/>
        <v>20365</v>
      </c>
      <c r="H3660" t="s">
        <v>8219</v>
      </c>
      <c r="I3660" t="s">
        <v>8224</v>
      </c>
      <c r="J3660" t="s">
        <v>8246</v>
      </c>
      <c r="K3660">
        <v>1473306300</v>
      </c>
      <c r="L3660">
        <v>1471701028</v>
      </c>
      <c r="M3660" t="b">
        <v>1</v>
      </c>
      <c r="N3660">
        <v>115</v>
      </c>
      <c r="O3660" t="b">
        <v>1</v>
      </c>
      <c r="P3660" t="s">
        <v>8271</v>
      </c>
      <c r="Q3660">
        <f t="shared" si="458"/>
        <v>102</v>
      </c>
      <c r="R3660">
        <f t="shared" si="463"/>
        <v>177.09</v>
      </c>
      <c r="S3660" t="str">
        <f t="shared" si="459"/>
        <v>theater</v>
      </c>
      <c r="T3660" t="str">
        <f t="shared" si="460"/>
        <v>plays</v>
      </c>
      <c r="U3660" s="7">
        <f t="shared" si="461"/>
        <v>42602.576712962968</v>
      </c>
      <c r="V3660" s="7">
        <f t="shared" si="462"/>
        <v>42621.15625</v>
      </c>
    </row>
    <row r="3661" spans="1:22" ht="44.25" x14ac:dyDescent="0.75">
      <c r="A3661">
        <v>1597</v>
      </c>
      <c r="B3661" s="2" t="s">
        <v>1598</v>
      </c>
      <c r="C3661" s="2" t="s">
        <v>5707</v>
      </c>
      <c r="D3661">
        <v>15000</v>
      </c>
      <c r="E3661">
        <f t="shared" si="456"/>
        <v>15000</v>
      </c>
      <c r="F3661">
        <v>0</v>
      </c>
      <c r="G3661">
        <f t="shared" si="457"/>
        <v>0</v>
      </c>
      <c r="H3661" t="s">
        <v>8221</v>
      </c>
      <c r="I3661" t="s">
        <v>8224</v>
      </c>
      <c r="J3661" t="s">
        <v>8246</v>
      </c>
      <c r="K3661">
        <v>1474360197</v>
      </c>
      <c r="L3661">
        <v>1471768197</v>
      </c>
      <c r="M3661" t="b">
        <v>0</v>
      </c>
      <c r="N3661">
        <v>0</v>
      </c>
      <c r="O3661" t="b">
        <v>0</v>
      </c>
      <c r="P3661" t="s">
        <v>8291</v>
      </c>
      <c r="Q3661">
        <f t="shared" si="458"/>
        <v>0</v>
      </c>
      <c r="R3661" t="e">
        <f t="shared" si="463"/>
        <v>#DIV/0!</v>
      </c>
      <c r="S3661" t="str">
        <f t="shared" si="459"/>
        <v>photography</v>
      </c>
      <c r="T3661" t="str">
        <f t="shared" si="460"/>
        <v>places</v>
      </c>
      <c r="U3661" s="7">
        <f t="shared" si="461"/>
        <v>42603.354131944448</v>
      </c>
      <c r="V3661" s="7">
        <f t="shared" si="462"/>
        <v>42633.354131944448</v>
      </c>
    </row>
    <row r="3662" spans="1:22" ht="59" x14ac:dyDescent="0.75">
      <c r="A3662">
        <v>886</v>
      </c>
      <c r="B3662" s="2" t="s">
        <v>887</v>
      </c>
      <c r="C3662" s="2" t="s">
        <v>4996</v>
      </c>
      <c r="D3662">
        <v>500</v>
      </c>
      <c r="E3662">
        <f t="shared" si="456"/>
        <v>500</v>
      </c>
      <c r="F3662">
        <v>205</v>
      </c>
      <c r="G3662">
        <f t="shared" si="457"/>
        <v>205</v>
      </c>
      <c r="H3662" t="s">
        <v>8221</v>
      </c>
      <c r="I3662" t="s">
        <v>8224</v>
      </c>
      <c r="J3662" t="s">
        <v>8246</v>
      </c>
      <c r="K3662">
        <v>1473972813</v>
      </c>
      <c r="L3662">
        <v>1471812813</v>
      </c>
      <c r="M3662" t="b">
        <v>0</v>
      </c>
      <c r="N3662">
        <v>7</v>
      </c>
      <c r="O3662" t="b">
        <v>0</v>
      </c>
      <c r="P3662" t="s">
        <v>8279</v>
      </c>
      <c r="Q3662">
        <f t="shared" si="458"/>
        <v>41</v>
      </c>
      <c r="R3662">
        <f t="shared" si="463"/>
        <v>29.29</v>
      </c>
      <c r="S3662" t="str">
        <f t="shared" si="459"/>
        <v>music</v>
      </c>
      <c r="T3662" t="str">
        <f t="shared" si="460"/>
        <v>indie rock</v>
      </c>
      <c r="U3662" s="7">
        <f t="shared" si="461"/>
        <v>42603.870520833334</v>
      </c>
      <c r="V3662" s="7">
        <f t="shared" si="462"/>
        <v>42628.870520833334</v>
      </c>
    </row>
    <row r="3663" spans="1:22" ht="44.25" x14ac:dyDescent="0.75">
      <c r="A3663">
        <v>1422</v>
      </c>
      <c r="B3663" s="2" t="s">
        <v>1423</v>
      </c>
      <c r="C3663" s="2" t="s">
        <v>5532</v>
      </c>
      <c r="D3663">
        <v>25000</v>
      </c>
      <c r="E3663">
        <f t="shared" si="456"/>
        <v>15750</v>
      </c>
      <c r="F3663">
        <v>26</v>
      </c>
      <c r="G3663">
        <f t="shared" si="457"/>
        <v>16.38</v>
      </c>
      <c r="H3663" t="s">
        <v>8221</v>
      </c>
      <c r="I3663" t="s">
        <v>8228</v>
      </c>
      <c r="J3663" t="s">
        <v>8250</v>
      </c>
      <c r="K3663">
        <v>1474436704</v>
      </c>
      <c r="L3663">
        <v>1471844704</v>
      </c>
      <c r="M3663" t="b">
        <v>0</v>
      </c>
      <c r="N3663">
        <v>2</v>
      </c>
      <c r="O3663" t="b">
        <v>0</v>
      </c>
      <c r="P3663" t="s">
        <v>8287</v>
      </c>
      <c r="Q3663">
        <f t="shared" si="458"/>
        <v>0</v>
      </c>
      <c r="R3663">
        <f t="shared" si="463"/>
        <v>8.19</v>
      </c>
      <c r="S3663" t="str">
        <f t="shared" si="459"/>
        <v>publishing</v>
      </c>
      <c r="T3663" t="str">
        <f t="shared" si="460"/>
        <v>translations</v>
      </c>
      <c r="U3663" s="7">
        <f t="shared" si="461"/>
        <v>42604.239629629628</v>
      </c>
      <c r="V3663" s="7">
        <f t="shared" si="462"/>
        <v>42634.239629629628</v>
      </c>
    </row>
    <row r="3664" spans="1:22" ht="44.25" x14ac:dyDescent="0.75">
      <c r="A3664">
        <v>1314</v>
      </c>
      <c r="B3664" s="2" t="s">
        <v>1315</v>
      </c>
      <c r="C3664" s="2" t="s">
        <v>5424</v>
      </c>
      <c r="D3664">
        <v>180000</v>
      </c>
      <c r="E3664">
        <f t="shared" si="456"/>
        <v>180000</v>
      </c>
      <c r="F3664">
        <v>2028</v>
      </c>
      <c r="G3664">
        <f t="shared" si="457"/>
        <v>2028</v>
      </c>
      <c r="H3664" t="s">
        <v>8220</v>
      </c>
      <c r="I3664" t="s">
        <v>8224</v>
      </c>
      <c r="J3664" t="s">
        <v>8246</v>
      </c>
      <c r="K3664">
        <v>1477065860</v>
      </c>
      <c r="L3664">
        <v>1471881860</v>
      </c>
      <c r="M3664" t="b">
        <v>0</v>
      </c>
      <c r="N3664">
        <v>11</v>
      </c>
      <c r="O3664" t="b">
        <v>0</v>
      </c>
      <c r="P3664" t="s">
        <v>8273</v>
      </c>
      <c r="Q3664">
        <f t="shared" si="458"/>
        <v>1</v>
      </c>
      <c r="R3664">
        <f t="shared" si="463"/>
        <v>184.36</v>
      </c>
      <c r="S3664" t="str">
        <f t="shared" si="459"/>
        <v>technology</v>
      </c>
      <c r="T3664" t="str">
        <f t="shared" si="460"/>
        <v>wearables</v>
      </c>
      <c r="U3664" s="7">
        <f t="shared" si="461"/>
        <v>42604.669675925921</v>
      </c>
      <c r="V3664" s="7">
        <f t="shared" si="462"/>
        <v>42664.669675925921</v>
      </c>
    </row>
    <row r="3665" spans="1:22" ht="88.5" x14ac:dyDescent="0.75">
      <c r="A3665">
        <v>78</v>
      </c>
      <c r="B3665" s="2" t="s">
        <v>80</v>
      </c>
      <c r="C3665" s="2" t="s">
        <v>4189</v>
      </c>
      <c r="D3665">
        <v>50</v>
      </c>
      <c r="E3665">
        <f t="shared" si="456"/>
        <v>56.999999999999993</v>
      </c>
      <c r="F3665">
        <v>1351</v>
      </c>
      <c r="G3665">
        <f t="shared" si="457"/>
        <v>1540.1399999999999</v>
      </c>
      <c r="H3665" t="s">
        <v>8219</v>
      </c>
      <c r="I3665" t="s">
        <v>8230</v>
      </c>
      <c r="J3665" t="s">
        <v>8249</v>
      </c>
      <c r="K3665">
        <v>1472751121</v>
      </c>
      <c r="L3665">
        <v>1471887121</v>
      </c>
      <c r="M3665" t="b">
        <v>0</v>
      </c>
      <c r="N3665">
        <v>35</v>
      </c>
      <c r="O3665" t="b">
        <v>1</v>
      </c>
      <c r="P3665" t="s">
        <v>8266</v>
      </c>
      <c r="Q3665">
        <f t="shared" si="458"/>
        <v>2702</v>
      </c>
      <c r="R3665">
        <f t="shared" si="463"/>
        <v>44</v>
      </c>
      <c r="S3665" t="str">
        <f t="shared" si="459"/>
        <v>film &amp; video</v>
      </c>
      <c r="T3665" t="str">
        <f t="shared" si="460"/>
        <v>shorts</v>
      </c>
      <c r="U3665" s="7">
        <f t="shared" si="461"/>
        <v>42604.730567129634</v>
      </c>
      <c r="V3665" s="7">
        <f t="shared" si="462"/>
        <v>42614.730567129634</v>
      </c>
    </row>
    <row r="3666" spans="1:22" ht="44.25" x14ac:dyDescent="0.75">
      <c r="A3666">
        <v>1168</v>
      </c>
      <c r="B3666" s="2" t="s">
        <v>1169</v>
      </c>
      <c r="C3666" s="2" t="s">
        <v>5278</v>
      </c>
      <c r="D3666">
        <v>18000</v>
      </c>
      <c r="E3666">
        <f t="shared" si="456"/>
        <v>18000</v>
      </c>
      <c r="F3666">
        <v>1020</v>
      </c>
      <c r="G3666">
        <f t="shared" si="457"/>
        <v>1020</v>
      </c>
      <c r="H3666" t="s">
        <v>8221</v>
      </c>
      <c r="I3666" t="s">
        <v>8224</v>
      </c>
      <c r="J3666" t="s">
        <v>8246</v>
      </c>
      <c r="K3666">
        <v>1474507065</v>
      </c>
      <c r="L3666">
        <v>1471915065</v>
      </c>
      <c r="M3666" t="b">
        <v>0</v>
      </c>
      <c r="N3666">
        <v>3</v>
      </c>
      <c r="O3666" t="b">
        <v>0</v>
      </c>
      <c r="P3666" t="s">
        <v>8284</v>
      </c>
      <c r="Q3666">
        <f t="shared" si="458"/>
        <v>6</v>
      </c>
      <c r="R3666">
        <f t="shared" si="463"/>
        <v>340</v>
      </c>
      <c r="S3666" t="str">
        <f t="shared" si="459"/>
        <v>food</v>
      </c>
      <c r="T3666" t="str">
        <f t="shared" si="460"/>
        <v>food trucks</v>
      </c>
      <c r="U3666" s="7">
        <f t="shared" si="461"/>
        <v>42605.053993055553</v>
      </c>
      <c r="V3666" s="7">
        <f t="shared" si="462"/>
        <v>42635.053993055553</v>
      </c>
    </row>
    <row r="3667" spans="1:22" ht="59" x14ac:dyDescent="0.75">
      <c r="A3667">
        <v>2019</v>
      </c>
      <c r="B3667" s="2" t="s">
        <v>2020</v>
      </c>
      <c r="C3667" s="2" t="s">
        <v>6129</v>
      </c>
      <c r="D3667">
        <v>40000</v>
      </c>
      <c r="E3667">
        <f t="shared" si="456"/>
        <v>40000</v>
      </c>
      <c r="F3667">
        <v>193963.9</v>
      </c>
      <c r="G3667">
        <f t="shared" si="457"/>
        <v>193963.9</v>
      </c>
      <c r="H3667" t="s">
        <v>8219</v>
      </c>
      <c r="I3667" t="s">
        <v>8224</v>
      </c>
      <c r="J3667" t="s">
        <v>8246</v>
      </c>
      <c r="K3667">
        <v>1474563621</v>
      </c>
      <c r="L3667">
        <v>1471971621</v>
      </c>
      <c r="M3667" t="b">
        <v>1</v>
      </c>
      <c r="N3667">
        <v>1780</v>
      </c>
      <c r="O3667" t="b">
        <v>1</v>
      </c>
      <c r="P3667" t="s">
        <v>8295</v>
      </c>
      <c r="Q3667">
        <f t="shared" si="458"/>
        <v>485</v>
      </c>
      <c r="R3667">
        <f t="shared" si="463"/>
        <v>108.97</v>
      </c>
      <c r="S3667" t="str">
        <f t="shared" si="459"/>
        <v>technology</v>
      </c>
      <c r="T3667" t="str">
        <f t="shared" si="460"/>
        <v>hardware</v>
      </c>
      <c r="U3667" s="7">
        <f t="shared" si="461"/>
        <v>42605.70857638889</v>
      </c>
      <c r="V3667" s="7">
        <f t="shared" si="462"/>
        <v>42635.70857638889</v>
      </c>
    </row>
    <row r="3668" spans="1:22" ht="44.25" x14ac:dyDescent="0.75">
      <c r="A3668">
        <v>3468</v>
      </c>
      <c r="B3668" s="2" t="s">
        <v>3467</v>
      </c>
      <c r="C3668" s="2" t="s">
        <v>7578</v>
      </c>
      <c r="D3668">
        <v>10000</v>
      </c>
      <c r="E3668">
        <f t="shared" si="456"/>
        <v>10000</v>
      </c>
      <c r="F3668">
        <v>12178</v>
      </c>
      <c r="G3668">
        <f t="shared" si="457"/>
        <v>12178</v>
      </c>
      <c r="H3668" t="s">
        <v>8219</v>
      </c>
      <c r="I3668" t="s">
        <v>8224</v>
      </c>
      <c r="J3668" t="s">
        <v>8246</v>
      </c>
      <c r="K3668">
        <v>1474426800</v>
      </c>
      <c r="L3668">
        <v>1471976529</v>
      </c>
      <c r="M3668" t="b">
        <v>0</v>
      </c>
      <c r="N3668">
        <v>17</v>
      </c>
      <c r="O3668" t="b">
        <v>1</v>
      </c>
      <c r="P3668" t="s">
        <v>8271</v>
      </c>
      <c r="Q3668">
        <f t="shared" si="458"/>
        <v>122</v>
      </c>
      <c r="R3668">
        <f t="shared" si="463"/>
        <v>716.35</v>
      </c>
      <c r="S3668" t="str">
        <f t="shared" si="459"/>
        <v>theater</v>
      </c>
      <c r="T3668" t="str">
        <f t="shared" si="460"/>
        <v>plays</v>
      </c>
      <c r="U3668" s="7">
        <f t="shared" si="461"/>
        <v>42605.765381944439</v>
      </c>
      <c r="V3668" s="7">
        <f t="shared" si="462"/>
        <v>42634.125</v>
      </c>
    </row>
    <row r="3669" spans="1:22" ht="44.25" x14ac:dyDescent="0.75">
      <c r="A3669">
        <v>580</v>
      </c>
      <c r="B3669" s="2" t="s">
        <v>581</v>
      </c>
      <c r="C3669" s="2" t="s">
        <v>4690</v>
      </c>
      <c r="D3669">
        <v>3000</v>
      </c>
      <c r="E3669">
        <f t="shared" si="456"/>
        <v>3000</v>
      </c>
      <c r="F3669">
        <v>1</v>
      </c>
      <c r="G3669">
        <f t="shared" si="457"/>
        <v>1</v>
      </c>
      <c r="H3669" t="s">
        <v>8221</v>
      </c>
      <c r="I3669" t="s">
        <v>8224</v>
      </c>
      <c r="J3669" t="s">
        <v>8246</v>
      </c>
      <c r="K3669">
        <v>1474580867</v>
      </c>
      <c r="L3669">
        <v>1471988867</v>
      </c>
      <c r="M3669" t="b">
        <v>0</v>
      </c>
      <c r="N3669">
        <v>1</v>
      </c>
      <c r="O3669" t="b">
        <v>0</v>
      </c>
      <c r="P3669" t="s">
        <v>8272</v>
      </c>
      <c r="Q3669">
        <f t="shared" si="458"/>
        <v>0</v>
      </c>
      <c r="R3669">
        <f t="shared" si="463"/>
        <v>1</v>
      </c>
      <c r="S3669" t="str">
        <f t="shared" si="459"/>
        <v>technology</v>
      </c>
      <c r="T3669" t="str">
        <f t="shared" si="460"/>
        <v>web</v>
      </c>
      <c r="U3669" s="7">
        <f t="shared" si="461"/>
        <v>42605.908182870371</v>
      </c>
      <c r="V3669" s="7">
        <f t="shared" si="462"/>
        <v>42635.908182870371</v>
      </c>
    </row>
    <row r="3670" spans="1:22" ht="44.25" x14ac:dyDescent="0.75">
      <c r="A3670">
        <v>2905</v>
      </c>
      <c r="B3670" s="2" t="s">
        <v>2905</v>
      </c>
      <c r="C3670" s="2" t="s">
        <v>7015</v>
      </c>
      <c r="D3670">
        <v>3500</v>
      </c>
      <c r="E3670">
        <f t="shared" si="456"/>
        <v>3500</v>
      </c>
      <c r="F3670">
        <v>622</v>
      </c>
      <c r="G3670">
        <f t="shared" si="457"/>
        <v>622</v>
      </c>
      <c r="H3670" t="s">
        <v>8221</v>
      </c>
      <c r="I3670" t="s">
        <v>8224</v>
      </c>
      <c r="J3670" t="s">
        <v>8246</v>
      </c>
      <c r="K3670">
        <v>1473211313</v>
      </c>
      <c r="L3670">
        <v>1472001713</v>
      </c>
      <c r="M3670" t="b">
        <v>0</v>
      </c>
      <c r="N3670">
        <v>17</v>
      </c>
      <c r="O3670" t="b">
        <v>0</v>
      </c>
      <c r="P3670" t="s">
        <v>8271</v>
      </c>
      <c r="Q3670">
        <f t="shared" si="458"/>
        <v>18</v>
      </c>
      <c r="R3670">
        <f t="shared" si="463"/>
        <v>36.590000000000003</v>
      </c>
      <c r="S3670" t="str">
        <f t="shared" si="459"/>
        <v>theater</v>
      </c>
      <c r="T3670" t="str">
        <f t="shared" si="460"/>
        <v>plays</v>
      </c>
      <c r="U3670" s="7">
        <f t="shared" si="461"/>
        <v>42606.056863425925</v>
      </c>
      <c r="V3670" s="7">
        <f t="shared" si="462"/>
        <v>42620.056863425925</v>
      </c>
    </row>
    <row r="3671" spans="1:22" ht="44.25" x14ac:dyDescent="0.75">
      <c r="A3671">
        <v>1503</v>
      </c>
      <c r="B3671" s="2" t="s">
        <v>1504</v>
      </c>
      <c r="C3671" s="2" t="s">
        <v>5613</v>
      </c>
      <c r="D3671">
        <v>3750</v>
      </c>
      <c r="E3671">
        <f t="shared" si="456"/>
        <v>4275</v>
      </c>
      <c r="F3671">
        <v>4045.93</v>
      </c>
      <c r="G3671">
        <f t="shared" si="457"/>
        <v>4612.3601999999992</v>
      </c>
      <c r="H3671" t="s">
        <v>8219</v>
      </c>
      <c r="I3671" t="s">
        <v>8242</v>
      </c>
      <c r="J3671" t="s">
        <v>8249</v>
      </c>
      <c r="K3671">
        <v>1477210801</v>
      </c>
      <c r="L3671">
        <v>1472026801</v>
      </c>
      <c r="M3671" t="b">
        <v>1</v>
      </c>
      <c r="N3671">
        <v>71</v>
      </c>
      <c r="O3671" t="b">
        <v>1</v>
      </c>
      <c r="P3671" t="s">
        <v>8285</v>
      </c>
      <c r="Q3671">
        <f t="shared" si="458"/>
        <v>108</v>
      </c>
      <c r="R3671">
        <f t="shared" si="463"/>
        <v>64.959999999999994</v>
      </c>
      <c r="S3671" t="str">
        <f t="shared" si="459"/>
        <v>photography</v>
      </c>
      <c r="T3671" t="str">
        <f t="shared" si="460"/>
        <v>photobooks</v>
      </c>
      <c r="U3671" s="7">
        <f t="shared" si="461"/>
        <v>42606.347233796296</v>
      </c>
      <c r="V3671" s="7">
        <f t="shared" si="462"/>
        <v>42666.347233796296</v>
      </c>
    </row>
    <row r="3672" spans="1:22" ht="44.25" x14ac:dyDescent="0.75">
      <c r="A3672">
        <v>840</v>
      </c>
      <c r="B3672" s="2" t="s">
        <v>841</v>
      </c>
      <c r="C3672" s="2" t="s">
        <v>4950</v>
      </c>
      <c r="D3672">
        <v>10000</v>
      </c>
      <c r="E3672">
        <f t="shared" si="456"/>
        <v>10000</v>
      </c>
      <c r="F3672">
        <v>12041.66</v>
      </c>
      <c r="G3672">
        <f t="shared" si="457"/>
        <v>12041.66</v>
      </c>
      <c r="H3672" t="s">
        <v>8219</v>
      </c>
      <c r="I3672" t="s">
        <v>8224</v>
      </c>
      <c r="J3672" t="s">
        <v>8246</v>
      </c>
      <c r="K3672">
        <v>1474694787</v>
      </c>
      <c r="L3672">
        <v>1472102787</v>
      </c>
      <c r="M3672" t="b">
        <v>0</v>
      </c>
      <c r="N3672">
        <v>190</v>
      </c>
      <c r="O3672" t="b">
        <v>1</v>
      </c>
      <c r="P3672" t="s">
        <v>8277</v>
      </c>
      <c r="Q3672">
        <f t="shared" si="458"/>
        <v>120</v>
      </c>
      <c r="R3672">
        <f t="shared" si="463"/>
        <v>63.38</v>
      </c>
      <c r="S3672" t="str">
        <f t="shared" si="459"/>
        <v>music</v>
      </c>
      <c r="T3672" t="str">
        <f t="shared" si="460"/>
        <v>metal</v>
      </c>
      <c r="U3672" s="7">
        <f t="shared" si="461"/>
        <v>42607.226701388892</v>
      </c>
      <c r="V3672" s="7">
        <f t="shared" si="462"/>
        <v>42637.226701388892</v>
      </c>
    </row>
    <row r="3673" spans="1:22" ht="44.25" x14ac:dyDescent="0.75">
      <c r="A3673">
        <v>2448</v>
      </c>
      <c r="B3673" s="2" t="s">
        <v>2449</v>
      </c>
      <c r="C3673" s="2" t="s">
        <v>6558</v>
      </c>
      <c r="D3673">
        <v>400</v>
      </c>
      <c r="E3673">
        <f t="shared" si="456"/>
        <v>400</v>
      </c>
      <c r="F3673">
        <v>430</v>
      </c>
      <c r="G3673">
        <f t="shared" si="457"/>
        <v>430</v>
      </c>
      <c r="H3673" t="s">
        <v>8219</v>
      </c>
      <c r="I3673" t="s">
        <v>8224</v>
      </c>
      <c r="J3673" t="s">
        <v>8246</v>
      </c>
      <c r="K3673">
        <v>1472621760</v>
      </c>
      <c r="L3673">
        <v>1472110513</v>
      </c>
      <c r="M3673" t="b">
        <v>0</v>
      </c>
      <c r="N3673">
        <v>9</v>
      </c>
      <c r="O3673" t="b">
        <v>1</v>
      </c>
      <c r="P3673" t="s">
        <v>8298</v>
      </c>
      <c r="Q3673">
        <f t="shared" si="458"/>
        <v>108</v>
      </c>
      <c r="R3673">
        <f t="shared" si="463"/>
        <v>47.78</v>
      </c>
      <c r="S3673" t="str">
        <f t="shared" si="459"/>
        <v>food</v>
      </c>
      <c r="T3673" t="str">
        <f t="shared" si="460"/>
        <v>small batch</v>
      </c>
      <c r="U3673" s="7">
        <f t="shared" si="461"/>
        <v>42607.316122685181</v>
      </c>
      <c r="V3673" s="7">
        <f t="shared" si="462"/>
        <v>42613.233333333337</v>
      </c>
    </row>
    <row r="3674" spans="1:22" ht="44.25" x14ac:dyDescent="0.75">
      <c r="A3674">
        <v>3323</v>
      </c>
      <c r="B3674" s="2" t="s">
        <v>3323</v>
      </c>
      <c r="C3674" s="2" t="s">
        <v>7433</v>
      </c>
      <c r="D3674">
        <v>1000</v>
      </c>
      <c r="E3674">
        <f t="shared" si="456"/>
        <v>1310</v>
      </c>
      <c r="F3674">
        <v>1259</v>
      </c>
      <c r="G3674">
        <f t="shared" si="457"/>
        <v>1649.29</v>
      </c>
      <c r="H3674" t="s">
        <v>8219</v>
      </c>
      <c r="I3674" t="s">
        <v>8225</v>
      </c>
      <c r="J3674" t="s">
        <v>8247</v>
      </c>
      <c r="K3674">
        <v>1474793208</v>
      </c>
      <c r="L3674">
        <v>1472201208</v>
      </c>
      <c r="M3674" t="b">
        <v>0</v>
      </c>
      <c r="N3674">
        <v>49</v>
      </c>
      <c r="O3674" t="b">
        <v>1</v>
      </c>
      <c r="P3674" t="s">
        <v>8271</v>
      </c>
      <c r="Q3674">
        <f t="shared" si="458"/>
        <v>126</v>
      </c>
      <c r="R3674">
        <f t="shared" si="463"/>
        <v>33.659999999999997</v>
      </c>
      <c r="S3674" t="str">
        <f t="shared" si="459"/>
        <v>theater</v>
      </c>
      <c r="T3674" t="str">
        <f t="shared" si="460"/>
        <v>plays</v>
      </c>
      <c r="U3674" s="7">
        <f t="shared" si="461"/>
        <v>42608.36583333333</v>
      </c>
      <c r="V3674" s="7">
        <f t="shared" si="462"/>
        <v>42638.36583333333</v>
      </c>
    </row>
    <row r="3675" spans="1:22" ht="59" x14ac:dyDescent="0.75">
      <c r="A3675">
        <v>856</v>
      </c>
      <c r="B3675" s="2" t="s">
        <v>857</v>
      </c>
      <c r="C3675" s="2" t="s">
        <v>4966</v>
      </c>
      <c r="D3675">
        <v>250</v>
      </c>
      <c r="E3675">
        <f t="shared" si="456"/>
        <v>285</v>
      </c>
      <c r="F3675">
        <v>545</v>
      </c>
      <c r="G3675">
        <f t="shared" si="457"/>
        <v>621.29999999999995</v>
      </c>
      <c r="H3675" t="s">
        <v>8219</v>
      </c>
      <c r="I3675" t="s">
        <v>8236</v>
      </c>
      <c r="J3675" t="s">
        <v>8249</v>
      </c>
      <c r="K3675">
        <v>1477422000</v>
      </c>
      <c r="L3675">
        <v>1472282956</v>
      </c>
      <c r="M3675" t="b">
        <v>0</v>
      </c>
      <c r="N3675">
        <v>28</v>
      </c>
      <c r="O3675" t="b">
        <v>1</v>
      </c>
      <c r="P3675" t="s">
        <v>8277</v>
      </c>
      <c r="Q3675">
        <f t="shared" si="458"/>
        <v>218</v>
      </c>
      <c r="R3675">
        <f t="shared" si="463"/>
        <v>22.19</v>
      </c>
      <c r="S3675" t="str">
        <f t="shared" si="459"/>
        <v>music</v>
      </c>
      <c r="T3675" t="str">
        <f t="shared" si="460"/>
        <v>metal</v>
      </c>
      <c r="U3675" s="7">
        <f t="shared" si="461"/>
        <v>42609.311990740738</v>
      </c>
      <c r="V3675" s="7">
        <f t="shared" si="462"/>
        <v>42668.791666666672</v>
      </c>
    </row>
    <row r="3676" spans="1:22" ht="44.25" x14ac:dyDescent="0.75">
      <c r="A3676">
        <v>3295</v>
      </c>
      <c r="B3676" s="2" t="s">
        <v>3295</v>
      </c>
      <c r="C3676" s="2" t="s">
        <v>7405</v>
      </c>
      <c r="D3676">
        <v>700</v>
      </c>
      <c r="E3676">
        <f t="shared" si="456"/>
        <v>917</v>
      </c>
      <c r="F3676">
        <v>720.01</v>
      </c>
      <c r="G3676">
        <f t="shared" si="457"/>
        <v>943.21310000000005</v>
      </c>
      <c r="H3676" t="s">
        <v>8219</v>
      </c>
      <c r="I3676" t="s">
        <v>8225</v>
      </c>
      <c r="J3676" t="s">
        <v>8247</v>
      </c>
      <c r="K3676">
        <v>1474886229</v>
      </c>
      <c r="L3676">
        <v>1472294229</v>
      </c>
      <c r="M3676" t="b">
        <v>0</v>
      </c>
      <c r="N3676">
        <v>27</v>
      </c>
      <c r="O3676" t="b">
        <v>1</v>
      </c>
      <c r="P3676" t="s">
        <v>8271</v>
      </c>
      <c r="Q3676">
        <f t="shared" si="458"/>
        <v>103</v>
      </c>
      <c r="R3676">
        <f t="shared" si="463"/>
        <v>34.93</v>
      </c>
      <c r="S3676" t="str">
        <f t="shared" si="459"/>
        <v>theater</v>
      </c>
      <c r="T3676" t="str">
        <f t="shared" si="460"/>
        <v>plays</v>
      </c>
      <c r="U3676" s="7">
        <f t="shared" si="461"/>
        <v>42609.442465277782</v>
      </c>
      <c r="V3676" s="7">
        <f t="shared" si="462"/>
        <v>42639.442465277782</v>
      </c>
    </row>
    <row r="3677" spans="1:22" ht="29.5" x14ac:dyDescent="0.75">
      <c r="A3677">
        <v>3862</v>
      </c>
      <c r="B3677" s="2" t="s">
        <v>3859</v>
      </c>
      <c r="C3677" s="2" t="s">
        <v>7971</v>
      </c>
      <c r="D3677">
        <v>7500</v>
      </c>
      <c r="E3677">
        <f t="shared" si="456"/>
        <v>7500</v>
      </c>
      <c r="F3677">
        <v>1</v>
      </c>
      <c r="G3677">
        <f t="shared" si="457"/>
        <v>1</v>
      </c>
      <c r="H3677" t="s">
        <v>8221</v>
      </c>
      <c r="I3677" t="s">
        <v>8224</v>
      </c>
      <c r="J3677" t="s">
        <v>8246</v>
      </c>
      <c r="K3677">
        <v>1473699540</v>
      </c>
      <c r="L3677">
        <v>1472451356</v>
      </c>
      <c r="M3677" t="b">
        <v>0</v>
      </c>
      <c r="N3677">
        <v>1</v>
      </c>
      <c r="O3677" t="b">
        <v>0</v>
      </c>
      <c r="P3677" t="s">
        <v>8271</v>
      </c>
      <c r="Q3677">
        <f t="shared" si="458"/>
        <v>0</v>
      </c>
      <c r="R3677">
        <f t="shared" si="463"/>
        <v>1</v>
      </c>
      <c r="S3677" t="str">
        <f t="shared" si="459"/>
        <v>theater</v>
      </c>
      <c r="T3677" t="str">
        <f t="shared" si="460"/>
        <v>plays</v>
      </c>
      <c r="U3677" s="7">
        <f t="shared" si="461"/>
        <v>42611.261064814811</v>
      </c>
      <c r="V3677" s="7">
        <f t="shared" si="462"/>
        <v>42625.707638888889</v>
      </c>
    </row>
    <row r="3678" spans="1:22" ht="29.5" x14ac:dyDescent="0.75">
      <c r="A3678">
        <v>1030</v>
      </c>
      <c r="B3678" s="2" t="s">
        <v>1031</v>
      </c>
      <c r="C3678" s="2" t="s">
        <v>5140</v>
      </c>
      <c r="D3678">
        <v>2000</v>
      </c>
      <c r="E3678">
        <f t="shared" si="456"/>
        <v>2000</v>
      </c>
      <c r="F3678">
        <v>6842</v>
      </c>
      <c r="G3678">
        <f t="shared" si="457"/>
        <v>6842</v>
      </c>
      <c r="H3678" t="s">
        <v>8219</v>
      </c>
      <c r="I3678" t="s">
        <v>8224</v>
      </c>
      <c r="J3678" t="s">
        <v>8246</v>
      </c>
      <c r="K3678">
        <v>1473680149</v>
      </c>
      <c r="L3678">
        <v>1472470549</v>
      </c>
      <c r="M3678" t="b">
        <v>0</v>
      </c>
      <c r="N3678">
        <v>159</v>
      </c>
      <c r="O3678" t="b">
        <v>1</v>
      </c>
      <c r="P3678" t="s">
        <v>8280</v>
      </c>
      <c r="Q3678">
        <f t="shared" si="458"/>
        <v>342</v>
      </c>
      <c r="R3678">
        <f t="shared" si="463"/>
        <v>43.03</v>
      </c>
      <c r="S3678" t="str">
        <f t="shared" si="459"/>
        <v>music</v>
      </c>
      <c r="T3678" t="str">
        <f t="shared" si="460"/>
        <v>electronic music</v>
      </c>
      <c r="U3678" s="7">
        <f t="shared" si="461"/>
        <v>42611.483206018514</v>
      </c>
      <c r="V3678" s="7">
        <f t="shared" si="462"/>
        <v>42625.483206018514</v>
      </c>
    </row>
    <row r="3679" spans="1:22" ht="29.5" x14ac:dyDescent="0.75">
      <c r="A3679">
        <v>1308</v>
      </c>
      <c r="B3679" s="2" t="s">
        <v>1309</v>
      </c>
      <c r="C3679" s="2" t="s">
        <v>5418</v>
      </c>
      <c r="D3679">
        <v>10000</v>
      </c>
      <c r="E3679">
        <f t="shared" si="456"/>
        <v>10000</v>
      </c>
      <c r="F3679">
        <v>1136</v>
      </c>
      <c r="G3679">
        <f t="shared" si="457"/>
        <v>1136</v>
      </c>
      <c r="H3679" t="s">
        <v>8220</v>
      </c>
      <c r="I3679" t="s">
        <v>8224</v>
      </c>
      <c r="J3679" t="s">
        <v>8246</v>
      </c>
      <c r="K3679">
        <v>1475937812</v>
      </c>
      <c r="L3679">
        <v>1472481812</v>
      </c>
      <c r="M3679" t="b">
        <v>0</v>
      </c>
      <c r="N3679">
        <v>38</v>
      </c>
      <c r="O3679" t="b">
        <v>0</v>
      </c>
      <c r="P3679" t="s">
        <v>8273</v>
      </c>
      <c r="Q3679">
        <f t="shared" si="458"/>
        <v>11</v>
      </c>
      <c r="R3679">
        <f t="shared" si="463"/>
        <v>29.89</v>
      </c>
      <c r="S3679" t="str">
        <f t="shared" si="459"/>
        <v>technology</v>
      </c>
      <c r="T3679" t="str">
        <f t="shared" si="460"/>
        <v>wearables</v>
      </c>
      <c r="U3679" s="7">
        <f t="shared" si="461"/>
        <v>42611.613564814819</v>
      </c>
      <c r="V3679" s="7">
        <f t="shared" si="462"/>
        <v>42651.613564814819</v>
      </c>
    </row>
    <row r="3680" spans="1:22" ht="59" x14ac:dyDescent="0.75">
      <c r="A3680">
        <v>3273</v>
      </c>
      <c r="B3680" s="2" t="s">
        <v>3273</v>
      </c>
      <c r="C3680" s="2" t="s">
        <v>7383</v>
      </c>
      <c r="D3680">
        <v>4000</v>
      </c>
      <c r="E3680">
        <f t="shared" si="456"/>
        <v>4000</v>
      </c>
      <c r="F3680">
        <v>4296</v>
      </c>
      <c r="G3680">
        <f t="shared" si="457"/>
        <v>4296</v>
      </c>
      <c r="H3680" t="s">
        <v>8219</v>
      </c>
      <c r="I3680" t="s">
        <v>8224</v>
      </c>
      <c r="J3680" t="s">
        <v>8246</v>
      </c>
      <c r="K3680">
        <v>1473879600</v>
      </c>
      <c r="L3680">
        <v>1472498042</v>
      </c>
      <c r="M3680" t="b">
        <v>1</v>
      </c>
      <c r="N3680">
        <v>21</v>
      </c>
      <c r="O3680" t="b">
        <v>1</v>
      </c>
      <c r="P3680" t="s">
        <v>8271</v>
      </c>
      <c r="Q3680">
        <f t="shared" si="458"/>
        <v>107</v>
      </c>
      <c r="R3680">
        <f t="shared" si="463"/>
        <v>204.57</v>
      </c>
      <c r="S3680" t="str">
        <f t="shared" si="459"/>
        <v>theater</v>
      </c>
      <c r="T3680" t="str">
        <f t="shared" si="460"/>
        <v>plays</v>
      </c>
      <c r="U3680" s="7">
        <f t="shared" si="461"/>
        <v>42611.801412037035</v>
      </c>
      <c r="V3680" s="7">
        <f t="shared" si="462"/>
        <v>42627.791666666672</v>
      </c>
    </row>
    <row r="3681" spans="1:22" ht="29.5" x14ac:dyDescent="0.75">
      <c r="A3681">
        <v>989</v>
      </c>
      <c r="B3681" s="2" t="s">
        <v>990</v>
      </c>
      <c r="C3681" s="2" t="s">
        <v>5099</v>
      </c>
      <c r="D3681">
        <v>10000</v>
      </c>
      <c r="E3681">
        <f t="shared" si="456"/>
        <v>10000</v>
      </c>
      <c r="F3681">
        <v>1677</v>
      </c>
      <c r="G3681">
        <f t="shared" si="457"/>
        <v>1677</v>
      </c>
      <c r="H3681" t="s">
        <v>8221</v>
      </c>
      <c r="I3681" t="s">
        <v>8224</v>
      </c>
      <c r="J3681" t="s">
        <v>8246</v>
      </c>
      <c r="K3681">
        <v>1475101495</v>
      </c>
      <c r="L3681">
        <v>1472509495</v>
      </c>
      <c r="M3681" t="b">
        <v>0</v>
      </c>
      <c r="N3681">
        <v>32</v>
      </c>
      <c r="O3681" t="b">
        <v>0</v>
      </c>
      <c r="P3681" t="s">
        <v>8273</v>
      </c>
      <c r="Q3681">
        <f t="shared" si="458"/>
        <v>17</v>
      </c>
      <c r="R3681">
        <f t="shared" si="463"/>
        <v>52.41</v>
      </c>
      <c r="S3681" t="str">
        <f t="shared" si="459"/>
        <v>technology</v>
      </c>
      <c r="T3681" t="str">
        <f t="shared" si="460"/>
        <v>wearables</v>
      </c>
      <c r="U3681" s="7">
        <f t="shared" si="461"/>
        <v>42611.933969907404</v>
      </c>
      <c r="V3681" s="7">
        <f t="shared" si="462"/>
        <v>42641.933969907404</v>
      </c>
    </row>
    <row r="3682" spans="1:22" ht="44.25" x14ac:dyDescent="0.75">
      <c r="A3682">
        <v>2709</v>
      </c>
      <c r="B3682" s="2" t="s">
        <v>2709</v>
      </c>
      <c r="C3682" s="2" t="s">
        <v>6819</v>
      </c>
      <c r="D3682">
        <v>50000</v>
      </c>
      <c r="E3682">
        <f t="shared" si="456"/>
        <v>50000</v>
      </c>
      <c r="F3682">
        <v>50803</v>
      </c>
      <c r="G3682">
        <f t="shared" si="457"/>
        <v>50803</v>
      </c>
      <c r="H3682" t="s">
        <v>8219</v>
      </c>
      <c r="I3682" t="s">
        <v>8224</v>
      </c>
      <c r="J3682" t="s">
        <v>8246</v>
      </c>
      <c r="K3682">
        <v>1475553540</v>
      </c>
      <c r="L3682">
        <v>1472528141</v>
      </c>
      <c r="M3682" t="b">
        <v>1</v>
      </c>
      <c r="N3682">
        <v>308</v>
      </c>
      <c r="O3682" t="b">
        <v>1</v>
      </c>
      <c r="P3682" t="s">
        <v>8303</v>
      </c>
      <c r="Q3682">
        <f t="shared" si="458"/>
        <v>102</v>
      </c>
      <c r="R3682">
        <f t="shared" si="463"/>
        <v>164.94</v>
      </c>
      <c r="S3682" t="str">
        <f t="shared" si="459"/>
        <v>theater</v>
      </c>
      <c r="T3682" t="str">
        <f t="shared" si="460"/>
        <v>spaces</v>
      </c>
      <c r="U3682" s="7">
        <f t="shared" si="461"/>
        <v>42612.149780092594</v>
      </c>
      <c r="V3682" s="7">
        <f t="shared" si="462"/>
        <v>42647.165972222225</v>
      </c>
    </row>
    <row r="3683" spans="1:22" ht="44.25" x14ac:dyDescent="0.75">
      <c r="A3683">
        <v>2520</v>
      </c>
      <c r="B3683" s="2" t="s">
        <v>2520</v>
      </c>
      <c r="C3683" s="2" t="s">
        <v>6630</v>
      </c>
      <c r="D3683">
        <v>100000</v>
      </c>
      <c r="E3683">
        <f t="shared" si="456"/>
        <v>100000</v>
      </c>
      <c r="F3683">
        <v>0</v>
      </c>
      <c r="G3683">
        <f t="shared" si="457"/>
        <v>0</v>
      </c>
      <c r="H3683" t="s">
        <v>8221</v>
      </c>
      <c r="I3683" t="s">
        <v>8224</v>
      </c>
      <c r="J3683" t="s">
        <v>8246</v>
      </c>
      <c r="K3683">
        <v>1476559260</v>
      </c>
      <c r="L3683">
        <v>1472567085</v>
      </c>
      <c r="M3683" t="b">
        <v>0</v>
      </c>
      <c r="N3683">
        <v>0</v>
      </c>
      <c r="O3683" t="b">
        <v>0</v>
      </c>
      <c r="P3683" t="s">
        <v>8299</v>
      </c>
      <c r="Q3683">
        <f t="shared" si="458"/>
        <v>0</v>
      </c>
      <c r="R3683" t="e">
        <f t="shared" si="463"/>
        <v>#DIV/0!</v>
      </c>
      <c r="S3683" t="str">
        <f t="shared" si="459"/>
        <v>food</v>
      </c>
      <c r="T3683" t="str">
        <f t="shared" si="460"/>
        <v>restaurants</v>
      </c>
      <c r="U3683" s="7">
        <f t="shared" si="461"/>
        <v>42612.600520833337</v>
      </c>
      <c r="V3683" s="7">
        <f t="shared" si="462"/>
        <v>42658.806249999994</v>
      </c>
    </row>
    <row r="3684" spans="1:22" ht="59" x14ac:dyDescent="0.75">
      <c r="A3684">
        <v>1341</v>
      </c>
      <c r="B3684" s="2" t="s">
        <v>1342</v>
      </c>
      <c r="C3684" s="2" t="s">
        <v>5451</v>
      </c>
      <c r="D3684">
        <v>25000</v>
      </c>
      <c r="E3684">
        <f t="shared" si="456"/>
        <v>32750</v>
      </c>
      <c r="F3684">
        <v>17590</v>
      </c>
      <c r="G3684">
        <f t="shared" si="457"/>
        <v>23042.9</v>
      </c>
      <c r="H3684" t="s">
        <v>8220</v>
      </c>
      <c r="I3684" t="s">
        <v>8225</v>
      </c>
      <c r="J3684" t="s">
        <v>8247</v>
      </c>
      <c r="K3684">
        <v>1475333917</v>
      </c>
      <c r="L3684">
        <v>1472569117</v>
      </c>
      <c r="M3684" t="b">
        <v>0</v>
      </c>
      <c r="N3684">
        <v>46</v>
      </c>
      <c r="O3684" t="b">
        <v>0</v>
      </c>
      <c r="P3684" t="s">
        <v>8273</v>
      </c>
      <c r="Q3684">
        <f t="shared" si="458"/>
        <v>70</v>
      </c>
      <c r="R3684">
        <f t="shared" si="463"/>
        <v>500.93</v>
      </c>
      <c r="S3684" t="str">
        <f t="shared" si="459"/>
        <v>technology</v>
      </c>
      <c r="T3684" t="str">
        <f t="shared" si="460"/>
        <v>wearables</v>
      </c>
      <c r="U3684" s="7">
        <f t="shared" si="461"/>
        <v>42612.624039351853</v>
      </c>
      <c r="V3684" s="7">
        <f t="shared" si="462"/>
        <v>42644.624039351853</v>
      </c>
    </row>
    <row r="3685" spans="1:22" ht="59" x14ac:dyDescent="0.75">
      <c r="A3685">
        <v>1328</v>
      </c>
      <c r="B3685" s="2" t="s">
        <v>1329</v>
      </c>
      <c r="C3685" s="2" t="s">
        <v>5438</v>
      </c>
      <c r="D3685">
        <v>75000</v>
      </c>
      <c r="E3685">
        <f t="shared" si="456"/>
        <v>75000</v>
      </c>
      <c r="F3685">
        <v>1748</v>
      </c>
      <c r="G3685">
        <f t="shared" si="457"/>
        <v>1748</v>
      </c>
      <c r="H3685" t="s">
        <v>8220</v>
      </c>
      <c r="I3685" t="s">
        <v>8224</v>
      </c>
      <c r="J3685" t="s">
        <v>8246</v>
      </c>
      <c r="K3685">
        <v>1476458734</v>
      </c>
      <c r="L3685">
        <v>1472570734</v>
      </c>
      <c r="M3685" t="b">
        <v>0</v>
      </c>
      <c r="N3685">
        <v>15</v>
      </c>
      <c r="O3685" t="b">
        <v>0</v>
      </c>
      <c r="P3685" t="s">
        <v>8273</v>
      </c>
      <c r="Q3685">
        <f t="shared" si="458"/>
        <v>2</v>
      </c>
      <c r="R3685">
        <f t="shared" si="463"/>
        <v>116.53</v>
      </c>
      <c r="S3685" t="str">
        <f t="shared" si="459"/>
        <v>technology</v>
      </c>
      <c r="T3685" t="str">
        <f t="shared" si="460"/>
        <v>wearables</v>
      </c>
      <c r="U3685" s="7">
        <f t="shared" si="461"/>
        <v>42612.642754629633</v>
      </c>
      <c r="V3685" s="7">
        <f t="shared" si="462"/>
        <v>42657.642754629633</v>
      </c>
    </row>
    <row r="3686" spans="1:22" ht="44.25" x14ac:dyDescent="0.75">
      <c r="A3686">
        <v>2634</v>
      </c>
      <c r="B3686" s="2" t="s">
        <v>2634</v>
      </c>
      <c r="C3686" s="2" t="s">
        <v>6744</v>
      </c>
      <c r="D3686">
        <v>930</v>
      </c>
      <c r="E3686">
        <f t="shared" si="456"/>
        <v>930</v>
      </c>
      <c r="F3686">
        <v>986</v>
      </c>
      <c r="G3686">
        <f t="shared" si="457"/>
        <v>986</v>
      </c>
      <c r="H3686" t="s">
        <v>8219</v>
      </c>
      <c r="I3686" t="s">
        <v>8224</v>
      </c>
      <c r="J3686" t="s">
        <v>8246</v>
      </c>
      <c r="K3686">
        <v>1475163921</v>
      </c>
      <c r="L3686">
        <v>1472571921</v>
      </c>
      <c r="M3686" t="b">
        <v>0</v>
      </c>
      <c r="N3686">
        <v>25</v>
      </c>
      <c r="O3686" t="b">
        <v>1</v>
      </c>
      <c r="P3686" t="s">
        <v>8301</v>
      </c>
      <c r="Q3686">
        <f t="shared" si="458"/>
        <v>106</v>
      </c>
      <c r="R3686">
        <f t="shared" si="463"/>
        <v>39.44</v>
      </c>
      <c r="S3686" t="str">
        <f t="shared" si="459"/>
        <v>technology</v>
      </c>
      <c r="T3686" t="str">
        <f t="shared" si="460"/>
        <v>space exploration</v>
      </c>
      <c r="U3686" s="7">
        <f t="shared" si="461"/>
        <v>42612.656493055561</v>
      </c>
      <c r="V3686" s="7">
        <f t="shared" si="462"/>
        <v>42642.656493055561</v>
      </c>
    </row>
    <row r="3687" spans="1:22" ht="44.25" x14ac:dyDescent="0.75">
      <c r="A3687">
        <v>233</v>
      </c>
      <c r="B3687" s="2" t="s">
        <v>235</v>
      </c>
      <c r="C3687" s="2" t="s">
        <v>4343</v>
      </c>
      <c r="D3687">
        <v>350000</v>
      </c>
      <c r="E3687">
        <f t="shared" si="456"/>
        <v>350000</v>
      </c>
      <c r="F3687">
        <v>0</v>
      </c>
      <c r="G3687">
        <f t="shared" si="457"/>
        <v>0</v>
      </c>
      <c r="H3687" t="s">
        <v>8221</v>
      </c>
      <c r="I3687" t="s">
        <v>8224</v>
      </c>
      <c r="J3687" t="s">
        <v>8246</v>
      </c>
      <c r="K3687">
        <v>1475185972</v>
      </c>
      <c r="L3687">
        <v>1472593972</v>
      </c>
      <c r="M3687" t="b">
        <v>0</v>
      </c>
      <c r="N3687">
        <v>0</v>
      </c>
      <c r="O3687" t="b">
        <v>0</v>
      </c>
      <c r="P3687" t="s">
        <v>8268</v>
      </c>
      <c r="Q3687">
        <f t="shared" si="458"/>
        <v>0</v>
      </c>
      <c r="R3687" t="e">
        <f t="shared" si="463"/>
        <v>#DIV/0!</v>
      </c>
      <c r="S3687" t="str">
        <f t="shared" si="459"/>
        <v>film &amp; video</v>
      </c>
      <c r="T3687" t="str">
        <f t="shared" si="460"/>
        <v>drama</v>
      </c>
      <c r="U3687" s="7">
        <f t="shared" si="461"/>
        <v>42612.911712962959</v>
      </c>
      <c r="V3687" s="7">
        <f t="shared" si="462"/>
        <v>42642.911712962959</v>
      </c>
    </row>
    <row r="3688" spans="1:22" ht="44.25" x14ac:dyDescent="0.75">
      <c r="A3688">
        <v>3463</v>
      </c>
      <c r="B3688" s="2" t="s">
        <v>3462</v>
      </c>
      <c r="C3688" s="2" t="s">
        <v>7573</v>
      </c>
      <c r="D3688">
        <v>10000</v>
      </c>
      <c r="E3688">
        <f t="shared" si="456"/>
        <v>7300</v>
      </c>
      <c r="F3688">
        <v>10338</v>
      </c>
      <c r="G3688">
        <f t="shared" si="457"/>
        <v>7546.74</v>
      </c>
      <c r="H3688" t="s">
        <v>8219</v>
      </c>
      <c r="I3688" t="s">
        <v>8229</v>
      </c>
      <c r="J3688" t="s">
        <v>8251</v>
      </c>
      <c r="K3688">
        <v>1476158340</v>
      </c>
      <c r="L3688">
        <v>1472594585</v>
      </c>
      <c r="M3688" t="b">
        <v>0</v>
      </c>
      <c r="N3688">
        <v>114</v>
      </c>
      <c r="O3688" t="b">
        <v>1</v>
      </c>
      <c r="P3688" t="s">
        <v>8271</v>
      </c>
      <c r="Q3688">
        <f t="shared" si="458"/>
        <v>103</v>
      </c>
      <c r="R3688">
        <f t="shared" si="463"/>
        <v>66.2</v>
      </c>
      <c r="S3688" t="str">
        <f t="shared" si="459"/>
        <v>theater</v>
      </c>
      <c r="T3688" t="str">
        <f t="shared" si="460"/>
        <v>plays</v>
      </c>
      <c r="U3688" s="7">
        <f t="shared" si="461"/>
        <v>42612.918807870374</v>
      </c>
      <c r="V3688" s="7">
        <f t="shared" si="462"/>
        <v>42654.165972222225</v>
      </c>
    </row>
    <row r="3689" spans="1:22" ht="44.25" x14ac:dyDescent="0.75">
      <c r="A3689">
        <v>4054</v>
      </c>
      <c r="B3689" s="2" t="s">
        <v>4050</v>
      </c>
      <c r="C3689" s="2" t="s">
        <v>8158</v>
      </c>
      <c r="D3689">
        <v>8880</v>
      </c>
      <c r="E3689">
        <f t="shared" si="456"/>
        <v>8880</v>
      </c>
      <c r="F3689">
        <v>0</v>
      </c>
      <c r="G3689">
        <f t="shared" si="457"/>
        <v>0</v>
      </c>
      <c r="H3689" t="s">
        <v>8221</v>
      </c>
      <c r="I3689" t="s">
        <v>8224</v>
      </c>
      <c r="J3689" t="s">
        <v>8246</v>
      </c>
      <c r="K3689">
        <v>1475294400</v>
      </c>
      <c r="L3689">
        <v>1472674285</v>
      </c>
      <c r="M3689" t="b">
        <v>0</v>
      </c>
      <c r="N3689">
        <v>0</v>
      </c>
      <c r="O3689" t="b">
        <v>0</v>
      </c>
      <c r="P3689" t="s">
        <v>8271</v>
      </c>
      <c r="Q3689">
        <f t="shared" si="458"/>
        <v>0</v>
      </c>
      <c r="R3689" t="e">
        <f t="shared" si="463"/>
        <v>#DIV/0!</v>
      </c>
      <c r="S3689" t="str">
        <f t="shared" si="459"/>
        <v>theater</v>
      </c>
      <c r="T3689" t="str">
        <f t="shared" si="460"/>
        <v>plays</v>
      </c>
      <c r="U3689" s="7">
        <f t="shared" si="461"/>
        <v>42613.841261574074</v>
      </c>
      <c r="V3689" s="7">
        <f t="shared" si="462"/>
        <v>42644.166666666672</v>
      </c>
    </row>
    <row r="3690" spans="1:22" ht="44.25" x14ac:dyDescent="0.75">
      <c r="A3690">
        <v>4033</v>
      </c>
      <c r="B3690" s="2" t="s">
        <v>4029</v>
      </c>
      <c r="C3690" s="2" t="s">
        <v>8138</v>
      </c>
      <c r="D3690">
        <v>23900</v>
      </c>
      <c r="E3690">
        <f t="shared" si="456"/>
        <v>31309</v>
      </c>
      <c r="F3690">
        <v>6141.99</v>
      </c>
      <c r="G3690">
        <f t="shared" si="457"/>
        <v>8046.0069000000003</v>
      </c>
      <c r="H3690" t="s">
        <v>8221</v>
      </c>
      <c r="I3690" t="s">
        <v>8225</v>
      </c>
      <c r="J3690" t="s">
        <v>8247</v>
      </c>
      <c r="K3690">
        <v>1475398800</v>
      </c>
      <c r="L3690">
        <v>1472711224</v>
      </c>
      <c r="M3690" t="b">
        <v>0</v>
      </c>
      <c r="N3690">
        <v>94</v>
      </c>
      <c r="O3690" t="b">
        <v>0</v>
      </c>
      <c r="P3690" t="s">
        <v>8271</v>
      </c>
      <c r="Q3690">
        <f t="shared" si="458"/>
        <v>26</v>
      </c>
      <c r="R3690">
        <f t="shared" si="463"/>
        <v>85.6</v>
      </c>
      <c r="S3690" t="str">
        <f t="shared" si="459"/>
        <v>theater</v>
      </c>
      <c r="T3690" t="str">
        <f t="shared" si="460"/>
        <v>plays</v>
      </c>
      <c r="U3690" s="7">
        <f t="shared" si="461"/>
        <v>42614.268796296295</v>
      </c>
      <c r="V3690" s="7">
        <f t="shared" si="462"/>
        <v>42645.375</v>
      </c>
    </row>
    <row r="3691" spans="1:22" ht="59" x14ac:dyDescent="0.75">
      <c r="A3691">
        <v>988</v>
      </c>
      <c r="B3691" s="2" t="s">
        <v>989</v>
      </c>
      <c r="C3691" s="2" t="s">
        <v>5098</v>
      </c>
      <c r="D3691">
        <v>5000</v>
      </c>
      <c r="E3691">
        <f t="shared" si="456"/>
        <v>5699.9999999999991</v>
      </c>
      <c r="F3691">
        <v>0</v>
      </c>
      <c r="G3691">
        <f t="shared" si="457"/>
        <v>0</v>
      </c>
      <c r="H3691" t="s">
        <v>8221</v>
      </c>
      <c r="I3691" t="s">
        <v>8237</v>
      </c>
      <c r="J3691" t="s">
        <v>8249</v>
      </c>
      <c r="K3691">
        <v>1475310825</v>
      </c>
      <c r="L3691">
        <v>1472718825</v>
      </c>
      <c r="M3691" t="b">
        <v>0</v>
      </c>
      <c r="N3691">
        <v>0</v>
      </c>
      <c r="O3691" t="b">
        <v>0</v>
      </c>
      <c r="P3691" t="s">
        <v>8273</v>
      </c>
      <c r="Q3691">
        <f t="shared" si="458"/>
        <v>0</v>
      </c>
      <c r="R3691" t="e">
        <f t="shared" si="463"/>
        <v>#DIV/0!</v>
      </c>
      <c r="S3691" t="str">
        <f t="shared" si="459"/>
        <v>technology</v>
      </c>
      <c r="T3691" t="str">
        <f t="shared" si="460"/>
        <v>wearables</v>
      </c>
      <c r="U3691" s="7">
        <f t="shared" si="461"/>
        <v>42614.356770833328</v>
      </c>
      <c r="V3691" s="7">
        <f t="shared" si="462"/>
        <v>42644.356770833328</v>
      </c>
    </row>
    <row r="3692" spans="1:22" ht="44.25" x14ac:dyDescent="0.75">
      <c r="A3692">
        <v>1733</v>
      </c>
      <c r="B3692" s="2" t="s">
        <v>1734</v>
      </c>
      <c r="C3692" s="2" t="s">
        <v>5843</v>
      </c>
      <c r="D3692">
        <v>10000</v>
      </c>
      <c r="E3692">
        <f t="shared" si="456"/>
        <v>10000</v>
      </c>
      <c r="F3692">
        <v>0</v>
      </c>
      <c r="G3692">
        <f t="shared" si="457"/>
        <v>0</v>
      </c>
      <c r="H3692" t="s">
        <v>8221</v>
      </c>
      <c r="I3692" t="s">
        <v>8224</v>
      </c>
      <c r="J3692" t="s">
        <v>8246</v>
      </c>
      <c r="K3692">
        <v>1473802200</v>
      </c>
      <c r="L3692">
        <v>1472746374</v>
      </c>
      <c r="M3692" t="b">
        <v>0</v>
      </c>
      <c r="N3692">
        <v>0</v>
      </c>
      <c r="O3692" t="b">
        <v>0</v>
      </c>
      <c r="P3692" t="s">
        <v>8293</v>
      </c>
      <c r="Q3692">
        <f t="shared" si="458"/>
        <v>0</v>
      </c>
      <c r="R3692" t="e">
        <f t="shared" si="463"/>
        <v>#DIV/0!</v>
      </c>
      <c r="S3692" t="str">
        <f t="shared" si="459"/>
        <v>music</v>
      </c>
      <c r="T3692" t="str">
        <f t="shared" si="460"/>
        <v>faith</v>
      </c>
      <c r="U3692" s="7">
        <f t="shared" si="461"/>
        <v>42614.675625000003</v>
      </c>
      <c r="V3692" s="7">
        <f t="shared" si="462"/>
        <v>42626.895833333328</v>
      </c>
    </row>
    <row r="3693" spans="1:22" ht="44.25" x14ac:dyDescent="0.75">
      <c r="A3693">
        <v>1839</v>
      </c>
      <c r="B3693" s="2" t="s">
        <v>1840</v>
      </c>
      <c r="C3693" s="2" t="s">
        <v>5949</v>
      </c>
      <c r="D3693">
        <v>1000</v>
      </c>
      <c r="E3693">
        <f t="shared" si="456"/>
        <v>1000</v>
      </c>
      <c r="F3693">
        <v>2053</v>
      </c>
      <c r="G3693">
        <f t="shared" si="457"/>
        <v>2053</v>
      </c>
      <c r="H3693" t="s">
        <v>8219</v>
      </c>
      <c r="I3693" t="s">
        <v>8224</v>
      </c>
      <c r="J3693" t="s">
        <v>8246</v>
      </c>
      <c r="K3693">
        <v>1475342382</v>
      </c>
      <c r="L3693">
        <v>1472750382</v>
      </c>
      <c r="M3693" t="b">
        <v>0</v>
      </c>
      <c r="N3693">
        <v>45</v>
      </c>
      <c r="O3693" t="b">
        <v>1</v>
      </c>
      <c r="P3693" t="s">
        <v>8276</v>
      </c>
      <c r="Q3693">
        <f t="shared" si="458"/>
        <v>205</v>
      </c>
      <c r="R3693">
        <f t="shared" si="463"/>
        <v>45.62</v>
      </c>
      <c r="S3693" t="str">
        <f t="shared" si="459"/>
        <v>music</v>
      </c>
      <c r="T3693" t="str">
        <f t="shared" si="460"/>
        <v>rock</v>
      </c>
      <c r="U3693" s="7">
        <f t="shared" si="461"/>
        <v>42614.722013888888</v>
      </c>
      <c r="V3693" s="7">
        <f t="shared" si="462"/>
        <v>42644.722013888888</v>
      </c>
    </row>
    <row r="3694" spans="1:22" ht="44.25" x14ac:dyDescent="0.75">
      <c r="A3694">
        <v>3259</v>
      </c>
      <c r="B3694" s="2" t="s">
        <v>3259</v>
      </c>
      <c r="C3694" s="2" t="s">
        <v>7369</v>
      </c>
      <c r="D3694">
        <v>23000</v>
      </c>
      <c r="E3694">
        <f t="shared" si="456"/>
        <v>23000</v>
      </c>
      <c r="F3694">
        <v>24418.6</v>
      </c>
      <c r="G3694">
        <f t="shared" si="457"/>
        <v>24418.6</v>
      </c>
      <c r="H3694" t="s">
        <v>8219</v>
      </c>
      <c r="I3694" t="s">
        <v>8224</v>
      </c>
      <c r="J3694" t="s">
        <v>8246</v>
      </c>
      <c r="K3694">
        <v>1475294340</v>
      </c>
      <c r="L3694">
        <v>1472753745</v>
      </c>
      <c r="M3694" t="b">
        <v>1</v>
      </c>
      <c r="N3694">
        <v>97</v>
      </c>
      <c r="O3694" t="b">
        <v>1</v>
      </c>
      <c r="P3694" t="s">
        <v>8271</v>
      </c>
      <c r="Q3694">
        <f t="shared" si="458"/>
        <v>106</v>
      </c>
      <c r="R3694">
        <f t="shared" si="463"/>
        <v>251.74</v>
      </c>
      <c r="S3694" t="str">
        <f t="shared" si="459"/>
        <v>theater</v>
      </c>
      <c r="T3694" t="str">
        <f t="shared" si="460"/>
        <v>plays</v>
      </c>
      <c r="U3694" s="7">
        <f t="shared" si="461"/>
        <v>42614.760937500003</v>
      </c>
      <c r="V3694" s="7">
        <f t="shared" si="462"/>
        <v>42644.165972222225</v>
      </c>
    </row>
    <row r="3695" spans="1:22" ht="44.25" x14ac:dyDescent="0.75">
      <c r="A3695">
        <v>3112</v>
      </c>
      <c r="B3695" s="2" t="s">
        <v>3112</v>
      </c>
      <c r="C3695" s="2" t="s">
        <v>7222</v>
      </c>
      <c r="D3695">
        <v>11000</v>
      </c>
      <c r="E3695">
        <f t="shared" si="456"/>
        <v>11000</v>
      </c>
      <c r="F3695">
        <v>521</v>
      </c>
      <c r="G3695">
        <f t="shared" si="457"/>
        <v>521</v>
      </c>
      <c r="H3695" t="s">
        <v>8221</v>
      </c>
      <c r="I3695" t="s">
        <v>8224</v>
      </c>
      <c r="J3695" t="s">
        <v>8246</v>
      </c>
      <c r="K3695">
        <v>1477968934</v>
      </c>
      <c r="L3695">
        <v>1472784934</v>
      </c>
      <c r="M3695" t="b">
        <v>0</v>
      </c>
      <c r="N3695">
        <v>9</v>
      </c>
      <c r="O3695" t="b">
        <v>0</v>
      </c>
      <c r="P3695" t="s">
        <v>8303</v>
      </c>
      <c r="Q3695">
        <f t="shared" si="458"/>
        <v>5</v>
      </c>
      <c r="R3695">
        <f t="shared" si="463"/>
        <v>57.89</v>
      </c>
      <c r="S3695" t="str">
        <f t="shared" si="459"/>
        <v>theater</v>
      </c>
      <c r="T3695" t="str">
        <f t="shared" si="460"/>
        <v>spaces</v>
      </c>
      <c r="U3695" s="7">
        <f t="shared" si="461"/>
        <v>42615.121921296297</v>
      </c>
      <c r="V3695" s="7">
        <f t="shared" si="462"/>
        <v>42675.121921296297</v>
      </c>
    </row>
    <row r="3696" spans="1:22" ht="44.25" x14ac:dyDescent="0.75">
      <c r="A3696">
        <v>3947</v>
      </c>
      <c r="B3696" s="2" t="s">
        <v>3944</v>
      </c>
      <c r="C3696" s="2" t="s">
        <v>8055</v>
      </c>
      <c r="D3696">
        <v>3000</v>
      </c>
      <c r="E3696">
        <f t="shared" si="456"/>
        <v>3000</v>
      </c>
      <c r="F3696">
        <v>101</v>
      </c>
      <c r="G3696">
        <f t="shared" si="457"/>
        <v>101</v>
      </c>
      <c r="H3696" t="s">
        <v>8221</v>
      </c>
      <c r="I3696" t="s">
        <v>8224</v>
      </c>
      <c r="J3696" t="s">
        <v>8246</v>
      </c>
      <c r="K3696">
        <v>1475378744</v>
      </c>
      <c r="L3696">
        <v>1472786744</v>
      </c>
      <c r="M3696" t="b">
        <v>0</v>
      </c>
      <c r="N3696">
        <v>2</v>
      </c>
      <c r="O3696" t="b">
        <v>0</v>
      </c>
      <c r="P3696" t="s">
        <v>8271</v>
      </c>
      <c r="Q3696">
        <f t="shared" si="458"/>
        <v>3</v>
      </c>
      <c r="R3696">
        <f t="shared" si="463"/>
        <v>50.5</v>
      </c>
      <c r="S3696" t="str">
        <f t="shared" si="459"/>
        <v>theater</v>
      </c>
      <c r="T3696" t="str">
        <f t="shared" si="460"/>
        <v>plays</v>
      </c>
      <c r="U3696" s="7">
        <f t="shared" si="461"/>
        <v>42615.142870370371</v>
      </c>
      <c r="V3696" s="7">
        <f t="shared" si="462"/>
        <v>42645.142870370371</v>
      </c>
    </row>
    <row r="3697" spans="1:22" ht="44.25" x14ac:dyDescent="0.75">
      <c r="A3697">
        <v>3875</v>
      </c>
      <c r="B3697" s="2" t="s">
        <v>3872</v>
      </c>
      <c r="C3697" s="2" t="s">
        <v>7984</v>
      </c>
      <c r="D3697">
        <v>30000</v>
      </c>
      <c r="E3697">
        <f t="shared" si="456"/>
        <v>4500</v>
      </c>
      <c r="F3697">
        <v>0</v>
      </c>
      <c r="G3697">
        <f t="shared" si="457"/>
        <v>0</v>
      </c>
      <c r="H3697" t="s">
        <v>8220</v>
      </c>
      <c r="I3697" t="s">
        <v>8232</v>
      </c>
      <c r="J3697" t="s">
        <v>8253</v>
      </c>
      <c r="K3697">
        <v>1472896800</v>
      </c>
      <c r="L3697">
        <v>1472804365</v>
      </c>
      <c r="M3697" t="b">
        <v>0</v>
      </c>
      <c r="N3697">
        <v>0</v>
      </c>
      <c r="O3697" t="b">
        <v>0</v>
      </c>
      <c r="P3697" t="s">
        <v>8305</v>
      </c>
      <c r="Q3697">
        <f t="shared" si="458"/>
        <v>0</v>
      </c>
      <c r="R3697" t="e">
        <f t="shared" si="463"/>
        <v>#DIV/0!</v>
      </c>
      <c r="S3697" t="str">
        <f t="shared" si="459"/>
        <v>theater</v>
      </c>
      <c r="T3697" t="str">
        <f t="shared" si="460"/>
        <v>musical</v>
      </c>
      <c r="U3697" s="7">
        <f t="shared" si="461"/>
        <v>42615.346817129626</v>
      </c>
      <c r="V3697" s="7">
        <f t="shared" si="462"/>
        <v>42616.416666666672</v>
      </c>
    </row>
    <row r="3698" spans="1:22" ht="29.5" x14ac:dyDescent="0.75">
      <c r="A3698">
        <v>982</v>
      </c>
      <c r="B3698" s="2" t="s">
        <v>983</v>
      </c>
      <c r="C3698" s="2" t="s">
        <v>5092</v>
      </c>
      <c r="D3698">
        <v>17500</v>
      </c>
      <c r="E3698">
        <f t="shared" si="456"/>
        <v>17500</v>
      </c>
      <c r="F3698">
        <v>3</v>
      </c>
      <c r="G3698">
        <f t="shared" si="457"/>
        <v>3</v>
      </c>
      <c r="H3698" t="s">
        <v>8221</v>
      </c>
      <c r="I3698" t="s">
        <v>8224</v>
      </c>
      <c r="J3698" t="s">
        <v>8246</v>
      </c>
      <c r="K3698">
        <v>1475431486</v>
      </c>
      <c r="L3698">
        <v>1472839486</v>
      </c>
      <c r="M3698" t="b">
        <v>0</v>
      </c>
      <c r="N3698">
        <v>3</v>
      </c>
      <c r="O3698" t="b">
        <v>0</v>
      </c>
      <c r="P3698" t="s">
        <v>8273</v>
      </c>
      <c r="Q3698">
        <f t="shared" si="458"/>
        <v>0</v>
      </c>
      <c r="R3698">
        <f t="shared" si="463"/>
        <v>1</v>
      </c>
      <c r="S3698" t="str">
        <f t="shared" si="459"/>
        <v>technology</v>
      </c>
      <c r="T3698" t="str">
        <f t="shared" si="460"/>
        <v>wearables</v>
      </c>
      <c r="U3698" s="7">
        <f t="shared" si="461"/>
        <v>42615.753310185188</v>
      </c>
      <c r="V3698" s="7">
        <f t="shared" si="462"/>
        <v>42645.753310185188</v>
      </c>
    </row>
    <row r="3699" spans="1:22" ht="44.25" x14ac:dyDescent="0.75">
      <c r="A3699">
        <v>2346</v>
      </c>
      <c r="B3699" s="2" t="s">
        <v>2347</v>
      </c>
      <c r="C3699" s="2" t="s">
        <v>6456</v>
      </c>
      <c r="D3699">
        <v>60000</v>
      </c>
      <c r="E3699">
        <f t="shared" si="456"/>
        <v>60000</v>
      </c>
      <c r="F3699">
        <v>39</v>
      </c>
      <c r="G3699">
        <f t="shared" si="457"/>
        <v>39</v>
      </c>
      <c r="H3699" t="s">
        <v>8220</v>
      </c>
      <c r="I3699" t="s">
        <v>8224</v>
      </c>
      <c r="J3699" t="s">
        <v>8246</v>
      </c>
      <c r="K3699">
        <v>1476731431</v>
      </c>
      <c r="L3699">
        <v>1472843431</v>
      </c>
      <c r="M3699" t="b">
        <v>0</v>
      </c>
      <c r="N3699">
        <v>3</v>
      </c>
      <c r="O3699" t="b">
        <v>0</v>
      </c>
      <c r="P3699" t="s">
        <v>8272</v>
      </c>
      <c r="Q3699">
        <f t="shared" si="458"/>
        <v>0</v>
      </c>
      <c r="R3699">
        <f t="shared" si="463"/>
        <v>13</v>
      </c>
      <c r="S3699" t="str">
        <f t="shared" si="459"/>
        <v>technology</v>
      </c>
      <c r="T3699" t="str">
        <f t="shared" si="460"/>
        <v>web</v>
      </c>
      <c r="U3699" s="7">
        <f t="shared" si="461"/>
        <v>42615.79896990741</v>
      </c>
      <c r="V3699" s="7">
        <f t="shared" si="462"/>
        <v>42660.79896990741</v>
      </c>
    </row>
    <row r="3700" spans="1:22" ht="59" x14ac:dyDescent="0.75">
      <c r="A3700">
        <v>120</v>
      </c>
      <c r="B3700" s="2" t="s">
        <v>122</v>
      </c>
      <c r="C3700" s="2" t="s">
        <v>4231</v>
      </c>
      <c r="D3700">
        <v>70000</v>
      </c>
      <c r="E3700">
        <f t="shared" si="456"/>
        <v>9100</v>
      </c>
      <c r="F3700">
        <v>10</v>
      </c>
      <c r="G3700">
        <f t="shared" si="457"/>
        <v>1.3</v>
      </c>
      <c r="H3700" t="s">
        <v>8220</v>
      </c>
      <c r="I3700" t="s">
        <v>8231</v>
      </c>
      <c r="J3700" t="s">
        <v>8252</v>
      </c>
      <c r="K3700">
        <v>1475457107</v>
      </c>
      <c r="L3700">
        <v>1472865107</v>
      </c>
      <c r="M3700" t="b">
        <v>0</v>
      </c>
      <c r="N3700">
        <v>1</v>
      </c>
      <c r="O3700" t="b">
        <v>0</v>
      </c>
      <c r="P3700" t="s">
        <v>8267</v>
      </c>
      <c r="Q3700">
        <f t="shared" si="458"/>
        <v>0</v>
      </c>
      <c r="R3700">
        <f t="shared" si="463"/>
        <v>1.3</v>
      </c>
      <c r="S3700" t="str">
        <f t="shared" si="459"/>
        <v>film &amp; video</v>
      </c>
      <c r="T3700" t="str">
        <f t="shared" si="460"/>
        <v>science fiction</v>
      </c>
      <c r="U3700" s="7">
        <f t="shared" si="461"/>
        <v>42616.049849537041</v>
      </c>
      <c r="V3700" s="7">
        <f t="shared" si="462"/>
        <v>42646.049849537041</v>
      </c>
    </row>
    <row r="3701" spans="1:22" ht="44.25" x14ac:dyDescent="0.75">
      <c r="A3701">
        <v>2548</v>
      </c>
      <c r="B3701" s="2" t="s">
        <v>2548</v>
      </c>
      <c r="C3701" s="2" t="s">
        <v>6658</v>
      </c>
      <c r="D3701">
        <v>6000</v>
      </c>
      <c r="E3701">
        <f t="shared" si="456"/>
        <v>6839.9999999999991</v>
      </c>
      <c r="F3701">
        <v>6111</v>
      </c>
      <c r="G3701">
        <f t="shared" si="457"/>
        <v>6966.5399999999991</v>
      </c>
      <c r="H3701" t="s">
        <v>8219</v>
      </c>
      <c r="I3701" t="s">
        <v>8230</v>
      </c>
      <c r="J3701" t="s">
        <v>8249</v>
      </c>
      <c r="K3701">
        <v>1475209620</v>
      </c>
      <c r="L3701">
        <v>1473087637</v>
      </c>
      <c r="M3701" t="b">
        <v>0</v>
      </c>
      <c r="N3701">
        <v>37</v>
      </c>
      <c r="O3701" t="b">
        <v>1</v>
      </c>
      <c r="P3701" t="s">
        <v>8300</v>
      </c>
      <c r="Q3701">
        <f t="shared" si="458"/>
        <v>102</v>
      </c>
      <c r="R3701">
        <f t="shared" si="463"/>
        <v>188.28</v>
      </c>
      <c r="S3701" t="str">
        <f t="shared" si="459"/>
        <v>music</v>
      </c>
      <c r="T3701" t="str">
        <f t="shared" si="460"/>
        <v>classical music</v>
      </c>
      <c r="U3701" s="7">
        <f t="shared" si="461"/>
        <v>42618.625428240746</v>
      </c>
      <c r="V3701" s="7">
        <f t="shared" si="462"/>
        <v>42643.185416666667</v>
      </c>
    </row>
    <row r="3702" spans="1:22" ht="59" x14ac:dyDescent="0.75">
      <c r="A3702">
        <v>2868</v>
      </c>
      <c r="B3702" s="2" t="s">
        <v>2868</v>
      </c>
      <c r="C3702" s="2" t="s">
        <v>6978</v>
      </c>
      <c r="D3702">
        <v>15000</v>
      </c>
      <c r="E3702">
        <f t="shared" si="456"/>
        <v>15000</v>
      </c>
      <c r="F3702">
        <v>6301.76</v>
      </c>
      <c r="G3702">
        <f t="shared" si="457"/>
        <v>6301.76</v>
      </c>
      <c r="H3702" t="s">
        <v>8221</v>
      </c>
      <c r="I3702" t="s">
        <v>8224</v>
      </c>
      <c r="J3702" t="s">
        <v>8246</v>
      </c>
      <c r="K3702">
        <v>1475697054</v>
      </c>
      <c r="L3702">
        <v>1473105054</v>
      </c>
      <c r="M3702" t="b">
        <v>0</v>
      </c>
      <c r="N3702">
        <v>60</v>
      </c>
      <c r="O3702" t="b">
        <v>0</v>
      </c>
      <c r="P3702" t="s">
        <v>8271</v>
      </c>
      <c r="Q3702">
        <f t="shared" si="458"/>
        <v>42</v>
      </c>
      <c r="R3702">
        <f t="shared" si="463"/>
        <v>105.03</v>
      </c>
      <c r="S3702" t="str">
        <f t="shared" si="459"/>
        <v>theater</v>
      </c>
      <c r="T3702" t="str">
        <f t="shared" si="460"/>
        <v>plays</v>
      </c>
      <c r="U3702" s="7">
        <f t="shared" si="461"/>
        <v>42618.827013888891</v>
      </c>
      <c r="V3702" s="7">
        <f t="shared" si="462"/>
        <v>42648.827013888891</v>
      </c>
    </row>
    <row r="3703" spans="1:22" ht="44.25" x14ac:dyDescent="0.75">
      <c r="A3703">
        <v>1516</v>
      </c>
      <c r="B3703" s="2" t="s">
        <v>1517</v>
      </c>
      <c r="C3703" s="2" t="s">
        <v>5626</v>
      </c>
      <c r="D3703">
        <v>17000</v>
      </c>
      <c r="E3703">
        <f t="shared" si="456"/>
        <v>17000</v>
      </c>
      <c r="F3703">
        <v>18472</v>
      </c>
      <c r="G3703">
        <f t="shared" si="457"/>
        <v>18472</v>
      </c>
      <c r="H3703" t="s">
        <v>8219</v>
      </c>
      <c r="I3703" t="s">
        <v>8224</v>
      </c>
      <c r="J3703" t="s">
        <v>8246</v>
      </c>
      <c r="K3703">
        <v>1475762400</v>
      </c>
      <c r="L3703">
        <v>1473160292</v>
      </c>
      <c r="M3703" t="b">
        <v>1</v>
      </c>
      <c r="N3703">
        <v>116</v>
      </c>
      <c r="O3703" t="b">
        <v>1</v>
      </c>
      <c r="P3703" t="s">
        <v>8285</v>
      </c>
      <c r="Q3703">
        <f t="shared" si="458"/>
        <v>109</v>
      </c>
      <c r="R3703">
        <f t="shared" si="463"/>
        <v>159.24</v>
      </c>
      <c r="S3703" t="str">
        <f t="shared" si="459"/>
        <v>photography</v>
      </c>
      <c r="T3703" t="str">
        <f t="shared" si="460"/>
        <v>photobooks</v>
      </c>
      <c r="U3703" s="7">
        <f t="shared" si="461"/>
        <v>42619.466342592597</v>
      </c>
      <c r="V3703" s="7">
        <f t="shared" si="462"/>
        <v>42649.583333333328</v>
      </c>
    </row>
    <row r="3704" spans="1:22" ht="44.25" x14ac:dyDescent="0.75">
      <c r="A3704">
        <v>966</v>
      </c>
      <c r="B3704" s="2" t="s">
        <v>967</v>
      </c>
      <c r="C3704" s="2" t="s">
        <v>5076</v>
      </c>
      <c r="D3704">
        <v>12000</v>
      </c>
      <c r="E3704">
        <f t="shared" si="456"/>
        <v>12000</v>
      </c>
      <c r="F3704">
        <v>1776</v>
      </c>
      <c r="G3704">
        <f t="shared" si="457"/>
        <v>1776</v>
      </c>
      <c r="H3704" t="s">
        <v>8221</v>
      </c>
      <c r="I3704" t="s">
        <v>8224</v>
      </c>
      <c r="J3704" t="s">
        <v>8246</v>
      </c>
      <c r="K3704">
        <v>1475766932</v>
      </c>
      <c r="L3704">
        <v>1473174932</v>
      </c>
      <c r="M3704" t="b">
        <v>0</v>
      </c>
      <c r="N3704">
        <v>30</v>
      </c>
      <c r="O3704" t="b">
        <v>0</v>
      </c>
      <c r="P3704" t="s">
        <v>8273</v>
      </c>
      <c r="Q3704">
        <f t="shared" si="458"/>
        <v>15</v>
      </c>
      <c r="R3704">
        <f t="shared" si="463"/>
        <v>59.2</v>
      </c>
      <c r="S3704" t="str">
        <f t="shared" si="459"/>
        <v>technology</v>
      </c>
      <c r="T3704" t="str">
        <f t="shared" si="460"/>
        <v>wearables</v>
      </c>
      <c r="U3704" s="7">
        <f t="shared" si="461"/>
        <v>42619.635787037041</v>
      </c>
      <c r="V3704" s="7">
        <f t="shared" si="462"/>
        <v>42649.635787037041</v>
      </c>
    </row>
    <row r="3705" spans="1:22" ht="59" x14ac:dyDescent="0.75">
      <c r="A3705">
        <v>3752</v>
      </c>
      <c r="B3705" s="2" t="s">
        <v>3749</v>
      </c>
      <c r="C3705" s="2" t="s">
        <v>7862</v>
      </c>
      <c r="D3705">
        <v>500</v>
      </c>
      <c r="E3705">
        <f t="shared" si="456"/>
        <v>655</v>
      </c>
      <c r="F3705">
        <v>565</v>
      </c>
      <c r="G3705">
        <f t="shared" si="457"/>
        <v>740.15</v>
      </c>
      <c r="H3705" t="s">
        <v>8219</v>
      </c>
      <c r="I3705" t="s">
        <v>8225</v>
      </c>
      <c r="J3705" t="s">
        <v>8247</v>
      </c>
      <c r="K3705">
        <v>1476651600</v>
      </c>
      <c r="L3705">
        <v>1473189335</v>
      </c>
      <c r="M3705" t="b">
        <v>0</v>
      </c>
      <c r="N3705">
        <v>15</v>
      </c>
      <c r="O3705" t="b">
        <v>1</v>
      </c>
      <c r="P3705" t="s">
        <v>8305</v>
      </c>
      <c r="Q3705">
        <f t="shared" si="458"/>
        <v>113</v>
      </c>
      <c r="R3705">
        <f t="shared" si="463"/>
        <v>49.34</v>
      </c>
      <c r="S3705" t="str">
        <f t="shared" si="459"/>
        <v>theater</v>
      </c>
      <c r="T3705" t="str">
        <f t="shared" si="460"/>
        <v>musical</v>
      </c>
      <c r="U3705" s="7">
        <f t="shared" si="461"/>
        <v>42619.802488425921</v>
      </c>
      <c r="V3705" s="7">
        <f t="shared" si="462"/>
        <v>42659.875</v>
      </c>
    </row>
    <row r="3706" spans="1:22" ht="44.25" x14ac:dyDescent="0.75">
      <c r="A3706">
        <v>3621</v>
      </c>
      <c r="B3706" s="2" t="s">
        <v>3619</v>
      </c>
      <c r="C3706" s="2" t="s">
        <v>7731</v>
      </c>
      <c r="D3706">
        <v>3000</v>
      </c>
      <c r="E3706">
        <f t="shared" si="456"/>
        <v>3000</v>
      </c>
      <c r="F3706">
        <v>3292</v>
      </c>
      <c r="G3706">
        <f t="shared" si="457"/>
        <v>3292</v>
      </c>
      <c r="H3706" t="s">
        <v>8219</v>
      </c>
      <c r="I3706" t="s">
        <v>8224</v>
      </c>
      <c r="J3706" t="s">
        <v>8246</v>
      </c>
      <c r="K3706">
        <v>1475269200</v>
      </c>
      <c r="L3706">
        <v>1473200844</v>
      </c>
      <c r="M3706" t="b">
        <v>0</v>
      </c>
      <c r="N3706">
        <v>70</v>
      </c>
      <c r="O3706" t="b">
        <v>1</v>
      </c>
      <c r="P3706" t="s">
        <v>8271</v>
      </c>
      <c r="Q3706">
        <f t="shared" si="458"/>
        <v>110</v>
      </c>
      <c r="R3706">
        <f t="shared" si="463"/>
        <v>47.03</v>
      </c>
      <c r="S3706" t="str">
        <f t="shared" si="459"/>
        <v>theater</v>
      </c>
      <c r="T3706" t="str">
        <f t="shared" si="460"/>
        <v>plays</v>
      </c>
      <c r="U3706" s="7">
        <f t="shared" si="461"/>
        <v>42619.935694444444</v>
      </c>
      <c r="V3706" s="7">
        <f t="shared" si="462"/>
        <v>42643.875</v>
      </c>
    </row>
    <row r="3707" spans="1:22" ht="44.25" x14ac:dyDescent="0.75">
      <c r="A3707">
        <v>2738</v>
      </c>
      <c r="B3707" s="2" t="s">
        <v>2738</v>
      </c>
      <c r="C3707" s="2" t="s">
        <v>6848</v>
      </c>
      <c r="D3707">
        <v>5000</v>
      </c>
      <c r="E3707">
        <f t="shared" si="456"/>
        <v>5000</v>
      </c>
      <c r="F3707">
        <v>7397</v>
      </c>
      <c r="G3707">
        <f t="shared" si="457"/>
        <v>7397</v>
      </c>
      <c r="H3707" t="s">
        <v>8219</v>
      </c>
      <c r="I3707" t="s">
        <v>8224</v>
      </c>
      <c r="J3707" t="s">
        <v>8246</v>
      </c>
      <c r="K3707">
        <v>1478402804</v>
      </c>
      <c r="L3707">
        <v>1473218804</v>
      </c>
      <c r="M3707" t="b">
        <v>0</v>
      </c>
      <c r="N3707">
        <v>15</v>
      </c>
      <c r="O3707" t="b">
        <v>1</v>
      </c>
      <c r="P3707" t="s">
        <v>8295</v>
      </c>
      <c r="Q3707">
        <f t="shared" si="458"/>
        <v>148</v>
      </c>
      <c r="R3707">
        <f t="shared" si="463"/>
        <v>493.13</v>
      </c>
      <c r="S3707" t="str">
        <f t="shared" si="459"/>
        <v>technology</v>
      </c>
      <c r="T3707" t="str">
        <f t="shared" si="460"/>
        <v>hardware</v>
      </c>
      <c r="U3707" s="7">
        <f t="shared" si="461"/>
        <v>42620.143564814818</v>
      </c>
      <c r="V3707" s="7">
        <f t="shared" si="462"/>
        <v>42680.143564814818</v>
      </c>
    </row>
    <row r="3708" spans="1:22" ht="29.5" x14ac:dyDescent="0.75">
      <c r="A3708">
        <v>4018</v>
      </c>
      <c r="B3708" s="2" t="s">
        <v>4014</v>
      </c>
      <c r="C3708" s="2" t="s">
        <v>8123</v>
      </c>
      <c r="D3708">
        <v>1500</v>
      </c>
      <c r="E3708">
        <f t="shared" si="456"/>
        <v>1965</v>
      </c>
      <c r="F3708">
        <v>130</v>
      </c>
      <c r="G3708">
        <f t="shared" si="457"/>
        <v>170.3</v>
      </c>
      <c r="H3708" t="s">
        <v>8221</v>
      </c>
      <c r="I3708" t="s">
        <v>8225</v>
      </c>
      <c r="J3708" t="s">
        <v>8247</v>
      </c>
      <c r="K3708">
        <v>1475877108</v>
      </c>
      <c r="L3708">
        <v>1473285108</v>
      </c>
      <c r="M3708" t="b">
        <v>0</v>
      </c>
      <c r="N3708">
        <v>4</v>
      </c>
      <c r="O3708" t="b">
        <v>0</v>
      </c>
      <c r="P3708" t="s">
        <v>8271</v>
      </c>
      <c r="Q3708">
        <f t="shared" si="458"/>
        <v>9</v>
      </c>
      <c r="R3708">
        <f t="shared" si="463"/>
        <v>42.58</v>
      </c>
      <c r="S3708" t="str">
        <f t="shared" si="459"/>
        <v>theater</v>
      </c>
      <c r="T3708" t="str">
        <f t="shared" si="460"/>
        <v>plays</v>
      </c>
      <c r="U3708" s="7">
        <f t="shared" si="461"/>
        <v>42620.91097222222</v>
      </c>
      <c r="V3708" s="7">
        <f t="shared" si="462"/>
        <v>42650.91097222222</v>
      </c>
    </row>
    <row r="3709" spans="1:22" ht="29.5" x14ac:dyDescent="0.75">
      <c r="A3709">
        <v>3746</v>
      </c>
      <c r="B3709" s="2" t="s">
        <v>3743</v>
      </c>
      <c r="C3709" s="2" t="s">
        <v>7856</v>
      </c>
      <c r="D3709">
        <v>8500</v>
      </c>
      <c r="E3709">
        <f t="shared" si="456"/>
        <v>8500</v>
      </c>
      <c r="F3709">
        <v>202</v>
      </c>
      <c r="G3709">
        <f t="shared" si="457"/>
        <v>202</v>
      </c>
      <c r="H3709" t="s">
        <v>8221</v>
      </c>
      <c r="I3709" t="s">
        <v>8224</v>
      </c>
      <c r="J3709" t="s">
        <v>8246</v>
      </c>
      <c r="K3709">
        <v>1475918439</v>
      </c>
      <c r="L3709">
        <v>1473326439</v>
      </c>
      <c r="M3709" t="b">
        <v>0</v>
      </c>
      <c r="N3709">
        <v>1</v>
      </c>
      <c r="O3709" t="b">
        <v>0</v>
      </c>
      <c r="P3709" t="s">
        <v>8271</v>
      </c>
      <c r="Q3709">
        <f t="shared" si="458"/>
        <v>2</v>
      </c>
      <c r="R3709">
        <f t="shared" si="463"/>
        <v>202</v>
      </c>
      <c r="S3709" t="str">
        <f t="shared" si="459"/>
        <v>theater</v>
      </c>
      <c r="T3709" t="str">
        <f t="shared" si="460"/>
        <v>plays</v>
      </c>
      <c r="U3709" s="7">
        <f t="shared" si="461"/>
        <v>42621.389340277776</v>
      </c>
      <c r="V3709" s="7">
        <f t="shared" si="462"/>
        <v>42651.389340277776</v>
      </c>
    </row>
    <row r="3710" spans="1:22" ht="59" x14ac:dyDescent="0.75">
      <c r="A3710">
        <v>4084</v>
      </c>
      <c r="B3710" s="2" t="s">
        <v>4080</v>
      </c>
      <c r="C3710" s="2" t="s">
        <v>8187</v>
      </c>
      <c r="D3710">
        <v>3000</v>
      </c>
      <c r="E3710">
        <f t="shared" si="456"/>
        <v>3419.9999999999995</v>
      </c>
      <c r="F3710">
        <v>10</v>
      </c>
      <c r="G3710">
        <f t="shared" si="457"/>
        <v>11.399999999999999</v>
      </c>
      <c r="H3710" t="s">
        <v>8221</v>
      </c>
      <c r="I3710" t="s">
        <v>8237</v>
      </c>
      <c r="J3710" t="s">
        <v>8249</v>
      </c>
      <c r="K3710">
        <v>1476008906</v>
      </c>
      <c r="L3710">
        <v>1473416906</v>
      </c>
      <c r="M3710" t="b">
        <v>0</v>
      </c>
      <c r="N3710">
        <v>1</v>
      </c>
      <c r="O3710" t="b">
        <v>0</v>
      </c>
      <c r="P3710" t="s">
        <v>8271</v>
      </c>
      <c r="Q3710">
        <f t="shared" si="458"/>
        <v>0</v>
      </c>
      <c r="R3710">
        <f t="shared" si="463"/>
        <v>11.4</v>
      </c>
      <c r="S3710" t="str">
        <f t="shared" si="459"/>
        <v>theater</v>
      </c>
      <c r="T3710" t="str">
        <f t="shared" si="460"/>
        <v>plays</v>
      </c>
      <c r="U3710" s="7">
        <f t="shared" si="461"/>
        <v>42622.436412037037</v>
      </c>
      <c r="V3710" s="7">
        <f t="shared" si="462"/>
        <v>42652.436412037037</v>
      </c>
    </row>
    <row r="3711" spans="1:22" ht="59" x14ac:dyDescent="0.75">
      <c r="A3711">
        <v>1419</v>
      </c>
      <c r="B3711" s="2" t="s">
        <v>1420</v>
      </c>
      <c r="C3711" s="2" t="s">
        <v>5529</v>
      </c>
      <c r="D3711">
        <v>6300</v>
      </c>
      <c r="E3711">
        <f t="shared" si="456"/>
        <v>6300</v>
      </c>
      <c r="F3711">
        <v>445</v>
      </c>
      <c r="G3711">
        <f t="shared" si="457"/>
        <v>445</v>
      </c>
      <c r="H3711" t="s">
        <v>8221</v>
      </c>
      <c r="I3711" t="s">
        <v>8224</v>
      </c>
      <c r="J3711" t="s">
        <v>8246</v>
      </c>
      <c r="K3711">
        <v>1476010619</v>
      </c>
      <c r="L3711">
        <v>1473418619</v>
      </c>
      <c r="M3711" t="b">
        <v>0</v>
      </c>
      <c r="N3711">
        <v>10</v>
      </c>
      <c r="O3711" t="b">
        <v>0</v>
      </c>
      <c r="P3711" t="s">
        <v>8287</v>
      </c>
      <c r="Q3711">
        <f t="shared" si="458"/>
        <v>7</v>
      </c>
      <c r="R3711">
        <f t="shared" si="463"/>
        <v>44.5</v>
      </c>
      <c r="S3711" t="str">
        <f t="shared" si="459"/>
        <v>publishing</v>
      </c>
      <c r="T3711" t="str">
        <f t="shared" si="460"/>
        <v>translations</v>
      </c>
      <c r="U3711" s="7">
        <f t="shared" si="461"/>
        <v>42622.456238425926</v>
      </c>
      <c r="V3711" s="7">
        <f t="shared" si="462"/>
        <v>42652.456238425926</v>
      </c>
    </row>
    <row r="3712" spans="1:22" ht="44.25" x14ac:dyDescent="0.75">
      <c r="A3712">
        <v>2992</v>
      </c>
      <c r="B3712" s="2" t="s">
        <v>2992</v>
      </c>
      <c r="C3712" s="2" t="s">
        <v>7102</v>
      </c>
      <c r="D3712">
        <v>3000</v>
      </c>
      <c r="E3712">
        <f t="shared" si="456"/>
        <v>3000</v>
      </c>
      <c r="F3712">
        <v>3135</v>
      </c>
      <c r="G3712">
        <f t="shared" si="457"/>
        <v>3135</v>
      </c>
      <c r="H3712" t="s">
        <v>8219</v>
      </c>
      <c r="I3712" t="s">
        <v>8224</v>
      </c>
      <c r="J3712" t="s">
        <v>8246</v>
      </c>
      <c r="K3712">
        <v>1476037510</v>
      </c>
      <c r="L3712">
        <v>1473445510</v>
      </c>
      <c r="M3712" t="b">
        <v>0</v>
      </c>
      <c r="N3712">
        <v>64</v>
      </c>
      <c r="O3712" t="b">
        <v>1</v>
      </c>
      <c r="P3712" t="s">
        <v>8303</v>
      </c>
      <c r="Q3712">
        <f t="shared" si="458"/>
        <v>105</v>
      </c>
      <c r="R3712">
        <f t="shared" si="463"/>
        <v>48.98</v>
      </c>
      <c r="S3712" t="str">
        <f t="shared" si="459"/>
        <v>theater</v>
      </c>
      <c r="T3712" t="str">
        <f t="shared" si="460"/>
        <v>spaces</v>
      </c>
      <c r="U3712" s="7">
        <f t="shared" si="461"/>
        <v>42622.767476851848</v>
      </c>
      <c r="V3712" s="7">
        <f t="shared" si="462"/>
        <v>42652.767476851848</v>
      </c>
    </row>
    <row r="3713" spans="1:23" ht="59" x14ac:dyDescent="0.75">
      <c r="A3713">
        <v>1800</v>
      </c>
      <c r="B3713" s="2" t="s">
        <v>1801</v>
      </c>
      <c r="C3713" s="2" t="s">
        <v>5910</v>
      </c>
      <c r="D3713">
        <v>46260</v>
      </c>
      <c r="E3713">
        <f t="shared" si="456"/>
        <v>60600.600000000006</v>
      </c>
      <c r="F3713">
        <v>9460</v>
      </c>
      <c r="G3713">
        <f t="shared" si="457"/>
        <v>12392.6</v>
      </c>
      <c r="H3713" t="s">
        <v>8221</v>
      </c>
      <c r="I3713" t="s">
        <v>8225</v>
      </c>
      <c r="J3713" t="s">
        <v>8247</v>
      </c>
      <c r="K3713">
        <v>1476109970</v>
      </c>
      <c r="L3713">
        <v>1473517970</v>
      </c>
      <c r="M3713" t="b">
        <v>1</v>
      </c>
      <c r="N3713">
        <v>113</v>
      </c>
      <c r="O3713" t="b">
        <v>0</v>
      </c>
      <c r="P3713" t="s">
        <v>8285</v>
      </c>
      <c r="Q3713">
        <f t="shared" si="458"/>
        <v>20</v>
      </c>
      <c r="R3713">
        <f t="shared" si="463"/>
        <v>109.67</v>
      </c>
      <c r="S3713" t="str">
        <f t="shared" si="459"/>
        <v>photography</v>
      </c>
      <c r="T3713" t="str">
        <f t="shared" si="460"/>
        <v>photobooks</v>
      </c>
      <c r="U3713" s="7">
        <f t="shared" si="461"/>
        <v>42623.606134259258</v>
      </c>
      <c r="V3713" s="7">
        <f t="shared" si="462"/>
        <v>42653.606134259258</v>
      </c>
    </row>
    <row r="3714" spans="1:23" ht="29.5" x14ac:dyDescent="0.75">
      <c r="A3714">
        <v>963</v>
      </c>
      <c r="B3714" s="2" t="s">
        <v>964</v>
      </c>
      <c r="C3714" s="2" t="s">
        <v>5073</v>
      </c>
      <c r="D3714">
        <v>35000</v>
      </c>
      <c r="E3714">
        <f t="shared" ref="E3714:E3777" si="464">INDEX(convert,MATCH($J3714,money,0),2)*D3714</f>
        <v>35000</v>
      </c>
      <c r="F3714">
        <v>377</v>
      </c>
      <c r="G3714">
        <f t="shared" ref="G3714:G3777" si="465">INDEX(convert,MATCH($J3714,money,0),2)*F3714</f>
        <v>377</v>
      </c>
      <c r="H3714" t="s">
        <v>8221</v>
      </c>
      <c r="I3714" t="s">
        <v>8224</v>
      </c>
      <c r="J3714" t="s">
        <v>8246</v>
      </c>
      <c r="K3714">
        <v>1476717319</v>
      </c>
      <c r="L3714">
        <v>1473693319</v>
      </c>
      <c r="M3714" t="b">
        <v>0</v>
      </c>
      <c r="N3714">
        <v>9</v>
      </c>
      <c r="O3714" t="b">
        <v>0</v>
      </c>
      <c r="P3714" t="s">
        <v>8273</v>
      </c>
      <c r="Q3714">
        <f t="shared" ref="Q3714:Q3777" si="466">ROUND(F3714/D3714*100,0)</f>
        <v>1</v>
      </c>
      <c r="R3714">
        <f t="shared" si="463"/>
        <v>41.89</v>
      </c>
      <c r="S3714" t="str">
        <f t="shared" ref="S3714:S3777" si="467">LEFT($P3714,FIND("/",$P3714)-1)</f>
        <v>technology</v>
      </c>
      <c r="T3714" t="str">
        <f t="shared" ref="T3714:T3777" si="468">MID($P3714,FIND("/",$P3714)+1,30)</f>
        <v>wearables</v>
      </c>
      <c r="U3714" s="7">
        <f t="shared" ref="U3714:U3777" si="469">DATE(1970,1,1)+(((L3714/60)/60)/24)</f>
        <v>42625.635636574079</v>
      </c>
      <c r="V3714" s="7">
        <f t="shared" ref="V3714:V3777" si="470">DATE(1970,1,1)+(((K3714/60)/60)/24)</f>
        <v>42660.635636574079</v>
      </c>
    </row>
    <row r="3715" spans="1:23" ht="44.25" x14ac:dyDescent="0.75">
      <c r="A3715">
        <v>1324</v>
      </c>
      <c r="B3715" s="2" t="s">
        <v>1325</v>
      </c>
      <c r="C3715" s="2" t="s">
        <v>5434</v>
      </c>
      <c r="D3715">
        <v>50000</v>
      </c>
      <c r="E3715">
        <f t="shared" si="464"/>
        <v>50000</v>
      </c>
      <c r="F3715">
        <v>4920</v>
      </c>
      <c r="G3715">
        <f t="shared" si="465"/>
        <v>4920</v>
      </c>
      <c r="H3715" t="s">
        <v>8220</v>
      </c>
      <c r="I3715" t="s">
        <v>8224</v>
      </c>
      <c r="J3715" t="s">
        <v>8246</v>
      </c>
      <c r="K3715">
        <v>1476371552</v>
      </c>
      <c r="L3715">
        <v>1473779552</v>
      </c>
      <c r="M3715" t="b">
        <v>0</v>
      </c>
      <c r="N3715">
        <v>90</v>
      </c>
      <c r="O3715" t="b">
        <v>0</v>
      </c>
      <c r="P3715" t="s">
        <v>8273</v>
      </c>
      <c r="Q3715">
        <f t="shared" si="466"/>
        <v>10</v>
      </c>
      <c r="R3715">
        <f t="shared" ref="R3715:R3778" si="471">ROUND(G3715/N3715,2)</f>
        <v>54.67</v>
      </c>
      <c r="S3715" t="str">
        <f t="shared" si="467"/>
        <v>technology</v>
      </c>
      <c r="T3715" t="str">
        <f t="shared" si="468"/>
        <v>wearables</v>
      </c>
      <c r="U3715" s="7">
        <f t="shared" si="469"/>
        <v>42626.633703703701</v>
      </c>
      <c r="V3715" s="7">
        <f t="shared" si="470"/>
        <v>42656.633703703701</v>
      </c>
    </row>
    <row r="3716" spans="1:23" ht="44.25" x14ac:dyDescent="0.75">
      <c r="A3716">
        <v>2734</v>
      </c>
      <c r="B3716" s="2" t="s">
        <v>2734</v>
      </c>
      <c r="C3716" s="2" t="s">
        <v>6844</v>
      </c>
      <c r="D3716">
        <v>1</v>
      </c>
      <c r="E3716">
        <f t="shared" si="464"/>
        <v>1</v>
      </c>
      <c r="F3716">
        <v>22603</v>
      </c>
      <c r="G3716">
        <f t="shared" si="465"/>
        <v>22603</v>
      </c>
      <c r="H3716" t="s">
        <v>8219</v>
      </c>
      <c r="I3716" t="s">
        <v>8224</v>
      </c>
      <c r="J3716" t="s">
        <v>8246</v>
      </c>
      <c r="K3716">
        <v>1476395940</v>
      </c>
      <c r="L3716">
        <v>1473782592</v>
      </c>
      <c r="M3716" t="b">
        <v>0</v>
      </c>
      <c r="N3716">
        <v>163</v>
      </c>
      <c r="O3716" t="b">
        <v>1</v>
      </c>
      <c r="P3716" t="s">
        <v>8295</v>
      </c>
      <c r="Q3716">
        <f t="shared" si="466"/>
        <v>2260300</v>
      </c>
      <c r="R3716">
        <f t="shared" si="471"/>
        <v>138.66999999999999</v>
      </c>
      <c r="S3716" t="str">
        <f t="shared" si="467"/>
        <v>technology</v>
      </c>
      <c r="T3716" t="str">
        <f t="shared" si="468"/>
        <v>hardware</v>
      </c>
      <c r="U3716" s="7">
        <f t="shared" si="469"/>
        <v>42626.668888888889</v>
      </c>
      <c r="V3716" s="7">
        <f t="shared" si="470"/>
        <v>42656.915972222225</v>
      </c>
      <c r="W3716" s="7"/>
    </row>
    <row r="3717" spans="1:23" ht="44.25" x14ac:dyDescent="0.75">
      <c r="A3717">
        <v>3455</v>
      </c>
      <c r="B3717" s="2" t="s">
        <v>3454</v>
      </c>
      <c r="C3717" s="2" t="s">
        <v>7565</v>
      </c>
      <c r="D3717">
        <v>10000</v>
      </c>
      <c r="E3717">
        <f t="shared" si="464"/>
        <v>10000</v>
      </c>
      <c r="F3717">
        <v>10065</v>
      </c>
      <c r="G3717">
        <f t="shared" si="465"/>
        <v>10065</v>
      </c>
      <c r="H3717" t="s">
        <v>8219</v>
      </c>
      <c r="I3717" t="s">
        <v>8224</v>
      </c>
      <c r="J3717" t="s">
        <v>8246</v>
      </c>
      <c r="K3717">
        <v>1476381627</v>
      </c>
      <c r="L3717">
        <v>1473789627</v>
      </c>
      <c r="M3717" t="b">
        <v>0</v>
      </c>
      <c r="N3717">
        <v>69</v>
      </c>
      <c r="O3717" t="b">
        <v>1</v>
      </c>
      <c r="P3717" t="s">
        <v>8271</v>
      </c>
      <c r="Q3717">
        <f t="shared" si="466"/>
        <v>101</v>
      </c>
      <c r="R3717">
        <f t="shared" si="471"/>
        <v>145.87</v>
      </c>
      <c r="S3717" t="str">
        <f t="shared" si="467"/>
        <v>theater</v>
      </c>
      <c r="T3717" t="str">
        <f t="shared" si="468"/>
        <v>plays</v>
      </c>
      <c r="U3717" s="7">
        <f t="shared" si="469"/>
        <v>42626.7503125</v>
      </c>
      <c r="V3717" s="7">
        <f t="shared" si="470"/>
        <v>42656.7503125</v>
      </c>
    </row>
    <row r="3718" spans="1:23" ht="29.5" x14ac:dyDescent="0.75">
      <c r="A3718">
        <v>1752</v>
      </c>
      <c r="B3718" s="2" t="s">
        <v>1753</v>
      </c>
      <c r="C3718" s="2" t="s">
        <v>5862</v>
      </c>
      <c r="D3718">
        <v>1200</v>
      </c>
      <c r="E3718">
        <f t="shared" si="464"/>
        <v>1572</v>
      </c>
      <c r="F3718">
        <v>3122</v>
      </c>
      <c r="G3718">
        <f t="shared" si="465"/>
        <v>4089.82</v>
      </c>
      <c r="H3718" t="s">
        <v>8219</v>
      </c>
      <c r="I3718" t="s">
        <v>8225</v>
      </c>
      <c r="J3718" t="s">
        <v>8247</v>
      </c>
      <c r="K3718">
        <v>1476425082</v>
      </c>
      <c r="L3718">
        <v>1473833082</v>
      </c>
      <c r="M3718" t="b">
        <v>0</v>
      </c>
      <c r="N3718">
        <v>90</v>
      </c>
      <c r="O3718" t="b">
        <v>1</v>
      </c>
      <c r="P3718" t="s">
        <v>8285</v>
      </c>
      <c r="Q3718">
        <f t="shared" si="466"/>
        <v>260</v>
      </c>
      <c r="R3718">
        <f t="shared" si="471"/>
        <v>45.44</v>
      </c>
      <c r="S3718" t="str">
        <f t="shared" si="467"/>
        <v>photography</v>
      </c>
      <c r="T3718" t="str">
        <f t="shared" si="468"/>
        <v>photobooks</v>
      </c>
      <c r="U3718" s="7">
        <f t="shared" si="469"/>
        <v>42627.253263888888</v>
      </c>
      <c r="V3718" s="7">
        <f t="shared" si="470"/>
        <v>42657.253263888888</v>
      </c>
    </row>
    <row r="3719" spans="1:23" ht="59" x14ac:dyDescent="0.75">
      <c r="A3719">
        <v>2987</v>
      </c>
      <c r="B3719" s="2" t="s">
        <v>2987</v>
      </c>
      <c r="C3719" s="2" t="s">
        <v>7097</v>
      </c>
      <c r="D3719">
        <v>25000</v>
      </c>
      <c r="E3719">
        <f t="shared" si="464"/>
        <v>25000</v>
      </c>
      <c r="F3719">
        <v>27600.2</v>
      </c>
      <c r="G3719">
        <f t="shared" si="465"/>
        <v>27600.2</v>
      </c>
      <c r="H3719" t="s">
        <v>8219</v>
      </c>
      <c r="I3719" t="s">
        <v>8224</v>
      </c>
      <c r="J3719" t="s">
        <v>8246</v>
      </c>
      <c r="K3719">
        <v>1476316800</v>
      </c>
      <c r="L3719">
        <v>1473837751</v>
      </c>
      <c r="M3719" t="b">
        <v>0</v>
      </c>
      <c r="N3719">
        <v>265</v>
      </c>
      <c r="O3719" t="b">
        <v>1</v>
      </c>
      <c r="P3719" t="s">
        <v>8303</v>
      </c>
      <c r="Q3719">
        <f t="shared" si="466"/>
        <v>110</v>
      </c>
      <c r="R3719">
        <f t="shared" si="471"/>
        <v>104.15</v>
      </c>
      <c r="S3719" t="str">
        <f t="shared" si="467"/>
        <v>theater</v>
      </c>
      <c r="T3719" t="str">
        <f t="shared" si="468"/>
        <v>spaces</v>
      </c>
      <c r="U3719" s="7">
        <f t="shared" si="469"/>
        <v>42627.307303240741</v>
      </c>
      <c r="V3719" s="7">
        <f t="shared" si="470"/>
        <v>42656</v>
      </c>
    </row>
    <row r="3720" spans="1:23" ht="44.25" x14ac:dyDescent="0.75">
      <c r="A3720">
        <v>3680</v>
      </c>
      <c r="B3720" s="2" t="s">
        <v>3677</v>
      </c>
      <c r="C3720" s="2" t="s">
        <v>7790</v>
      </c>
      <c r="D3720">
        <v>3000</v>
      </c>
      <c r="E3720">
        <f t="shared" si="464"/>
        <v>3000</v>
      </c>
      <c r="F3720">
        <v>3383</v>
      </c>
      <c r="G3720">
        <f t="shared" si="465"/>
        <v>3383</v>
      </c>
      <c r="H3720" t="s">
        <v>8219</v>
      </c>
      <c r="I3720" t="s">
        <v>8224</v>
      </c>
      <c r="J3720" t="s">
        <v>8246</v>
      </c>
      <c r="K3720">
        <v>1475664834</v>
      </c>
      <c r="L3720">
        <v>1473850434</v>
      </c>
      <c r="M3720" t="b">
        <v>0</v>
      </c>
      <c r="N3720">
        <v>34</v>
      </c>
      <c r="O3720" t="b">
        <v>1</v>
      </c>
      <c r="P3720" t="s">
        <v>8271</v>
      </c>
      <c r="Q3720">
        <f t="shared" si="466"/>
        <v>113</v>
      </c>
      <c r="R3720">
        <f t="shared" si="471"/>
        <v>99.5</v>
      </c>
      <c r="S3720" t="str">
        <f t="shared" si="467"/>
        <v>theater</v>
      </c>
      <c r="T3720" t="str">
        <f t="shared" si="468"/>
        <v>plays</v>
      </c>
      <c r="U3720" s="7">
        <f t="shared" si="469"/>
        <v>42627.454097222217</v>
      </c>
      <c r="V3720" s="7">
        <f t="shared" si="470"/>
        <v>42648.454097222217</v>
      </c>
    </row>
    <row r="3721" spans="1:23" ht="44.25" x14ac:dyDescent="0.75">
      <c r="A3721">
        <v>2866</v>
      </c>
      <c r="B3721" s="2" t="s">
        <v>2866</v>
      </c>
      <c r="C3721" s="2" t="s">
        <v>6976</v>
      </c>
      <c r="D3721">
        <v>5000</v>
      </c>
      <c r="E3721">
        <f t="shared" si="464"/>
        <v>5000</v>
      </c>
      <c r="F3721">
        <v>45</v>
      </c>
      <c r="G3721">
        <f t="shared" si="465"/>
        <v>45</v>
      </c>
      <c r="H3721" t="s">
        <v>8221</v>
      </c>
      <c r="I3721" t="s">
        <v>8224</v>
      </c>
      <c r="J3721" t="s">
        <v>8246</v>
      </c>
      <c r="K3721">
        <v>1476482400</v>
      </c>
      <c r="L3721">
        <v>1473893721</v>
      </c>
      <c r="M3721" t="b">
        <v>0</v>
      </c>
      <c r="N3721">
        <v>2</v>
      </c>
      <c r="O3721" t="b">
        <v>0</v>
      </c>
      <c r="P3721" t="s">
        <v>8271</v>
      </c>
      <c r="Q3721">
        <f t="shared" si="466"/>
        <v>1</v>
      </c>
      <c r="R3721">
        <f t="shared" si="471"/>
        <v>22.5</v>
      </c>
      <c r="S3721" t="str">
        <f t="shared" si="467"/>
        <v>theater</v>
      </c>
      <c r="T3721" t="str">
        <f t="shared" si="468"/>
        <v>plays</v>
      </c>
      <c r="U3721" s="7">
        <f t="shared" si="469"/>
        <v>42627.955104166671</v>
      </c>
      <c r="V3721" s="7">
        <f t="shared" si="470"/>
        <v>42657.916666666672</v>
      </c>
    </row>
    <row r="3722" spans="1:23" ht="29.5" x14ac:dyDescent="0.75">
      <c r="A3722">
        <v>128</v>
      </c>
      <c r="B3722" s="2" t="s">
        <v>130</v>
      </c>
      <c r="C3722" s="2" t="s">
        <v>4239</v>
      </c>
      <c r="D3722">
        <v>100000</v>
      </c>
      <c r="E3722">
        <f t="shared" si="464"/>
        <v>100000</v>
      </c>
      <c r="F3722">
        <v>1867</v>
      </c>
      <c r="G3722">
        <f t="shared" si="465"/>
        <v>1867</v>
      </c>
      <c r="H3722" t="s">
        <v>8220</v>
      </c>
      <c r="I3722" t="s">
        <v>8224</v>
      </c>
      <c r="J3722" t="s">
        <v>8246</v>
      </c>
      <c r="K3722">
        <v>1476941293</v>
      </c>
      <c r="L3722">
        <v>1473917293</v>
      </c>
      <c r="M3722" t="b">
        <v>0</v>
      </c>
      <c r="N3722">
        <v>6</v>
      </c>
      <c r="O3722" t="b">
        <v>0</v>
      </c>
      <c r="P3722" t="s">
        <v>8267</v>
      </c>
      <c r="Q3722">
        <f t="shared" si="466"/>
        <v>2</v>
      </c>
      <c r="R3722">
        <f t="shared" si="471"/>
        <v>311.17</v>
      </c>
      <c r="S3722" t="str">
        <f t="shared" si="467"/>
        <v>film &amp; video</v>
      </c>
      <c r="T3722" t="str">
        <f t="shared" si="468"/>
        <v>science fiction</v>
      </c>
      <c r="U3722" s="7">
        <f t="shared" si="469"/>
        <v>42628.22792824074</v>
      </c>
      <c r="V3722" s="7">
        <f t="shared" si="470"/>
        <v>42663.22792824074</v>
      </c>
    </row>
    <row r="3723" spans="1:23" ht="44.25" x14ac:dyDescent="0.75">
      <c r="A3723">
        <v>1795</v>
      </c>
      <c r="B3723" s="2" t="s">
        <v>1796</v>
      </c>
      <c r="C3723" s="2" t="s">
        <v>5905</v>
      </c>
      <c r="D3723">
        <v>28000</v>
      </c>
      <c r="E3723">
        <f t="shared" si="464"/>
        <v>31919.999999999996</v>
      </c>
      <c r="F3723">
        <v>10846</v>
      </c>
      <c r="G3723">
        <f t="shared" si="465"/>
        <v>12364.439999999999</v>
      </c>
      <c r="H3723" t="s">
        <v>8221</v>
      </c>
      <c r="I3723" t="s">
        <v>8236</v>
      </c>
      <c r="J3723" t="s">
        <v>8249</v>
      </c>
      <c r="K3723">
        <v>1476460800</v>
      </c>
      <c r="L3723">
        <v>1473922541</v>
      </c>
      <c r="M3723" t="b">
        <v>1</v>
      </c>
      <c r="N3723">
        <v>81</v>
      </c>
      <c r="O3723" t="b">
        <v>0</v>
      </c>
      <c r="P3723" t="s">
        <v>8285</v>
      </c>
      <c r="Q3723">
        <f t="shared" si="466"/>
        <v>39</v>
      </c>
      <c r="R3723">
        <f t="shared" si="471"/>
        <v>152.65</v>
      </c>
      <c r="S3723" t="str">
        <f t="shared" si="467"/>
        <v>photography</v>
      </c>
      <c r="T3723" t="str">
        <f t="shared" si="468"/>
        <v>photobooks</v>
      </c>
      <c r="U3723" s="7">
        <f t="shared" si="469"/>
        <v>42628.288668981477</v>
      </c>
      <c r="V3723" s="7">
        <f t="shared" si="470"/>
        <v>42657.666666666672</v>
      </c>
    </row>
    <row r="3724" spans="1:23" ht="29.5" x14ac:dyDescent="0.75">
      <c r="A3724">
        <v>3309</v>
      </c>
      <c r="B3724" s="2" t="s">
        <v>3309</v>
      </c>
      <c r="C3724" s="2" t="s">
        <v>7419</v>
      </c>
      <c r="D3724">
        <v>350</v>
      </c>
      <c r="E3724">
        <f t="shared" si="464"/>
        <v>458.5</v>
      </c>
      <c r="F3724">
        <v>558</v>
      </c>
      <c r="G3724">
        <f t="shared" si="465"/>
        <v>730.98</v>
      </c>
      <c r="H3724" t="s">
        <v>8219</v>
      </c>
      <c r="I3724" t="s">
        <v>8225</v>
      </c>
      <c r="J3724" t="s">
        <v>8247</v>
      </c>
      <c r="K3724">
        <v>1476632178</v>
      </c>
      <c r="L3724">
        <v>1473953778</v>
      </c>
      <c r="M3724" t="b">
        <v>0</v>
      </c>
      <c r="N3724">
        <v>31</v>
      </c>
      <c r="O3724" t="b">
        <v>1</v>
      </c>
      <c r="P3724" t="s">
        <v>8271</v>
      </c>
      <c r="Q3724">
        <f t="shared" si="466"/>
        <v>159</v>
      </c>
      <c r="R3724">
        <f t="shared" si="471"/>
        <v>23.58</v>
      </c>
      <c r="S3724" t="str">
        <f t="shared" si="467"/>
        <v>theater</v>
      </c>
      <c r="T3724" t="str">
        <f t="shared" si="468"/>
        <v>plays</v>
      </c>
      <c r="U3724" s="7">
        <f t="shared" si="469"/>
        <v>42628.650208333333</v>
      </c>
      <c r="V3724" s="7">
        <f t="shared" si="470"/>
        <v>42659.650208333333</v>
      </c>
    </row>
    <row r="3725" spans="1:23" ht="44.25" x14ac:dyDescent="0.75">
      <c r="A3725">
        <v>2952</v>
      </c>
      <c r="B3725" s="2" t="s">
        <v>2952</v>
      </c>
      <c r="C3725" s="2" t="s">
        <v>7062</v>
      </c>
      <c r="D3725">
        <v>20000</v>
      </c>
      <c r="E3725">
        <f t="shared" si="464"/>
        <v>20000</v>
      </c>
      <c r="F3725">
        <v>1605</v>
      </c>
      <c r="G3725">
        <f t="shared" si="465"/>
        <v>1605</v>
      </c>
      <c r="H3725" t="s">
        <v>8220</v>
      </c>
      <c r="I3725" t="s">
        <v>8224</v>
      </c>
      <c r="J3725" t="s">
        <v>8246</v>
      </c>
      <c r="K3725">
        <v>1476676800</v>
      </c>
      <c r="L3725">
        <v>1473957239</v>
      </c>
      <c r="M3725" t="b">
        <v>0</v>
      </c>
      <c r="N3725">
        <v>8</v>
      </c>
      <c r="O3725" t="b">
        <v>0</v>
      </c>
      <c r="P3725" t="s">
        <v>8303</v>
      </c>
      <c r="Q3725">
        <f t="shared" si="466"/>
        <v>8</v>
      </c>
      <c r="R3725">
        <f t="shared" si="471"/>
        <v>200.63</v>
      </c>
      <c r="S3725" t="str">
        <f t="shared" si="467"/>
        <v>theater</v>
      </c>
      <c r="T3725" t="str">
        <f t="shared" si="468"/>
        <v>spaces</v>
      </c>
      <c r="U3725" s="7">
        <f t="shared" si="469"/>
        <v>42628.690266203703</v>
      </c>
      <c r="V3725" s="7">
        <f t="shared" si="470"/>
        <v>42660.166666666672</v>
      </c>
    </row>
    <row r="3726" spans="1:23" ht="29.5" x14ac:dyDescent="0.75">
      <c r="A3726">
        <v>3600</v>
      </c>
      <c r="B3726" s="2" t="s">
        <v>3599</v>
      </c>
      <c r="C3726" s="2" t="s">
        <v>7710</v>
      </c>
      <c r="D3726">
        <v>10</v>
      </c>
      <c r="E3726">
        <f t="shared" si="464"/>
        <v>10</v>
      </c>
      <c r="F3726">
        <v>13</v>
      </c>
      <c r="G3726">
        <f t="shared" si="465"/>
        <v>13</v>
      </c>
      <c r="H3726" t="s">
        <v>8219</v>
      </c>
      <c r="I3726" t="s">
        <v>8224</v>
      </c>
      <c r="J3726" t="s">
        <v>8246</v>
      </c>
      <c r="K3726">
        <v>1476390164</v>
      </c>
      <c r="L3726">
        <v>1473970964</v>
      </c>
      <c r="M3726" t="b">
        <v>0</v>
      </c>
      <c r="N3726">
        <v>4</v>
      </c>
      <c r="O3726" t="b">
        <v>1</v>
      </c>
      <c r="P3726" t="s">
        <v>8271</v>
      </c>
      <c r="Q3726">
        <f t="shared" si="466"/>
        <v>130</v>
      </c>
      <c r="R3726">
        <f t="shared" si="471"/>
        <v>3.25</v>
      </c>
      <c r="S3726" t="str">
        <f t="shared" si="467"/>
        <v>theater</v>
      </c>
      <c r="T3726" t="str">
        <f t="shared" si="468"/>
        <v>plays</v>
      </c>
      <c r="U3726" s="7">
        <f t="shared" si="469"/>
        <v>42628.849120370374</v>
      </c>
      <c r="V3726" s="7">
        <f t="shared" si="470"/>
        <v>42656.849120370374</v>
      </c>
    </row>
    <row r="3727" spans="1:23" ht="44.25" x14ac:dyDescent="0.75">
      <c r="A3727">
        <v>3097</v>
      </c>
      <c r="B3727" s="2" t="s">
        <v>3097</v>
      </c>
      <c r="C3727" s="2" t="s">
        <v>7207</v>
      </c>
      <c r="D3727">
        <v>10000</v>
      </c>
      <c r="E3727">
        <f t="shared" si="464"/>
        <v>13100</v>
      </c>
      <c r="F3727">
        <v>1715</v>
      </c>
      <c r="G3727">
        <f t="shared" si="465"/>
        <v>2246.65</v>
      </c>
      <c r="H3727" t="s">
        <v>8221</v>
      </c>
      <c r="I3727" t="s">
        <v>8225</v>
      </c>
      <c r="J3727" t="s">
        <v>8247</v>
      </c>
      <c r="K3727">
        <v>1475848800</v>
      </c>
      <c r="L3727">
        <v>1474027501</v>
      </c>
      <c r="M3727" t="b">
        <v>0</v>
      </c>
      <c r="N3727">
        <v>42</v>
      </c>
      <c r="O3727" t="b">
        <v>0</v>
      </c>
      <c r="P3727" t="s">
        <v>8303</v>
      </c>
      <c r="Q3727">
        <f t="shared" si="466"/>
        <v>17</v>
      </c>
      <c r="R3727">
        <f t="shared" si="471"/>
        <v>53.49</v>
      </c>
      <c r="S3727" t="str">
        <f t="shared" si="467"/>
        <v>theater</v>
      </c>
      <c r="T3727" t="str">
        <f t="shared" si="468"/>
        <v>spaces</v>
      </c>
      <c r="U3727" s="7">
        <f t="shared" si="469"/>
        <v>42629.503483796296</v>
      </c>
      <c r="V3727" s="7">
        <f t="shared" si="470"/>
        <v>42650.583333333328</v>
      </c>
    </row>
    <row r="3728" spans="1:23" ht="29.5" x14ac:dyDescent="0.75">
      <c r="A3728">
        <v>2714</v>
      </c>
      <c r="B3728" s="2" t="s">
        <v>2714</v>
      </c>
      <c r="C3728" s="2" t="s">
        <v>6824</v>
      </c>
      <c r="D3728">
        <v>25000</v>
      </c>
      <c r="E3728">
        <f t="shared" si="464"/>
        <v>25000</v>
      </c>
      <c r="F3728">
        <v>29089</v>
      </c>
      <c r="G3728">
        <f t="shared" si="465"/>
        <v>29089</v>
      </c>
      <c r="H3728" t="s">
        <v>8219</v>
      </c>
      <c r="I3728" t="s">
        <v>8224</v>
      </c>
      <c r="J3728" t="s">
        <v>8246</v>
      </c>
      <c r="K3728">
        <v>1476486000</v>
      </c>
      <c r="L3728">
        <v>1474040596</v>
      </c>
      <c r="M3728" t="b">
        <v>1</v>
      </c>
      <c r="N3728">
        <v>305</v>
      </c>
      <c r="O3728" t="b">
        <v>1</v>
      </c>
      <c r="P3728" t="s">
        <v>8303</v>
      </c>
      <c r="Q3728">
        <f t="shared" si="466"/>
        <v>116</v>
      </c>
      <c r="R3728">
        <f t="shared" si="471"/>
        <v>95.37</v>
      </c>
      <c r="S3728" t="str">
        <f t="shared" si="467"/>
        <v>theater</v>
      </c>
      <c r="T3728" t="str">
        <f t="shared" si="468"/>
        <v>spaces</v>
      </c>
      <c r="U3728" s="7">
        <f t="shared" si="469"/>
        <v>42629.655046296291</v>
      </c>
      <c r="V3728" s="7">
        <f t="shared" si="470"/>
        <v>42657.958333333328</v>
      </c>
    </row>
    <row r="3729" spans="1:22" ht="44.25" x14ac:dyDescent="0.75">
      <c r="A3729">
        <v>3063</v>
      </c>
      <c r="B3729" s="2" t="s">
        <v>3063</v>
      </c>
      <c r="C3729" s="2" t="s">
        <v>7173</v>
      </c>
      <c r="D3729">
        <v>3000</v>
      </c>
      <c r="E3729">
        <f t="shared" si="464"/>
        <v>3000</v>
      </c>
      <c r="F3729">
        <v>587</v>
      </c>
      <c r="G3729">
        <f t="shared" si="465"/>
        <v>587</v>
      </c>
      <c r="H3729" t="s">
        <v>8221</v>
      </c>
      <c r="I3729" t="s">
        <v>8224</v>
      </c>
      <c r="J3729" t="s">
        <v>8246</v>
      </c>
      <c r="K3729">
        <v>1477174138</v>
      </c>
      <c r="L3729">
        <v>1474150138</v>
      </c>
      <c r="M3729" t="b">
        <v>0</v>
      </c>
      <c r="N3729">
        <v>23</v>
      </c>
      <c r="O3729" t="b">
        <v>0</v>
      </c>
      <c r="P3729" t="s">
        <v>8303</v>
      </c>
      <c r="Q3729">
        <f t="shared" si="466"/>
        <v>20</v>
      </c>
      <c r="R3729">
        <f t="shared" si="471"/>
        <v>25.52</v>
      </c>
      <c r="S3729" t="str">
        <f t="shared" si="467"/>
        <v>theater</v>
      </c>
      <c r="T3729" t="str">
        <f t="shared" si="468"/>
        <v>spaces</v>
      </c>
      <c r="U3729" s="7">
        <f t="shared" si="469"/>
        <v>42630.922893518517</v>
      </c>
      <c r="V3729" s="7">
        <f t="shared" si="470"/>
        <v>42665.922893518517</v>
      </c>
    </row>
    <row r="3730" spans="1:22" ht="44.25" x14ac:dyDescent="0.75">
      <c r="A3730">
        <v>588</v>
      </c>
      <c r="B3730" s="2" t="s">
        <v>589</v>
      </c>
      <c r="C3730" s="2" t="s">
        <v>4698</v>
      </c>
      <c r="D3730">
        <v>9000</v>
      </c>
      <c r="E3730">
        <f t="shared" si="464"/>
        <v>10260</v>
      </c>
      <c r="F3730">
        <v>301</v>
      </c>
      <c r="G3730">
        <f t="shared" si="465"/>
        <v>343.14</v>
      </c>
      <c r="H3730" t="s">
        <v>8221</v>
      </c>
      <c r="I3730" t="s">
        <v>8237</v>
      </c>
      <c r="J3730" t="s">
        <v>8249</v>
      </c>
      <c r="K3730">
        <v>1479410886</v>
      </c>
      <c r="L3730">
        <v>1474223286</v>
      </c>
      <c r="M3730" t="b">
        <v>0</v>
      </c>
      <c r="N3730">
        <v>2</v>
      </c>
      <c r="O3730" t="b">
        <v>0</v>
      </c>
      <c r="P3730" t="s">
        <v>8272</v>
      </c>
      <c r="Q3730">
        <f t="shared" si="466"/>
        <v>3</v>
      </c>
      <c r="R3730">
        <f t="shared" si="471"/>
        <v>171.57</v>
      </c>
      <c r="S3730" t="str">
        <f t="shared" si="467"/>
        <v>technology</v>
      </c>
      <c r="T3730" t="str">
        <f t="shared" si="468"/>
        <v>web</v>
      </c>
      <c r="U3730" s="7">
        <f t="shared" si="469"/>
        <v>42631.769513888896</v>
      </c>
      <c r="V3730" s="7">
        <f t="shared" si="470"/>
        <v>42691.811180555553</v>
      </c>
    </row>
    <row r="3731" spans="1:22" ht="59" x14ac:dyDescent="0.75">
      <c r="A3731">
        <v>2743</v>
      </c>
      <c r="B3731" s="2" t="s">
        <v>2743</v>
      </c>
      <c r="C3731" s="2" t="s">
        <v>6853</v>
      </c>
      <c r="D3731">
        <v>5999</v>
      </c>
      <c r="E3731">
        <f t="shared" si="464"/>
        <v>5999</v>
      </c>
      <c r="F3731">
        <v>0</v>
      </c>
      <c r="G3731">
        <f t="shared" si="465"/>
        <v>0</v>
      </c>
      <c r="H3731" t="s">
        <v>8221</v>
      </c>
      <c r="I3731" t="s">
        <v>8224</v>
      </c>
      <c r="J3731" t="s">
        <v>8246</v>
      </c>
      <c r="K3731">
        <v>1476863607</v>
      </c>
      <c r="L3731">
        <v>1474271607</v>
      </c>
      <c r="M3731" t="b">
        <v>0</v>
      </c>
      <c r="N3731">
        <v>0</v>
      </c>
      <c r="O3731" t="b">
        <v>0</v>
      </c>
      <c r="P3731" t="s">
        <v>8304</v>
      </c>
      <c r="Q3731">
        <f t="shared" si="466"/>
        <v>0</v>
      </c>
      <c r="R3731" t="e">
        <f t="shared" si="471"/>
        <v>#DIV/0!</v>
      </c>
      <c r="S3731" t="str">
        <f t="shared" si="467"/>
        <v>publishing</v>
      </c>
      <c r="T3731" t="str">
        <f t="shared" si="468"/>
        <v>children's books</v>
      </c>
      <c r="U3731" s="7">
        <f t="shared" si="469"/>
        <v>42632.328784722224</v>
      </c>
      <c r="V3731" s="7">
        <f t="shared" si="470"/>
        <v>42662.328784722224</v>
      </c>
    </row>
    <row r="3732" spans="1:22" ht="44.25" x14ac:dyDescent="0.75">
      <c r="A3732">
        <v>3727</v>
      </c>
      <c r="B3732" s="2" t="s">
        <v>3724</v>
      </c>
      <c r="C3732" s="2" t="s">
        <v>7837</v>
      </c>
      <c r="D3732">
        <v>2000</v>
      </c>
      <c r="E3732">
        <f t="shared" si="464"/>
        <v>2000</v>
      </c>
      <c r="F3732">
        <v>2015</v>
      </c>
      <c r="G3732">
        <f t="shared" si="465"/>
        <v>2015</v>
      </c>
      <c r="H3732" t="s">
        <v>8219</v>
      </c>
      <c r="I3732" t="s">
        <v>8224</v>
      </c>
      <c r="J3732" t="s">
        <v>8246</v>
      </c>
      <c r="K3732">
        <v>1476939300</v>
      </c>
      <c r="L3732">
        <v>1474273294</v>
      </c>
      <c r="M3732" t="b">
        <v>0</v>
      </c>
      <c r="N3732">
        <v>33</v>
      </c>
      <c r="O3732" t="b">
        <v>1</v>
      </c>
      <c r="P3732" t="s">
        <v>8271</v>
      </c>
      <c r="Q3732">
        <f t="shared" si="466"/>
        <v>101</v>
      </c>
      <c r="R3732">
        <f t="shared" si="471"/>
        <v>61.06</v>
      </c>
      <c r="S3732" t="str">
        <f t="shared" si="467"/>
        <v>theater</v>
      </c>
      <c r="T3732" t="str">
        <f t="shared" si="468"/>
        <v>plays</v>
      </c>
      <c r="U3732" s="7">
        <f t="shared" si="469"/>
        <v>42632.348310185189</v>
      </c>
      <c r="V3732" s="7">
        <f t="shared" si="470"/>
        <v>42663.204861111109</v>
      </c>
    </row>
    <row r="3733" spans="1:22" ht="59" x14ac:dyDescent="0.75">
      <c r="A3733">
        <v>667</v>
      </c>
      <c r="B3733" s="2" t="s">
        <v>668</v>
      </c>
      <c r="C3733" s="2" t="s">
        <v>4777</v>
      </c>
      <c r="D3733">
        <v>50000</v>
      </c>
      <c r="E3733">
        <f t="shared" si="464"/>
        <v>56999.999999999993</v>
      </c>
      <c r="F3733">
        <v>5010</v>
      </c>
      <c r="G3733">
        <f t="shared" si="465"/>
        <v>5711.4</v>
      </c>
      <c r="H3733" t="s">
        <v>8221</v>
      </c>
      <c r="I3733" t="s">
        <v>8237</v>
      </c>
      <c r="J3733" t="s">
        <v>8249</v>
      </c>
      <c r="K3733">
        <v>1477731463</v>
      </c>
      <c r="L3733">
        <v>1474275463</v>
      </c>
      <c r="M3733" t="b">
        <v>0</v>
      </c>
      <c r="N3733">
        <v>28</v>
      </c>
      <c r="O3733" t="b">
        <v>0</v>
      </c>
      <c r="P3733" t="s">
        <v>8273</v>
      </c>
      <c r="Q3733">
        <f t="shared" si="466"/>
        <v>10</v>
      </c>
      <c r="R3733">
        <f t="shared" si="471"/>
        <v>203.98</v>
      </c>
      <c r="S3733" t="str">
        <f t="shared" si="467"/>
        <v>technology</v>
      </c>
      <c r="T3733" t="str">
        <f t="shared" si="468"/>
        <v>wearables</v>
      </c>
      <c r="U3733" s="7">
        <f t="shared" si="469"/>
        <v>42632.373414351852</v>
      </c>
      <c r="V3733" s="7">
        <f t="shared" si="470"/>
        <v>42672.373414351852</v>
      </c>
    </row>
    <row r="3734" spans="1:22" ht="44.25" x14ac:dyDescent="0.75">
      <c r="A3734">
        <v>574</v>
      </c>
      <c r="B3734" s="2" t="s">
        <v>575</v>
      </c>
      <c r="C3734" s="2" t="s">
        <v>4684</v>
      </c>
      <c r="D3734">
        <v>11180</v>
      </c>
      <c r="E3734">
        <f t="shared" si="464"/>
        <v>14645.800000000001</v>
      </c>
      <c r="F3734">
        <v>80</v>
      </c>
      <c r="G3734">
        <f t="shared" si="465"/>
        <v>104.80000000000001</v>
      </c>
      <c r="H3734" t="s">
        <v>8221</v>
      </c>
      <c r="I3734" t="s">
        <v>8225</v>
      </c>
      <c r="J3734" t="s">
        <v>8247</v>
      </c>
      <c r="K3734">
        <v>1476873507</v>
      </c>
      <c r="L3734">
        <v>1474281507</v>
      </c>
      <c r="M3734" t="b">
        <v>0</v>
      </c>
      <c r="N3734">
        <v>4</v>
      </c>
      <c r="O3734" t="b">
        <v>0</v>
      </c>
      <c r="P3734" t="s">
        <v>8272</v>
      </c>
      <c r="Q3734">
        <f t="shared" si="466"/>
        <v>1</v>
      </c>
      <c r="R3734">
        <f t="shared" si="471"/>
        <v>26.2</v>
      </c>
      <c r="S3734" t="str">
        <f t="shared" si="467"/>
        <v>technology</v>
      </c>
      <c r="T3734" t="str">
        <f t="shared" si="468"/>
        <v>web</v>
      </c>
      <c r="U3734" s="7">
        <f t="shared" si="469"/>
        <v>42632.443368055552</v>
      </c>
      <c r="V3734" s="7">
        <f t="shared" si="470"/>
        <v>42662.443368055552</v>
      </c>
    </row>
    <row r="3735" spans="1:22" ht="44.25" x14ac:dyDescent="0.75">
      <c r="A3735">
        <v>3683</v>
      </c>
      <c r="B3735" s="2" t="s">
        <v>3680</v>
      </c>
      <c r="C3735" s="2" t="s">
        <v>7793</v>
      </c>
      <c r="D3735">
        <v>3500</v>
      </c>
      <c r="E3735">
        <f t="shared" si="464"/>
        <v>3500</v>
      </c>
      <c r="F3735">
        <v>3880</v>
      </c>
      <c r="G3735">
        <f t="shared" si="465"/>
        <v>3880</v>
      </c>
      <c r="H3735" t="s">
        <v>8219</v>
      </c>
      <c r="I3735" t="s">
        <v>8224</v>
      </c>
      <c r="J3735" t="s">
        <v>8246</v>
      </c>
      <c r="K3735">
        <v>1476931696</v>
      </c>
      <c r="L3735">
        <v>1474339696</v>
      </c>
      <c r="M3735" t="b">
        <v>0</v>
      </c>
      <c r="N3735">
        <v>66</v>
      </c>
      <c r="O3735" t="b">
        <v>1</v>
      </c>
      <c r="P3735" t="s">
        <v>8271</v>
      </c>
      <c r="Q3735">
        <f t="shared" si="466"/>
        <v>111</v>
      </c>
      <c r="R3735">
        <f t="shared" si="471"/>
        <v>58.79</v>
      </c>
      <c r="S3735" t="str">
        <f t="shared" si="467"/>
        <v>theater</v>
      </c>
      <c r="T3735" t="str">
        <f t="shared" si="468"/>
        <v>plays</v>
      </c>
      <c r="U3735" s="7">
        <f t="shared" si="469"/>
        <v>42633.116851851853</v>
      </c>
      <c r="V3735" s="7">
        <f t="shared" si="470"/>
        <v>42663.116851851853</v>
      </c>
    </row>
    <row r="3736" spans="1:22" ht="29.5" x14ac:dyDescent="0.75">
      <c r="A3736">
        <v>1219</v>
      </c>
      <c r="B3736" s="2" t="s">
        <v>1220</v>
      </c>
      <c r="C3736" s="2" t="s">
        <v>5329</v>
      </c>
      <c r="D3736">
        <v>16350</v>
      </c>
      <c r="E3736">
        <f t="shared" si="464"/>
        <v>16350</v>
      </c>
      <c r="F3736">
        <v>26024</v>
      </c>
      <c r="G3736">
        <f t="shared" si="465"/>
        <v>26024</v>
      </c>
      <c r="H3736" t="s">
        <v>8219</v>
      </c>
      <c r="I3736" t="s">
        <v>8224</v>
      </c>
      <c r="J3736" t="s">
        <v>8246</v>
      </c>
      <c r="K3736">
        <v>1476961513</v>
      </c>
      <c r="L3736">
        <v>1474369513</v>
      </c>
      <c r="M3736" t="b">
        <v>0</v>
      </c>
      <c r="N3736">
        <v>253</v>
      </c>
      <c r="O3736" t="b">
        <v>1</v>
      </c>
      <c r="P3736" t="s">
        <v>8285</v>
      </c>
      <c r="Q3736">
        <f t="shared" si="466"/>
        <v>159</v>
      </c>
      <c r="R3736">
        <f t="shared" si="471"/>
        <v>102.86</v>
      </c>
      <c r="S3736" t="str">
        <f t="shared" si="467"/>
        <v>photography</v>
      </c>
      <c r="T3736" t="str">
        <f t="shared" si="468"/>
        <v>photobooks</v>
      </c>
      <c r="U3736" s="7">
        <f t="shared" si="469"/>
        <v>42633.461956018517</v>
      </c>
      <c r="V3736" s="7">
        <f t="shared" si="470"/>
        <v>42663.461956018517</v>
      </c>
    </row>
    <row r="3737" spans="1:22" ht="44.25" x14ac:dyDescent="0.75">
      <c r="A3737">
        <v>2188</v>
      </c>
      <c r="B3737" s="2" t="s">
        <v>2189</v>
      </c>
      <c r="C3737" s="2" t="s">
        <v>6298</v>
      </c>
      <c r="D3737">
        <v>5494</v>
      </c>
      <c r="E3737">
        <f t="shared" si="464"/>
        <v>3626.04</v>
      </c>
      <c r="F3737">
        <v>22645</v>
      </c>
      <c r="G3737">
        <f t="shared" si="465"/>
        <v>14945.7</v>
      </c>
      <c r="H3737" t="s">
        <v>8219</v>
      </c>
      <c r="I3737" t="s">
        <v>8226</v>
      </c>
      <c r="J3737" t="s">
        <v>8248</v>
      </c>
      <c r="K3737">
        <v>1477414800</v>
      </c>
      <c r="L3737">
        <v>1474380241</v>
      </c>
      <c r="M3737" t="b">
        <v>0</v>
      </c>
      <c r="N3737">
        <v>514</v>
      </c>
      <c r="O3737" t="b">
        <v>1</v>
      </c>
      <c r="P3737" t="s">
        <v>8297</v>
      </c>
      <c r="Q3737">
        <f t="shared" si="466"/>
        <v>412</v>
      </c>
      <c r="R3737">
        <f t="shared" si="471"/>
        <v>29.08</v>
      </c>
      <c r="S3737" t="str">
        <f t="shared" si="467"/>
        <v>games</v>
      </c>
      <c r="T3737" t="str">
        <f t="shared" si="468"/>
        <v>tabletop games</v>
      </c>
      <c r="U3737" s="7">
        <f t="shared" si="469"/>
        <v>42633.586122685185</v>
      </c>
      <c r="V3737" s="7">
        <f t="shared" si="470"/>
        <v>42668.708333333328</v>
      </c>
    </row>
    <row r="3738" spans="1:22" ht="44.25" x14ac:dyDescent="0.75">
      <c r="A3738">
        <v>2068</v>
      </c>
      <c r="B3738" s="2" t="s">
        <v>2069</v>
      </c>
      <c r="C3738" s="2" t="s">
        <v>6178</v>
      </c>
      <c r="D3738">
        <v>25000</v>
      </c>
      <c r="E3738">
        <f t="shared" si="464"/>
        <v>25000</v>
      </c>
      <c r="F3738">
        <v>26305.97</v>
      </c>
      <c r="G3738">
        <f t="shared" si="465"/>
        <v>26305.97</v>
      </c>
      <c r="H3738" t="s">
        <v>8219</v>
      </c>
      <c r="I3738" t="s">
        <v>8224</v>
      </c>
      <c r="J3738" t="s">
        <v>8246</v>
      </c>
      <c r="K3738">
        <v>1476994315</v>
      </c>
      <c r="L3738">
        <v>1474402315</v>
      </c>
      <c r="M3738" t="b">
        <v>0</v>
      </c>
      <c r="N3738">
        <v>76</v>
      </c>
      <c r="O3738" t="b">
        <v>1</v>
      </c>
      <c r="P3738" t="s">
        <v>8295</v>
      </c>
      <c r="Q3738">
        <f t="shared" si="466"/>
        <v>105</v>
      </c>
      <c r="R3738">
        <f t="shared" si="471"/>
        <v>346.13</v>
      </c>
      <c r="S3738" t="str">
        <f t="shared" si="467"/>
        <v>technology</v>
      </c>
      <c r="T3738" t="str">
        <f t="shared" si="468"/>
        <v>hardware</v>
      </c>
      <c r="U3738" s="7">
        <f t="shared" si="469"/>
        <v>42633.841608796298</v>
      </c>
      <c r="V3738" s="7">
        <f t="shared" si="470"/>
        <v>42663.841608796298</v>
      </c>
    </row>
    <row r="3739" spans="1:22" ht="44.25" x14ac:dyDescent="0.75">
      <c r="A3739">
        <v>1388</v>
      </c>
      <c r="B3739" s="2" t="s">
        <v>1389</v>
      </c>
      <c r="C3739" s="2" t="s">
        <v>5498</v>
      </c>
      <c r="D3739">
        <v>5000</v>
      </c>
      <c r="E3739">
        <f t="shared" si="464"/>
        <v>5000</v>
      </c>
      <c r="F3739">
        <v>6740.37</v>
      </c>
      <c r="G3739">
        <f t="shared" si="465"/>
        <v>6740.37</v>
      </c>
      <c r="H3739" t="s">
        <v>8219</v>
      </c>
      <c r="I3739" t="s">
        <v>8224</v>
      </c>
      <c r="J3739" t="s">
        <v>8246</v>
      </c>
      <c r="K3739">
        <v>1476720840</v>
      </c>
      <c r="L3739">
        <v>1474469117</v>
      </c>
      <c r="M3739" t="b">
        <v>0</v>
      </c>
      <c r="N3739">
        <v>112</v>
      </c>
      <c r="O3739" t="b">
        <v>1</v>
      </c>
      <c r="P3739" t="s">
        <v>8276</v>
      </c>
      <c r="Q3739">
        <f t="shared" si="466"/>
        <v>135</v>
      </c>
      <c r="R3739">
        <f t="shared" si="471"/>
        <v>60.18</v>
      </c>
      <c r="S3739" t="str">
        <f t="shared" si="467"/>
        <v>music</v>
      </c>
      <c r="T3739" t="str">
        <f t="shared" si="468"/>
        <v>rock</v>
      </c>
      <c r="U3739" s="7">
        <f t="shared" si="469"/>
        <v>42634.614780092597</v>
      </c>
      <c r="V3739" s="7">
        <f t="shared" si="470"/>
        <v>42660.676388888889</v>
      </c>
    </row>
    <row r="3740" spans="1:22" ht="44.25" x14ac:dyDescent="0.75">
      <c r="A3740">
        <v>683</v>
      </c>
      <c r="B3740" s="2" t="s">
        <v>684</v>
      </c>
      <c r="C3740" s="2" t="s">
        <v>4793</v>
      </c>
      <c r="D3740">
        <v>35000</v>
      </c>
      <c r="E3740">
        <f t="shared" si="464"/>
        <v>35000</v>
      </c>
      <c r="F3740">
        <v>298</v>
      </c>
      <c r="G3740">
        <f t="shared" si="465"/>
        <v>298</v>
      </c>
      <c r="H3740" t="s">
        <v>8221</v>
      </c>
      <c r="I3740" t="s">
        <v>8224</v>
      </c>
      <c r="J3740" t="s">
        <v>8246</v>
      </c>
      <c r="K3740">
        <v>1477949764</v>
      </c>
      <c r="L3740">
        <v>1474493764</v>
      </c>
      <c r="M3740" t="b">
        <v>0</v>
      </c>
      <c r="N3740">
        <v>3</v>
      </c>
      <c r="O3740" t="b">
        <v>0</v>
      </c>
      <c r="P3740" t="s">
        <v>8273</v>
      </c>
      <c r="Q3740">
        <f t="shared" si="466"/>
        <v>1</v>
      </c>
      <c r="R3740">
        <f t="shared" si="471"/>
        <v>99.33</v>
      </c>
      <c r="S3740" t="str">
        <f t="shared" si="467"/>
        <v>technology</v>
      </c>
      <c r="T3740" t="str">
        <f t="shared" si="468"/>
        <v>wearables</v>
      </c>
      <c r="U3740" s="7">
        <f t="shared" si="469"/>
        <v>42634.900046296301</v>
      </c>
      <c r="V3740" s="7">
        <f t="shared" si="470"/>
        <v>42674.900046296301</v>
      </c>
    </row>
    <row r="3741" spans="1:22" ht="59" x14ac:dyDescent="0.75">
      <c r="A3741">
        <v>2636</v>
      </c>
      <c r="B3741" s="2" t="s">
        <v>2636</v>
      </c>
      <c r="C3741" s="2" t="s">
        <v>6746</v>
      </c>
      <c r="D3741">
        <v>1000</v>
      </c>
      <c r="E3741">
        <f t="shared" si="464"/>
        <v>1000</v>
      </c>
      <c r="F3741">
        <v>1873</v>
      </c>
      <c r="G3741">
        <f t="shared" si="465"/>
        <v>1873</v>
      </c>
      <c r="H3741" t="s">
        <v>8219</v>
      </c>
      <c r="I3741" t="s">
        <v>8224</v>
      </c>
      <c r="J3741" t="s">
        <v>8246</v>
      </c>
      <c r="K3741">
        <v>1476579600</v>
      </c>
      <c r="L3741">
        <v>1474641914</v>
      </c>
      <c r="M3741" t="b">
        <v>0</v>
      </c>
      <c r="N3741">
        <v>50</v>
      </c>
      <c r="O3741" t="b">
        <v>1</v>
      </c>
      <c r="P3741" t="s">
        <v>8301</v>
      </c>
      <c r="Q3741">
        <f t="shared" si="466"/>
        <v>187</v>
      </c>
      <c r="R3741">
        <f t="shared" si="471"/>
        <v>37.46</v>
      </c>
      <c r="S3741" t="str">
        <f t="shared" si="467"/>
        <v>technology</v>
      </c>
      <c r="T3741" t="str">
        <f t="shared" si="468"/>
        <v>space exploration</v>
      </c>
      <c r="U3741" s="7">
        <f t="shared" si="469"/>
        <v>42636.614745370374</v>
      </c>
      <c r="V3741" s="7">
        <f t="shared" si="470"/>
        <v>42659.041666666672</v>
      </c>
    </row>
    <row r="3742" spans="1:22" ht="44.25" x14ac:dyDescent="0.75">
      <c r="A3742">
        <v>661</v>
      </c>
      <c r="B3742" s="2" t="s">
        <v>662</v>
      </c>
      <c r="C3742" s="2" t="s">
        <v>4771</v>
      </c>
      <c r="D3742">
        <v>10000</v>
      </c>
      <c r="E3742">
        <f t="shared" si="464"/>
        <v>10000</v>
      </c>
      <c r="F3742">
        <v>95</v>
      </c>
      <c r="G3742">
        <f t="shared" si="465"/>
        <v>95</v>
      </c>
      <c r="H3742" t="s">
        <v>8221</v>
      </c>
      <c r="I3742" t="s">
        <v>8224</v>
      </c>
      <c r="J3742" t="s">
        <v>8246</v>
      </c>
      <c r="K3742">
        <v>1477236559</v>
      </c>
      <c r="L3742">
        <v>1474644559</v>
      </c>
      <c r="M3742" t="b">
        <v>0</v>
      </c>
      <c r="N3742">
        <v>9</v>
      </c>
      <c r="O3742" t="b">
        <v>0</v>
      </c>
      <c r="P3742" t="s">
        <v>8273</v>
      </c>
      <c r="Q3742">
        <f t="shared" si="466"/>
        <v>1</v>
      </c>
      <c r="R3742">
        <f t="shared" si="471"/>
        <v>10.56</v>
      </c>
      <c r="S3742" t="str">
        <f t="shared" si="467"/>
        <v>technology</v>
      </c>
      <c r="T3742" t="str">
        <f t="shared" si="468"/>
        <v>wearables</v>
      </c>
      <c r="U3742" s="7">
        <f t="shared" si="469"/>
        <v>42636.645358796297</v>
      </c>
      <c r="V3742" s="7">
        <f t="shared" si="470"/>
        <v>42666.645358796297</v>
      </c>
    </row>
    <row r="3743" spans="1:22" ht="59" x14ac:dyDescent="0.75">
      <c r="A3743">
        <v>1763</v>
      </c>
      <c r="B3743" s="2" t="s">
        <v>1764</v>
      </c>
      <c r="C3743" s="2" t="s">
        <v>5873</v>
      </c>
      <c r="D3743">
        <v>12000</v>
      </c>
      <c r="E3743">
        <f t="shared" si="464"/>
        <v>12000</v>
      </c>
      <c r="F3743">
        <v>12229</v>
      </c>
      <c r="G3743">
        <f t="shared" si="465"/>
        <v>12229</v>
      </c>
      <c r="H3743" t="s">
        <v>8219</v>
      </c>
      <c r="I3743" t="s">
        <v>8224</v>
      </c>
      <c r="J3743" t="s">
        <v>8246</v>
      </c>
      <c r="K3743">
        <v>1477255840</v>
      </c>
      <c r="L3743">
        <v>1474663840</v>
      </c>
      <c r="M3743" t="b">
        <v>0</v>
      </c>
      <c r="N3743">
        <v>118</v>
      </c>
      <c r="O3743" t="b">
        <v>1</v>
      </c>
      <c r="P3743" t="s">
        <v>8285</v>
      </c>
      <c r="Q3743">
        <f t="shared" si="466"/>
        <v>102</v>
      </c>
      <c r="R3743">
        <f t="shared" si="471"/>
        <v>103.64</v>
      </c>
      <c r="S3743" t="str">
        <f t="shared" si="467"/>
        <v>photography</v>
      </c>
      <c r="T3743" t="str">
        <f t="shared" si="468"/>
        <v>photobooks</v>
      </c>
      <c r="U3743" s="7">
        <f t="shared" si="469"/>
        <v>42636.868518518517</v>
      </c>
      <c r="V3743" s="7">
        <f t="shared" si="470"/>
        <v>42666.868518518517</v>
      </c>
    </row>
    <row r="3744" spans="1:22" ht="44.25" x14ac:dyDescent="0.75">
      <c r="A3744">
        <v>965</v>
      </c>
      <c r="B3744" s="2" t="s">
        <v>966</v>
      </c>
      <c r="C3744" s="2" t="s">
        <v>5075</v>
      </c>
      <c r="D3744">
        <v>25000</v>
      </c>
      <c r="E3744">
        <f t="shared" si="464"/>
        <v>25000</v>
      </c>
      <c r="F3744">
        <v>298</v>
      </c>
      <c r="G3744">
        <f t="shared" si="465"/>
        <v>298</v>
      </c>
      <c r="H3744" t="s">
        <v>8221</v>
      </c>
      <c r="I3744" t="s">
        <v>8224</v>
      </c>
      <c r="J3744" t="s">
        <v>8246</v>
      </c>
      <c r="K3744">
        <v>1477454340</v>
      </c>
      <c r="L3744">
        <v>1474676646</v>
      </c>
      <c r="M3744" t="b">
        <v>0</v>
      </c>
      <c r="N3744">
        <v>6</v>
      </c>
      <c r="O3744" t="b">
        <v>0</v>
      </c>
      <c r="P3744" t="s">
        <v>8273</v>
      </c>
      <c r="Q3744">
        <f t="shared" si="466"/>
        <v>1</v>
      </c>
      <c r="R3744">
        <f t="shared" si="471"/>
        <v>49.67</v>
      </c>
      <c r="S3744" t="str">
        <f t="shared" si="467"/>
        <v>technology</v>
      </c>
      <c r="T3744" t="str">
        <f t="shared" si="468"/>
        <v>wearables</v>
      </c>
      <c r="U3744" s="7">
        <f t="shared" si="469"/>
        <v>42637.016736111109</v>
      </c>
      <c r="V3744" s="7">
        <f t="shared" si="470"/>
        <v>42669.165972222225</v>
      </c>
    </row>
    <row r="3745" spans="1:22" ht="59" x14ac:dyDescent="0.75">
      <c r="A3745">
        <v>752</v>
      </c>
      <c r="B3745" s="2" t="s">
        <v>753</v>
      </c>
      <c r="C3745" s="2" t="s">
        <v>4862</v>
      </c>
      <c r="D3745">
        <v>5000</v>
      </c>
      <c r="E3745">
        <f t="shared" si="464"/>
        <v>3300</v>
      </c>
      <c r="F3745">
        <v>5585</v>
      </c>
      <c r="G3745">
        <f t="shared" si="465"/>
        <v>3686.1000000000004</v>
      </c>
      <c r="H3745" t="s">
        <v>8219</v>
      </c>
      <c r="I3745" t="s">
        <v>8226</v>
      </c>
      <c r="J3745" t="s">
        <v>8248</v>
      </c>
      <c r="K3745">
        <v>1476615600</v>
      </c>
      <c r="L3745">
        <v>1474884417</v>
      </c>
      <c r="M3745" t="b">
        <v>0</v>
      </c>
      <c r="N3745">
        <v>105</v>
      </c>
      <c r="O3745" t="b">
        <v>1</v>
      </c>
      <c r="P3745" t="s">
        <v>8274</v>
      </c>
      <c r="Q3745">
        <f t="shared" si="466"/>
        <v>112</v>
      </c>
      <c r="R3745">
        <f t="shared" si="471"/>
        <v>35.11</v>
      </c>
      <c r="S3745" t="str">
        <f t="shared" si="467"/>
        <v>publishing</v>
      </c>
      <c r="T3745" t="str">
        <f t="shared" si="468"/>
        <v>nonfiction</v>
      </c>
      <c r="U3745" s="7">
        <f t="shared" si="469"/>
        <v>42639.421493055561</v>
      </c>
      <c r="V3745" s="7">
        <f t="shared" si="470"/>
        <v>42659.458333333328</v>
      </c>
    </row>
    <row r="3746" spans="1:22" ht="59" x14ac:dyDescent="0.75">
      <c r="A3746">
        <v>2758</v>
      </c>
      <c r="B3746" s="2" t="s">
        <v>2758</v>
      </c>
      <c r="C3746" s="2" t="s">
        <v>6868</v>
      </c>
      <c r="D3746">
        <v>2000</v>
      </c>
      <c r="E3746">
        <f t="shared" si="464"/>
        <v>1320</v>
      </c>
      <c r="F3746">
        <v>234</v>
      </c>
      <c r="G3746">
        <f t="shared" si="465"/>
        <v>154.44</v>
      </c>
      <c r="H3746" t="s">
        <v>8221</v>
      </c>
      <c r="I3746" t="s">
        <v>8226</v>
      </c>
      <c r="J3746" t="s">
        <v>8248</v>
      </c>
      <c r="K3746">
        <v>1476095783</v>
      </c>
      <c r="L3746">
        <v>1474886183</v>
      </c>
      <c r="M3746" t="b">
        <v>0</v>
      </c>
      <c r="N3746">
        <v>6</v>
      </c>
      <c r="O3746" t="b">
        <v>0</v>
      </c>
      <c r="P3746" t="s">
        <v>8304</v>
      </c>
      <c r="Q3746">
        <f t="shared" si="466"/>
        <v>12</v>
      </c>
      <c r="R3746">
        <f t="shared" si="471"/>
        <v>25.74</v>
      </c>
      <c r="S3746" t="str">
        <f t="shared" si="467"/>
        <v>publishing</v>
      </c>
      <c r="T3746" t="str">
        <f t="shared" si="468"/>
        <v>children's books</v>
      </c>
      <c r="U3746" s="7">
        <f t="shared" si="469"/>
        <v>42639.441932870366</v>
      </c>
      <c r="V3746" s="7">
        <f t="shared" si="470"/>
        <v>42653.441932870366</v>
      </c>
    </row>
    <row r="3747" spans="1:22" ht="29.5" x14ac:dyDescent="0.75">
      <c r="A3747">
        <v>2637</v>
      </c>
      <c r="B3747" s="2" t="s">
        <v>2637</v>
      </c>
      <c r="C3747" s="2" t="s">
        <v>6747</v>
      </c>
      <c r="D3747">
        <v>500</v>
      </c>
      <c r="E3747">
        <f t="shared" si="464"/>
        <v>500</v>
      </c>
      <c r="F3747">
        <v>831</v>
      </c>
      <c r="G3747">
        <f t="shared" si="465"/>
        <v>831</v>
      </c>
      <c r="H3747" t="s">
        <v>8219</v>
      </c>
      <c r="I3747" t="s">
        <v>8224</v>
      </c>
      <c r="J3747" t="s">
        <v>8246</v>
      </c>
      <c r="K3747">
        <v>1476277875</v>
      </c>
      <c r="L3747">
        <v>1474895475</v>
      </c>
      <c r="M3747" t="b">
        <v>0</v>
      </c>
      <c r="N3747">
        <v>26</v>
      </c>
      <c r="O3747" t="b">
        <v>1</v>
      </c>
      <c r="P3747" t="s">
        <v>8301</v>
      </c>
      <c r="Q3747">
        <f t="shared" si="466"/>
        <v>166</v>
      </c>
      <c r="R3747">
        <f t="shared" si="471"/>
        <v>31.96</v>
      </c>
      <c r="S3747" t="str">
        <f t="shared" si="467"/>
        <v>technology</v>
      </c>
      <c r="T3747" t="str">
        <f t="shared" si="468"/>
        <v>space exploration</v>
      </c>
      <c r="U3747" s="7">
        <f t="shared" si="469"/>
        <v>42639.549479166672</v>
      </c>
      <c r="V3747" s="7">
        <f t="shared" si="470"/>
        <v>42655.549479166672</v>
      </c>
    </row>
    <row r="3748" spans="1:22" ht="44.25" x14ac:dyDescent="0.75">
      <c r="A3748">
        <v>681</v>
      </c>
      <c r="B3748" s="2" t="s">
        <v>682</v>
      </c>
      <c r="C3748" s="2" t="s">
        <v>4791</v>
      </c>
      <c r="D3748">
        <v>2500</v>
      </c>
      <c r="E3748">
        <f t="shared" si="464"/>
        <v>2500</v>
      </c>
      <c r="F3748">
        <v>1</v>
      </c>
      <c r="G3748">
        <f t="shared" si="465"/>
        <v>1</v>
      </c>
      <c r="H3748" t="s">
        <v>8221</v>
      </c>
      <c r="I3748" t="s">
        <v>8224</v>
      </c>
      <c r="J3748" t="s">
        <v>8246</v>
      </c>
      <c r="K3748">
        <v>1477509604</v>
      </c>
      <c r="L3748">
        <v>1474917604</v>
      </c>
      <c r="M3748" t="b">
        <v>0</v>
      </c>
      <c r="N3748">
        <v>1</v>
      </c>
      <c r="O3748" t="b">
        <v>0</v>
      </c>
      <c r="P3748" t="s">
        <v>8273</v>
      </c>
      <c r="Q3748">
        <f t="shared" si="466"/>
        <v>0</v>
      </c>
      <c r="R3748">
        <f t="shared" si="471"/>
        <v>1</v>
      </c>
      <c r="S3748" t="str">
        <f t="shared" si="467"/>
        <v>technology</v>
      </c>
      <c r="T3748" t="str">
        <f t="shared" si="468"/>
        <v>wearables</v>
      </c>
      <c r="U3748" s="7">
        <f t="shared" si="469"/>
        <v>42639.805601851855</v>
      </c>
      <c r="V3748" s="7">
        <f t="shared" si="470"/>
        <v>42669.805601851855</v>
      </c>
    </row>
    <row r="3749" spans="1:22" ht="44.25" x14ac:dyDescent="0.75">
      <c r="A3749">
        <v>4104</v>
      </c>
      <c r="B3749" s="2" t="s">
        <v>4100</v>
      </c>
      <c r="C3749" s="2" t="s">
        <v>8207</v>
      </c>
      <c r="D3749">
        <v>3000</v>
      </c>
      <c r="E3749">
        <f t="shared" si="464"/>
        <v>1980</v>
      </c>
      <c r="F3749">
        <v>641</v>
      </c>
      <c r="G3749">
        <f t="shared" si="465"/>
        <v>423.06</v>
      </c>
      <c r="H3749" t="s">
        <v>8221</v>
      </c>
      <c r="I3749" t="s">
        <v>8226</v>
      </c>
      <c r="J3749" t="s">
        <v>8248</v>
      </c>
      <c r="K3749">
        <v>1477550434</v>
      </c>
      <c r="L3749">
        <v>1474958434</v>
      </c>
      <c r="M3749" t="b">
        <v>0</v>
      </c>
      <c r="N3749">
        <v>14</v>
      </c>
      <c r="O3749" t="b">
        <v>0</v>
      </c>
      <c r="P3749" t="s">
        <v>8271</v>
      </c>
      <c r="Q3749">
        <f t="shared" si="466"/>
        <v>21</v>
      </c>
      <c r="R3749">
        <f t="shared" si="471"/>
        <v>30.22</v>
      </c>
      <c r="S3749" t="str">
        <f t="shared" si="467"/>
        <v>theater</v>
      </c>
      <c r="T3749" t="str">
        <f t="shared" si="468"/>
        <v>plays</v>
      </c>
      <c r="U3749" s="7">
        <f t="shared" si="469"/>
        <v>42640.278171296297</v>
      </c>
      <c r="V3749" s="7">
        <f t="shared" si="470"/>
        <v>42670.278171296297</v>
      </c>
    </row>
    <row r="3750" spans="1:22" ht="44.25" x14ac:dyDescent="0.75">
      <c r="A3750">
        <v>1397</v>
      </c>
      <c r="B3750" s="2" t="s">
        <v>1398</v>
      </c>
      <c r="C3750" s="2" t="s">
        <v>5507</v>
      </c>
      <c r="D3750">
        <v>10000</v>
      </c>
      <c r="E3750">
        <f t="shared" si="464"/>
        <v>10000</v>
      </c>
      <c r="F3750">
        <v>11385</v>
      </c>
      <c r="G3750">
        <f t="shared" si="465"/>
        <v>11385</v>
      </c>
      <c r="H3750" t="s">
        <v>8219</v>
      </c>
      <c r="I3750" t="s">
        <v>8224</v>
      </c>
      <c r="J3750" t="s">
        <v>8246</v>
      </c>
      <c r="K3750">
        <v>1477603140</v>
      </c>
      <c r="L3750">
        <v>1475013710</v>
      </c>
      <c r="M3750" t="b">
        <v>0</v>
      </c>
      <c r="N3750">
        <v>158</v>
      </c>
      <c r="O3750" t="b">
        <v>1</v>
      </c>
      <c r="P3750" t="s">
        <v>8276</v>
      </c>
      <c r="Q3750">
        <f t="shared" si="466"/>
        <v>114</v>
      </c>
      <c r="R3750">
        <f t="shared" si="471"/>
        <v>72.06</v>
      </c>
      <c r="S3750" t="str">
        <f t="shared" si="467"/>
        <v>music</v>
      </c>
      <c r="T3750" t="str">
        <f t="shared" si="468"/>
        <v>rock</v>
      </c>
      <c r="U3750" s="7">
        <f t="shared" si="469"/>
        <v>42640.917939814812</v>
      </c>
      <c r="V3750" s="7">
        <f t="shared" si="470"/>
        <v>42670.888194444444</v>
      </c>
    </row>
    <row r="3751" spans="1:22" ht="29.5" x14ac:dyDescent="0.75">
      <c r="A3751">
        <v>2582</v>
      </c>
      <c r="B3751" s="2" t="s">
        <v>2582</v>
      </c>
      <c r="C3751" s="2" t="s">
        <v>6692</v>
      </c>
      <c r="D3751">
        <v>90000</v>
      </c>
      <c r="E3751">
        <f t="shared" si="464"/>
        <v>90000</v>
      </c>
      <c r="F3751">
        <v>1</v>
      </c>
      <c r="G3751">
        <f t="shared" si="465"/>
        <v>1</v>
      </c>
      <c r="H3751" t="s">
        <v>8221</v>
      </c>
      <c r="I3751" t="s">
        <v>8224</v>
      </c>
      <c r="J3751" t="s">
        <v>8246</v>
      </c>
      <c r="K3751">
        <v>1477784634</v>
      </c>
      <c r="L3751">
        <v>1475192634</v>
      </c>
      <c r="M3751" t="b">
        <v>0</v>
      </c>
      <c r="N3751">
        <v>1</v>
      </c>
      <c r="O3751" t="b">
        <v>0</v>
      </c>
      <c r="P3751" t="s">
        <v>8284</v>
      </c>
      <c r="Q3751">
        <f t="shared" si="466"/>
        <v>0</v>
      </c>
      <c r="R3751">
        <f t="shared" si="471"/>
        <v>1</v>
      </c>
      <c r="S3751" t="str">
        <f t="shared" si="467"/>
        <v>food</v>
      </c>
      <c r="T3751" t="str">
        <f t="shared" si="468"/>
        <v>food trucks</v>
      </c>
      <c r="U3751" s="7">
        <f t="shared" si="469"/>
        <v>42642.988819444443</v>
      </c>
      <c r="V3751" s="7">
        <f t="shared" si="470"/>
        <v>42672.988819444443</v>
      </c>
    </row>
    <row r="3752" spans="1:22" ht="59" x14ac:dyDescent="0.75">
      <c r="A3752">
        <v>3461</v>
      </c>
      <c r="B3752" s="2" t="s">
        <v>3460</v>
      </c>
      <c r="C3752" s="2" t="s">
        <v>7571</v>
      </c>
      <c r="D3752">
        <v>500</v>
      </c>
      <c r="E3752">
        <f t="shared" si="464"/>
        <v>500</v>
      </c>
      <c r="F3752">
        <v>695</v>
      </c>
      <c r="G3752">
        <f t="shared" si="465"/>
        <v>695</v>
      </c>
      <c r="H3752" t="s">
        <v>8219</v>
      </c>
      <c r="I3752" t="s">
        <v>8224</v>
      </c>
      <c r="J3752" t="s">
        <v>8246</v>
      </c>
      <c r="K3752">
        <v>1477710000</v>
      </c>
      <c r="L3752">
        <v>1475248279</v>
      </c>
      <c r="M3752" t="b">
        <v>0</v>
      </c>
      <c r="N3752">
        <v>12</v>
      </c>
      <c r="O3752" t="b">
        <v>1</v>
      </c>
      <c r="P3752" t="s">
        <v>8271</v>
      </c>
      <c r="Q3752">
        <f t="shared" si="466"/>
        <v>139</v>
      </c>
      <c r="R3752">
        <f t="shared" si="471"/>
        <v>57.92</v>
      </c>
      <c r="S3752" t="str">
        <f t="shared" si="467"/>
        <v>theater</v>
      </c>
      <c r="T3752" t="str">
        <f t="shared" si="468"/>
        <v>plays</v>
      </c>
      <c r="U3752" s="7">
        <f t="shared" si="469"/>
        <v>42643.632858796293</v>
      </c>
      <c r="V3752" s="7">
        <f t="shared" si="470"/>
        <v>42672.125</v>
      </c>
    </row>
    <row r="3753" spans="1:22" ht="44.25" x14ac:dyDescent="0.75">
      <c r="A3753">
        <v>2340</v>
      </c>
      <c r="B3753" s="2" t="s">
        <v>2341</v>
      </c>
      <c r="C3753" s="2" t="s">
        <v>6450</v>
      </c>
      <c r="D3753">
        <v>40000</v>
      </c>
      <c r="E3753">
        <f t="shared" si="464"/>
        <v>40000</v>
      </c>
      <c r="F3753">
        <v>42311</v>
      </c>
      <c r="G3753">
        <f t="shared" si="465"/>
        <v>42311</v>
      </c>
      <c r="H3753" t="s">
        <v>8219</v>
      </c>
      <c r="I3753" t="s">
        <v>8224</v>
      </c>
      <c r="J3753" t="s">
        <v>8246</v>
      </c>
      <c r="K3753">
        <v>1477841138</v>
      </c>
      <c r="L3753">
        <v>1475249138</v>
      </c>
      <c r="M3753" t="b">
        <v>1</v>
      </c>
      <c r="N3753">
        <v>403</v>
      </c>
      <c r="O3753" t="b">
        <v>1</v>
      </c>
      <c r="P3753" t="s">
        <v>8298</v>
      </c>
      <c r="Q3753">
        <f t="shared" si="466"/>
        <v>106</v>
      </c>
      <c r="R3753">
        <f t="shared" si="471"/>
        <v>104.99</v>
      </c>
      <c r="S3753" t="str">
        <f t="shared" si="467"/>
        <v>food</v>
      </c>
      <c r="T3753" t="str">
        <f t="shared" si="468"/>
        <v>small batch</v>
      </c>
      <c r="U3753" s="7">
        <f t="shared" si="469"/>
        <v>42643.642800925925</v>
      </c>
      <c r="V3753" s="7">
        <f t="shared" si="470"/>
        <v>42673.642800925925</v>
      </c>
    </row>
    <row r="3754" spans="1:22" ht="73.75" x14ac:dyDescent="0.75">
      <c r="A3754">
        <v>3034</v>
      </c>
      <c r="B3754" s="2" t="s">
        <v>3034</v>
      </c>
      <c r="C3754" s="2" t="s">
        <v>7144</v>
      </c>
      <c r="D3754">
        <v>100000</v>
      </c>
      <c r="E3754">
        <f t="shared" si="464"/>
        <v>100000</v>
      </c>
      <c r="F3754">
        <v>112536</v>
      </c>
      <c r="G3754">
        <f t="shared" si="465"/>
        <v>112536</v>
      </c>
      <c r="H3754" t="s">
        <v>8219</v>
      </c>
      <c r="I3754" t="s">
        <v>8224</v>
      </c>
      <c r="J3754" t="s">
        <v>8246</v>
      </c>
      <c r="K3754">
        <v>1477972740</v>
      </c>
      <c r="L3754">
        <v>1475326255</v>
      </c>
      <c r="M3754" t="b">
        <v>0</v>
      </c>
      <c r="N3754">
        <v>1260</v>
      </c>
      <c r="O3754" t="b">
        <v>1</v>
      </c>
      <c r="P3754" t="s">
        <v>8303</v>
      </c>
      <c r="Q3754">
        <f t="shared" si="466"/>
        <v>113</v>
      </c>
      <c r="R3754">
        <f t="shared" si="471"/>
        <v>89.31</v>
      </c>
      <c r="S3754" t="str">
        <f t="shared" si="467"/>
        <v>theater</v>
      </c>
      <c r="T3754" t="str">
        <f t="shared" si="468"/>
        <v>spaces</v>
      </c>
      <c r="U3754" s="7">
        <f t="shared" si="469"/>
        <v>42644.535358796296</v>
      </c>
      <c r="V3754" s="7">
        <f t="shared" si="470"/>
        <v>42675.165972222225</v>
      </c>
    </row>
    <row r="3755" spans="1:22" ht="44.25" x14ac:dyDescent="0.75">
      <c r="A3755">
        <v>2224</v>
      </c>
      <c r="B3755" s="2" t="s">
        <v>2225</v>
      </c>
      <c r="C3755" s="2" t="s">
        <v>6334</v>
      </c>
      <c r="D3755">
        <v>10000</v>
      </c>
      <c r="E3755">
        <f t="shared" si="464"/>
        <v>10000</v>
      </c>
      <c r="F3755">
        <v>24315</v>
      </c>
      <c r="G3755">
        <f t="shared" si="465"/>
        <v>24315</v>
      </c>
      <c r="H3755" t="s">
        <v>8219</v>
      </c>
      <c r="I3755" t="s">
        <v>8224</v>
      </c>
      <c r="J3755" t="s">
        <v>8246</v>
      </c>
      <c r="K3755">
        <v>1477767600</v>
      </c>
      <c r="L3755">
        <v>1475337675</v>
      </c>
      <c r="M3755" t="b">
        <v>0</v>
      </c>
      <c r="N3755">
        <v>296</v>
      </c>
      <c r="O3755" t="b">
        <v>1</v>
      </c>
      <c r="P3755" t="s">
        <v>8297</v>
      </c>
      <c r="Q3755">
        <f t="shared" si="466"/>
        <v>243</v>
      </c>
      <c r="R3755">
        <f t="shared" si="471"/>
        <v>82.15</v>
      </c>
      <c r="S3755" t="str">
        <f t="shared" si="467"/>
        <v>games</v>
      </c>
      <c r="T3755" t="str">
        <f t="shared" si="468"/>
        <v>tabletop games</v>
      </c>
      <c r="U3755" s="7">
        <f t="shared" si="469"/>
        <v>42644.667534722219</v>
      </c>
      <c r="V3755" s="7">
        <f t="shared" si="470"/>
        <v>42672.791666666672</v>
      </c>
    </row>
    <row r="3756" spans="1:22" ht="59" x14ac:dyDescent="0.75">
      <c r="A3756">
        <v>1865</v>
      </c>
      <c r="B3756" s="2" t="s">
        <v>1866</v>
      </c>
      <c r="C3756" s="2" t="s">
        <v>5975</v>
      </c>
      <c r="D3756">
        <v>110000</v>
      </c>
      <c r="E3756">
        <f t="shared" si="464"/>
        <v>144100</v>
      </c>
      <c r="F3756">
        <v>4</v>
      </c>
      <c r="G3756">
        <f t="shared" si="465"/>
        <v>5.24</v>
      </c>
      <c r="H3756" t="s">
        <v>8221</v>
      </c>
      <c r="I3756" t="s">
        <v>8225</v>
      </c>
      <c r="J3756" t="s">
        <v>8247</v>
      </c>
      <c r="K3756">
        <v>1478425747</v>
      </c>
      <c r="L3756">
        <v>1475398147</v>
      </c>
      <c r="M3756" t="b">
        <v>0</v>
      </c>
      <c r="N3756">
        <v>2</v>
      </c>
      <c r="O3756" t="b">
        <v>0</v>
      </c>
      <c r="P3756" t="s">
        <v>8283</v>
      </c>
      <c r="Q3756">
        <f t="shared" si="466"/>
        <v>0</v>
      </c>
      <c r="R3756">
        <f t="shared" si="471"/>
        <v>2.62</v>
      </c>
      <c r="S3756" t="str">
        <f t="shared" si="467"/>
        <v>games</v>
      </c>
      <c r="T3756" t="str">
        <f t="shared" si="468"/>
        <v>mobile games</v>
      </c>
      <c r="U3756" s="7">
        <f t="shared" si="469"/>
        <v>42645.367442129631</v>
      </c>
      <c r="V3756" s="7">
        <f t="shared" si="470"/>
        <v>42680.409108796302</v>
      </c>
    </row>
    <row r="3757" spans="1:22" ht="59" x14ac:dyDescent="0.75">
      <c r="A3757">
        <v>521</v>
      </c>
      <c r="B3757" s="2" t="s">
        <v>522</v>
      </c>
      <c r="C3757" s="2" t="s">
        <v>4631</v>
      </c>
      <c r="D3757">
        <v>5000</v>
      </c>
      <c r="E3757">
        <f t="shared" si="464"/>
        <v>5000</v>
      </c>
      <c r="F3757">
        <v>5232</v>
      </c>
      <c r="G3757">
        <f t="shared" si="465"/>
        <v>5232</v>
      </c>
      <c r="H3757" t="s">
        <v>8219</v>
      </c>
      <c r="I3757" t="s">
        <v>8224</v>
      </c>
      <c r="J3757" t="s">
        <v>8246</v>
      </c>
      <c r="K3757">
        <v>1477976340</v>
      </c>
      <c r="L3757">
        <v>1475460819</v>
      </c>
      <c r="M3757" t="b">
        <v>0</v>
      </c>
      <c r="N3757">
        <v>56</v>
      </c>
      <c r="O3757" t="b">
        <v>1</v>
      </c>
      <c r="P3757" t="s">
        <v>8271</v>
      </c>
      <c r="Q3757">
        <f t="shared" si="466"/>
        <v>105</v>
      </c>
      <c r="R3757">
        <f t="shared" si="471"/>
        <v>93.43</v>
      </c>
      <c r="S3757" t="str">
        <f t="shared" si="467"/>
        <v>theater</v>
      </c>
      <c r="T3757" t="str">
        <f t="shared" si="468"/>
        <v>plays</v>
      </c>
      <c r="U3757" s="7">
        <f t="shared" si="469"/>
        <v>42646.092812499999</v>
      </c>
      <c r="V3757" s="7">
        <f t="shared" si="470"/>
        <v>42675.207638888889</v>
      </c>
    </row>
    <row r="3758" spans="1:22" ht="44.25" x14ac:dyDescent="0.75">
      <c r="A3758">
        <v>596</v>
      </c>
      <c r="B3758" s="2" t="s">
        <v>597</v>
      </c>
      <c r="C3758" s="2" t="s">
        <v>4706</v>
      </c>
      <c r="D3758">
        <v>20000</v>
      </c>
      <c r="E3758">
        <f t="shared" si="464"/>
        <v>20000</v>
      </c>
      <c r="F3758">
        <v>6</v>
      </c>
      <c r="G3758">
        <f t="shared" si="465"/>
        <v>6</v>
      </c>
      <c r="H3758" t="s">
        <v>8221</v>
      </c>
      <c r="I3758" t="s">
        <v>8224</v>
      </c>
      <c r="J3758" t="s">
        <v>8246</v>
      </c>
      <c r="K3758">
        <v>1478122292</v>
      </c>
      <c r="L3758">
        <v>1475530292</v>
      </c>
      <c r="M3758" t="b">
        <v>0</v>
      </c>
      <c r="N3758">
        <v>2</v>
      </c>
      <c r="O3758" t="b">
        <v>0</v>
      </c>
      <c r="P3758" t="s">
        <v>8272</v>
      </c>
      <c r="Q3758">
        <f t="shared" si="466"/>
        <v>0</v>
      </c>
      <c r="R3758">
        <f t="shared" si="471"/>
        <v>3</v>
      </c>
      <c r="S3758" t="str">
        <f t="shared" si="467"/>
        <v>technology</v>
      </c>
      <c r="T3758" t="str">
        <f t="shared" si="468"/>
        <v>web</v>
      </c>
      <c r="U3758" s="7">
        <f t="shared" si="469"/>
        <v>42646.896898148145</v>
      </c>
      <c r="V3758" s="7">
        <f t="shared" si="470"/>
        <v>42676.896898148145</v>
      </c>
    </row>
    <row r="3759" spans="1:22" ht="44.25" x14ac:dyDescent="0.75">
      <c r="A3759">
        <v>321</v>
      </c>
      <c r="B3759" s="2" t="s">
        <v>322</v>
      </c>
      <c r="C3759" s="2" t="s">
        <v>4431</v>
      </c>
      <c r="D3759">
        <v>35000</v>
      </c>
      <c r="E3759">
        <f t="shared" si="464"/>
        <v>39900</v>
      </c>
      <c r="F3759">
        <v>35932</v>
      </c>
      <c r="G3759">
        <f t="shared" si="465"/>
        <v>40962.479999999996</v>
      </c>
      <c r="H3759" t="s">
        <v>8219</v>
      </c>
      <c r="I3759" t="s">
        <v>8236</v>
      </c>
      <c r="J3759" t="s">
        <v>8249</v>
      </c>
      <c r="K3759">
        <v>1478605386</v>
      </c>
      <c r="L3759">
        <v>1475577786</v>
      </c>
      <c r="M3759" t="b">
        <v>1</v>
      </c>
      <c r="N3759">
        <v>337</v>
      </c>
      <c r="O3759" t="b">
        <v>1</v>
      </c>
      <c r="P3759" t="s">
        <v>8269</v>
      </c>
      <c r="Q3759">
        <f t="shared" si="466"/>
        <v>103</v>
      </c>
      <c r="R3759">
        <f t="shared" si="471"/>
        <v>121.55</v>
      </c>
      <c r="S3759" t="str">
        <f t="shared" si="467"/>
        <v>film &amp; video</v>
      </c>
      <c r="T3759" t="str">
        <f t="shared" si="468"/>
        <v>documentary</v>
      </c>
      <c r="U3759" s="7">
        <f t="shared" si="469"/>
        <v>42647.446597222224</v>
      </c>
      <c r="V3759" s="7">
        <f t="shared" si="470"/>
        <v>42682.488263888896</v>
      </c>
    </row>
    <row r="3760" spans="1:22" ht="59" x14ac:dyDescent="0.75">
      <c r="A3760">
        <v>2139</v>
      </c>
      <c r="B3760" s="2" t="s">
        <v>2140</v>
      </c>
      <c r="C3760" s="2" t="s">
        <v>6249</v>
      </c>
      <c r="D3760">
        <v>30000</v>
      </c>
      <c r="E3760">
        <f t="shared" si="464"/>
        <v>30000</v>
      </c>
      <c r="F3760">
        <v>1626</v>
      </c>
      <c r="G3760">
        <f t="shared" si="465"/>
        <v>1626</v>
      </c>
      <c r="H3760" t="s">
        <v>8221</v>
      </c>
      <c r="I3760" t="s">
        <v>8224</v>
      </c>
      <c r="J3760" t="s">
        <v>8246</v>
      </c>
      <c r="K3760">
        <v>1478196008</v>
      </c>
      <c r="L3760">
        <v>1475604008</v>
      </c>
      <c r="M3760" t="b">
        <v>0</v>
      </c>
      <c r="N3760">
        <v>56</v>
      </c>
      <c r="O3760" t="b">
        <v>0</v>
      </c>
      <c r="P3760" t="s">
        <v>8282</v>
      </c>
      <c r="Q3760">
        <f t="shared" si="466"/>
        <v>5</v>
      </c>
      <c r="R3760">
        <f t="shared" si="471"/>
        <v>29.04</v>
      </c>
      <c r="S3760" t="str">
        <f t="shared" si="467"/>
        <v>games</v>
      </c>
      <c r="T3760" t="str">
        <f t="shared" si="468"/>
        <v>video games</v>
      </c>
      <c r="U3760" s="7">
        <f t="shared" si="469"/>
        <v>42647.750092592592</v>
      </c>
      <c r="V3760" s="7">
        <f t="shared" si="470"/>
        <v>42677.750092592592</v>
      </c>
    </row>
    <row r="3761" spans="1:22" ht="44.25" x14ac:dyDescent="0.75">
      <c r="A3761">
        <v>2244</v>
      </c>
      <c r="B3761" s="2" t="s">
        <v>2245</v>
      </c>
      <c r="C3761" s="2" t="s">
        <v>6354</v>
      </c>
      <c r="D3761">
        <v>5000</v>
      </c>
      <c r="E3761">
        <f t="shared" si="464"/>
        <v>5000</v>
      </c>
      <c r="F3761">
        <v>18851</v>
      </c>
      <c r="G3761">
        <f t="shared" si="465"/>
        <v>18851</v>
      </c>
      <c r="H3761" t="s">
        <v>8219</v>
      </c>
      <c r="I3761" t="s">
        <v>8224</v>
      </c>
      <c r="J3761" t="s">
        <v>8246</v>
      </c>
      <c r="K3761">
        <v>1476649800</v>
      </c>
      <c r="L3761">
        <v>1475609946</v>
      </c>
      <c r="M3761" t="b">
        <v>0</v>
      </c>
      <c r="N3761">
        <v>290</v>
      </c>
      <c r="O3761" t="b">
        <v>1</v>
      </c>
      <c r="P3761" t="s">
        <v>8297</v>
      </c>
      <c r="Q3761">
        <f t="shared" si="466"/>
        <v>377</v>
      </c>
      <c r="R3761">
        <f t="shared" si="471"/>
        <v>65</v>
      </c>
      <c r="S3761" t="str">
        <f t="shared" si="467"/>
        <v>games</v>
      </c>
      <c r="T3761" t="str">
        <f t="shared" si="468"/>
        <v>tabletop games</v>
      </c>
      <c r="U3761" s="7">
        <f t="shared" si="469"/>
        <v>42647.818819444445</v>
      </c>
      <c r="V3761" s="7">
        <f t="shared" si="470"/>
        <v>42659.854166666672</v>
      </c>
    </row>
    <row r="3762" spans="1:22" ht="29.5" x14ac:dyDescent="0.75">
      <c r="A3762">
        <v>3217</v>
      </c>
      <c r="B3762" s="2" t="s">
        <v>3217</v>
      </c>
      <c r="C3762" s="2" t="s">
        <v>7327</v>
      </c>
      <c r="D3762">
        <v>4500</v>
      </c>
      <c r="E3762">
        <f t="shared" si="464"/>
        <v>4500</v>
      </c>
      <c r="F3762">
        <v>5221</v>
      </c>
      <c r="G3762">
        <f t="shared" si="465"/>
        <v>5221</v>
      </c>
      <c r="H3762" t="s">
        <v>8219</v>
      </c>
      <c r="I3762" t="s">
        <v>8224</v>
      </c>
      <c r="J3762" t="s">
        <v>8246</v>
      </c>
      <c r="K3762">
        <v>1478264784</v>
      </c>
      <c r="L3762">
        <v>1475672784</v>
      </c>
      <c r="M3762" t="b">
        <v>1</v>
      </c>
      <c r="N3762">
        <v>104</v>
      </c>
      <c r="O3762" t="b">
        <v>1</v>
      </c>
      <c r="P3762" t="s">
        <v>8271</v>
      </c>
      <c r="Q3762">
        <f t="shared" si="466"/>
        <v>116</v>
      </c>
      <c r="R3762">
        <f t="shared" si="471"/>
        <v>50.2</v>
      </c>
      <c r="S3762" t="str">
        <f t="shared" si="467"/>
        <v>theater</v>
      </c>
      <c r="T3762" t="str">
        <f t="shared" si="468"/>
        <v>plays</v>
      </c>
      <c r="U3762" s="7">
        <f t="shared" si="469"/>
        <v>42648.546111111107</v>
      </c>
      <c r="V3762" s="7">
        <f t="shared" si="470"/>
        <v>42678.546111111107</v>
      </c>
    </row>
    <row r="3763" spans="1:22" ht="44.25" x14ac:dyDescent="0.75">
      <c r="A3763">
        <v>3576</v>
      </c>
      <c r="B3763" s="2" t="s">
        <v>3575</v>
      </c>
      <c r="C3763" s="2" t="s">
        <v>7686</v>
      </c>
      <c r="D3763">
        <v>100</v>
      </c>
      <c r="E3763">
        <f t="shared" si="464"/>
        <v>100</v>
      </c>
      <c r="F3763">
        <v>100</v>
      </c>
      <c r="G3763">
        <f t="shared" si="465"/>
        <v>100</v>
      </c>
      <c r="H3763" t="s">
        <v>8219</v>
      </c>
      <c r="I3763" t="s">
        <v>8224</v>
      </c>
      <c r="J3763" t="s">
        <v>8246</v>
      </c>
      <c r="K3763">
        <v>1480947054</v>
      </c>
      <c r="L3763">
        <v>1475759454</v>
      </c>
      <c r="M3763" t="b">
        <v>0</v>
      </c>
      <c r="N3763">
        <v>5</v>
      </c>
      <c r="O3763" t="b">
        <v>1</v>
      </c>
      <c r="P3763" t="s">
        <v>8271</v>
      </c>
      <c r="Q3763">
        <f t="shared" si="466"/>
        <v>100</v>
      </c>
      <c r="R3763">
        <f t="shared" si="471"/>
        <v>20</v>
      </c>
      <c r="S3763" t="str">
        <f t="shared" si="467"/>
        <v>theater</v>
      </c>
      <c r="T3763" t="str">
        <f t="shared" si="468"/>
        <v>plays</v>
      </c>
      <c r="U3763" s="7">
        <f t="shared" si="469"/>
        <v>42649.54923611111</v>
      </c>
      <c r="V3763" s="7">
        <f t="shared" si="470"/>
        <v>42709.590902777782</v>
      </c>
    </row>
    <row r="3764" spans="1:22" ht="59" x14ac:dyDescent="0.75">
      <c r="A3764">
        <v>2947</v>
      </c>
      <c r="B3764" s="2" t="s">
        <v>2947</v>
      </c>
      <c r="C3764" s="2" t="s">
        <v>7057</v>
      </c>
      <c r="D3764">
        <v>25000</v>
      </c>
      <c r="E3764">
        <f t="shared" si="464"/>
        <v>25000</v>
      </c>
      <c r="F3764">
        <v>1072</v>
      </c>
      <c r="G3764">
        <f t="shared" si="465"/>
        <v>1072</v>
      </c>
      <c r="H3764" t="s">
        <v>8221</v>
      </c>
      <c r="I3764" t="s">
        <v>8224</v>
      </c>
      <c r="J3764" t="s">
        <v>8246</v>
      </c>
      <c r="K3764">
        <v>1480007460</v>
      </c>
      <c r="L3764">
        <v>1475760567</v>
      </c>
      <c r="M3764" t="b">
        <v>0</v>
      </c>
      <c r="N3764">
        <v>13</v>
      </c>
      <c r="O3764" t="b">
        <v>0</v>
      </c>
      <c r="P3764" t="s">
        <v>8303</v>
      </c>
      <c r="Q3764">
        <f t="shared" si="466"/>
        <v>4</v>
      </c>
      <c r="R3764">
        <f t="shared" si="471"/>
        <v>82.46</v>
      </c>
      <c r="S3764" t="str">
        <f t="shared" si="467"/>
        <v>theater</v>
      </c>
      <c r="T3764" t="str">
        <f t="shared" si="468"/>
        <v>spaces</v>
      </c>
      <c r="U3764" s="7">
        <f t="shared" si="469"/>
        <v>42649.562118055561</v>
      </c>
      <c r="V3764" s="7">
        <f t="shared" si="470"/>
        <v>42698.715972222228</v>
      </c>
    </row>
    <row r="3765" spans="1:22" ht="44.25" x14ac:dyDescent="0.75">
      <c r="A3765">
        <v>3633</v>
      </c>
      <c r="B3765" s="2" t="s">
        <v>3631</v>
      </c>
      <c r="C3765" s="2" t="s">
        <v>7743</v>
      </c>
      <c r="D3765">
        <v>5000</v>
      </c>
      <c r="E3765">
        <f t="shared" si="464"/>
        <v>5000</v>
      </c>
      <c r="F3765">
        <v>1762</v>
      </c>
      <c r="G3765">
        <f t="shared" si="465"/>
        <v>1762</v>
      </c>
      <c r="H3765" t="s">
        <v>8221</v>
      </c>
      <c r="I3765" t="s">
        <v>8224</v>
      </c>
      <c r="J3765" t="s">
        <v>8246</v>
      </c>
      <c r="K3765">
        <v>1479517200</v>
      </c>
      <c r="L3765">
        <v>1475765867</v>
      </c>
      <c r="M3765" t="b">
        <v>0</v>
      </c>
      <c r="N3765">
        <v>31</v>
      </c>
      <c r="O3765" t="b">
        <v>0</v>
      </c>
      <c r="P3765" t="s">
        <v>8305</v>
      </c>
      <c r="Q3765">
        <f t="shared" si="466"/>
        <v>35</v>
      </c>
      <c r="R3765">
        <f t="shared" si="471"/>
        <v>56.84</v>
      </c>
      <c r="S3765" t="str">
        <f t="shared" si="467"/>
        <v>theater</v>
      </c>
      <c r="T3765" t="str">
        <f t="shared" si="468"/>
        <v>musical</v>
      </c>
      <c r="U3765" s="7">
        <f t="shared" si="469"/>
        <v>42649.623460648145</v>
      </c>
      <c r="V3765" s="7">
        <f t="shared" si="470"/>
        <v>42693.041666666672</v>
      </c>
    </row>
    <row r="3766" spans="1:22" ht="44.25" x14ac:dyDescent="0.75">
      <c r="A3766">
        <v>512</v>
      </c>
      <c r="B3766" s="2" t="s">
        <v>513</v>
      </c>
      <c r="C3766" s="2" t="s">
        <v>4622</v>
      </c>
      <c r="D3766">
        <v>8000</v>
      </c>
      <c r="E3766">
        <f t="shared" si="464"/>
        <v>8000</v>
      </c>
      <c r="F3766">
        <v>11</v>
      </c>
      <c r="G3766">
        <f t="shared" si="465"/>
        <v>11</v>
      </c>
      <c r="H3766" t="s">
        <v>8221</v>
      </c>
      <c r="I3766" t="s">
        <v>8224</v>
      </c>
      <c r="J3766" t="s">
        <v>8246</v>
      </c>
      <c r="K3766">
        <v>1479667727</v>
      </c>
      <c r="L3766">
        <v>1475776127</v>
      </c>
      <c r="M3766" t="b">
        <v>0</v>
      </c>
      <c r="N3766">
        <v>2</v>
      </c>
      <c r="O3766" t="b">
        <v>0</v>
      </c>
      <c r="P3766" t="s">
        <v>8270</v>
      </c>
      <c r="Q3766">
        <f t="shared" si="466"/>
        <v>0</v>
      </c>
      <c r="R3766">
        <f t="shared" si="471"/>
        <v>5.5</v>
      </c>
      <c r="S3766" t="str">
        <f t="shared" si="467"/>
        <v>film &amp; video</v>
      </c>
      <c r="T3766" t="str">
        <f t="shared" si="468"/>
        <v>animation</v>
      </c>
      <c r="U3766" s="7">
        <f t="shared" si="469"/>
        <v>42649.742210648154</v>
      </c>
      <c r="V3766" s="7">
        <f t="shared" si="470"/>
        <v>42694.783877314811</v>
      </c>
    </row>
    <row r="3767" spans="1:22" ht="44.25" x14ac:dyDescent="0.75">
      <c r="A3767">
        <v>1867</v>
      </c>
      <c r="B3767" s="2" t="s">
        <v>1868</v>
      </c>
      <c r="C3767" s="2" t="s">
        <v>5977</v>
      </c>
      <c r="D3767">
        <v>20000</v>
      </c>
      <c r="E3767">
        <f t="shared" si="464"/>
        <v>20000</v>
      </c>
      <c r="F3767">
        <v>10</v>
      </c>
      <c r="G3767">
        <f t="shared" si="465"/>
        <v>10</v>
      </c>
      <c r="H3767" t="s">
        <v>8221</v>
      </c>
      <c r="I3767" t="s">
        <v>8224</v>
      </c>
      <c r="J3767" t="s">
        <v>8246</v>
      </c>
      <c r="K3767">
        <v>1478383912</v>
      </c>
      <c r="L3767">
        <v>1475791912</v>
      </c>
      <c r="M3767" t="b">
        <v>0</v>
      </c>
      <c r="N3767">
        <v>1</v>
      </c>
      <c r="O3767" t="b">
        <v>0</v>
      </c>
      <c r="P3767" t="s">
        <v>8283</v>
      </c>
      <c r="Q3767">
        <f t="shared" si="466"/>
        <v>0</v>
      </c>
      <c r="R3767">
        <f t="shared" si="471"/>
        <v>10</v>
      </c>
      <c r="S3767" t="str">
        <f t="shared" si="467"/>
        <v>games</v>
      </c>
      <c r="T3767" t="str">
        <f t="shared" si="468"/>
        <v>mobile games</v>
      </c>
      <c r="U3767" s="7">
        <f t="shared" si="469"/>
        <v>42649.924907407403</v>
      </c>
      <c r="V3767" s="7">
        <f t="shared" si="470"/>
        <v>42679.924907407403</v>
      </c>
    </row>
    <row r="3768" spans="1:22" ht="59" x14ac:dyDescent="0.75">
      <c r="A3768">
        <v>1994</v>
      </c>
      <c r="B3768" s="2" t="s">
        <v>1995</v>
      </c>
      <c r="C3768" s="2" t="s">
        <v>6104</v>
      </c>
      <c r="D3768">
        <v>3200</v>
      </c>
      <c r="E3768">
        <f t="shared" si="464"/>
        <v>3200</v>
      </c>
      <c r="F3768">
        <v>0</v>
      </c>
      <c r="G3768">
        <f t="shared" si="465"/>
        <v>0</v>
      </c>
      <c r="H3768" t="s">
        <v>8221</v>
      </c>
      <c r="I3768" t="s">
        <v>8224</v>
      </c>
      <c r="J3768" t="s">
        <v>8246</v>
      </c>
      <c r="K3768">
        <v>1481072942</v>
      </c>
      <c r="L3768">
        <v>1475885342</v>
      </c>
      <c r="M3768" t="b">
        <v>0</v>
      </c>
      <c r="N3768">
        <v>0</v>
      </c>
      <c r="O3768" t="b">
        <v>0</v>
      </c>
      <c r="P3768" t="s">
        <v>8296</v>
      </c>
      <c r="Q3768">
        <f t="shared" si="466"/>
        <v>0</v>
      </c>
      <c r="R3768" t="e">
        <f t="shared" si="471"/>
        <v>#DIV/0!</v>
      </c>
      <c r="S3768" t="str">
        <f t="shared" si="467"/>
        <v>photography</v>
      </c>
      <c r="T3768" t="str">
        <f t="shared" si="468"/>
        <v>people</v>
      </c>
      <c r="U3768" s="7">
        <f t="shared" si="469"/>
        <v>42651.006273148145</v>
      </c>
      <c r="V3768" s="7">
        <f t="shared" si="470"/>
        <v>42711.047939814816</v>
      </c>
    </row>
    <row r="3769" spans="1:22" ht="44.25" x14ac:dyDescent="0.75">
      <c r="A3769">
        <v>1951</v>
      </c>
      <c r="B3769" s="2" t="s">
        <v>1952</v>
      </c>
      <c r="C3769" s="2" t="s">
        <v>6061</v>
      </c>
      <c r="D3769">
        <v>50000</v>
      </c>
      <c r="E3769">
        <f t="shared" si="464"/>
        <v>50000</v>
      </c>
      <c r="F3769">
        <v>106222</v>
      </c>
      <c r="G3769">
        <f t="shared" si="465"/>
        <v>106222</v>
      </c>
      <c r="H3769" t="s">
        <v>8219</v>
      </c>
      <c r="I3769" t="s">
        <v>8224</v>
      </c>
      <c r="J3769" t="s">
        <v>8246</v>
      </c>
      <c r="K3769">
        <v>1478516737</v>
      </c>
      <c r="L3769">
        <v>1475921137</v>
      </c>
      <c r="M3769" t="b">
        <v>1</v>
      </c>
      <c r="N3769">
        <v>834</v>
      </c>
      <c r="O3769" t="b">
        <v>1</v>
      </c>
      <c r="P3769" t="s">
        <v>8295</v>
      </c>
      <c r="Q3769">
        <f t="shared" si="466"/>
        <v>212</v>
      </c>
      <c r="R3769">
        <f t="shared" si="471"/>
        <v>127.36</v>
      </c>
      <c r="S3769" t="str">
        <f t="shared" si="467"/>
        <v>technology</v>
      </c>
      <c r="T3769" t="str">
        <f t="shared" si="468"/>
        <v>hardware</v>
      </c>
      <c r="U3769" s="7">
        <f t="shared" si="469"/>
        <v>42651.420567129629</v>
      </c>
      <c r="V3769" s="7">
        <f t="shared" si="470"/>
        <v>42681.462233796294</v>
      </c>
    </row>
    <row r="3770" spans="1:22" ht="44.25" x14ac:dyDescent="0.75">
      <c r="A3770">
        <v>993</v>
      </c>
      <c r="B3770" s="2" t="s">
        <v>994</v>
      </c>
      <c r="C3770" s="2" t="s">
        <v>5103</v>
      </c>
      <c r="D3770">
        <v>70000</v>
      </c>
      <c r="E3770">
        <f t="shared" si="464"/>
        <v>70000</v>
      </c>
      <c r="F3770">
        <v>17561</v>
      </c>
      <c r="G3770">
        <f t="shared" si="465"/>
        <v>17561</v>
      </c>
      <c r="H3770" t="s">
        <v>8221</v>
      </c>
      <c r="I3770" t="s">
        <v>8224</v>
      </c>
      <c r="J3770" t="s">
        <v>8246</v>
      </c>
      <c r="K3770">
        <v>1478926800</v>
      </c>
      <c r="L3770">
        <v>1476054568</v>
      </c>
      <c r="M3770" t="b">
        <v>0</v>
      </c>
      <c r="N3770">
        <v>196</v>
      </c>
      <c r="O3770" t="b">
        <v>0</v>
      </c>
      <c r="P3770" t="s">
        <v>8273</v>
      </c>
      <c r="Q3770">
        <f t="shared" si="466"/>
        <v>25</v>
      </c>
      <c r="R3770">
        <f t="shared" si="471"/>
        <v>89.6</v>
      </c>
      <c r="S3770" t="str">
        <f t="shared" si="467"/>
        <v>technology</v>
      </c>
      <c r="T3770" t="str">
        <f t="shared" si="468"/>
        <v>wearables</v>
      </c>
      <c r="U3770" s="7">
        <f t="shared" si="469"/>
        <v>42652.964907407411</v>
      </c>
      <c r="V3770" s="7">
        <f t="shared" si="470"/>
        <v>42686.208333333328</v>
      </c>
    </row>
    <row r="3771" spans="1:22" ht="44.25" x14ac:dyDescent="0.75">
      <c r="A3771">
        <v>1223</v>
      </c>
      <c r="B3771" s="2" t="s">
        <v>1224</v>
      </c>
      <c r="C3771" s="2" t="s">
        <v>5333</v>
      </c>
      <c r="D3771">
        <v>19800</v>
      </c>
      <c r="E3771">
        <f t="shared" si="464"/>
        <v>19800</v>
      </c>
      <c r="F3771">
        <v>22197</v>
      </c>
      <c r="G3771">
        <f t="shared" si="465"/>
        <v>22197</v>
      </c>
      <c r="H3771" t="s">
        <v>8219</v>
      </c>
      <c r="I3771" t="s">
        <v>8224</v>
      </c>
      <c r="J3771" t="s">
        <v>8246</v>
      </c>
      <c r="K3771">
        <v>1478754909</v>
      </c>
      <c r="L3771">
        <v>1476159309</v>
      </c>
      <c r="M3771" t="b">
        <v>0</v>
      </c>
      <c r="N3771">
        <v>191</v>
      </c>
      <c r="O3771" t="b">
        <v>1</v>
      </c>
      <c r="P3771" t="s">
        <v>8285</v>
      </c>
      <c r="Q3771">
        <f t="shared" si="466"/>
        <v>112</v>
      </c>
      <c r="R3771">
        <f t="shared" si="471"/>
        <v>116.21</v>
      </c>
      <c r="S3771" t="str">
        <f t="shared" si="467"/>
        <v>photography</v>
      </c>
      <c r="T3771" t="str">
        <f t="shared" si="468"/>
        <v>photobooks</v>
      </c>
      <c r="U3771" s="7">
        <f t="shared" si="469"/>
        <v>42654.177187499998</v>
      </c>
      <c r="V3771" s="7">
        <f t="shared" si="470"/>
        <v>42684.218854166669</v>
      </c>
    </row>
    <row r="3772" spans="1:22" ht="59" x14ac:dyDescent="0.75">
      <c r="A3772">
        <v>2447</v>
      </c>
      <c r="B3772" s="2" t="s">
        <v>2448</v>
      </c>
      <c r="C3772" s="2" t="s">
        <v>6557</v>
      </c>
      <c r="D3772">
        <v>2500</v>
      </c>
      <c r="E3772">
        <f t="shared" si="464"/>
        <v>2500</v>
      </c>
      <c r="F3772">
        <v>10680</v>
      </c>
      <c r="G3772">
        <f t="shared" si="465"/>
        <v>10680</v>
      </c>
      <c r="H3772" t="s">
        <v>8219</v>
      </c>
      <c r="I3772" t="s">
        <v>8224</v>
      </c>
      <c r="J3772" t="s">
        <v>8246</v>
      </c>
      <c r="K3772">
        <v>1478923200</v>
      </c>
      <c r="L3772">
        <v>1476184593</v>
      </c>
      <c r="M3772" t="b">
        <v>0</v>
      </c>
      <c r="N3772">
        <v>337</v>
      </c>
      <c r="O3772" t="b">
        <v>1</v>
      </c>
      <c r="P3772" t="s">
        <v>8298</v>
      </c>
      <c r="Q3772">
        <f t="shared" si="466"/>
        <v>427</v>
      </c>
      <c r="R3772">
        <f t="shared" si="471"/>
        <v>31.69</v>
      </c>
      <c r="S3772" t="str">
        <f t="shared" si="467"/>
        <v>food</v>
      </c>
      <c r="T3772" t="str">
        <f t="shared" si="468"/>
        <v>small batch</v>
      </c>
      <c r="U3772" s="7">
        <f t="shared" si="469"/>
        <v>42654.469826388886</v>
      </c>
      <c r="V3772" s="7">
        <f t="shared" si="470"/>
        <v>42686.166666666672</v>
      </c>
    </row>
    <row r="3773" spans="1:22" ht="44.25" x14ac:dyDescent="0.75">
      <c r="A3773">
        <v>2041</v>
      </c>
      <c r="B3773" s="2" t="s">
        <v>2042</v>
      </c>
      <c r="C3773" s="2" t="s">
        <v>6151</v>
      </c>
      <c r="D3773">
        <v>9500</v>
      </c>
      <c r="E3773">
        <f t="shared" si="464"/>
        <v>9500</v>
      </c>
      <c r="F3773">
        <v>17277</v>
      </c>
      <c r="G3773">
        <f t="shared" si="465"/>
        <v>17277</v>
      </c>
      <c r="H3773" t="s">
        <v>8219</v>
      </c>
      <c r="I3773" t="s">
        <v>8224</v>
      </c>
      <c r="J3773" t="s">
        <v>8246</v>
      </c>
      <c r="K3773">
        <v>1478785027</v>
      </c>
      <c r="L3773">
        <v>1476189427</v>
      </c>
      <c r="M3773" t="b">
        <v>0</v>
      </c>
      <c r="N3773">
        <v>120</v>
      </c>
      <c r="O3773" t="b">
        <v>1</v>
      </c>
      <c r="P3773" t="s">
        <v>8295</v>
      </c>
      <c r="Q3773">
        <f t="shared" si="466"/>
        <v>182</v>
      </c>
      <c r="R3773">
        <f t="shared" si="471"/>
        <v>143.97999999999999</v>
      </c>
      <c r="S3773" t="str">
        <f t="shared" si="467"/>
        <v>technology</v>
      </c>
      <c r="T3773" t="str">
        <f t="shared" si="468"/>
        <v>hardware</v>
      </c>
      <c r="U3773" s="7">
        <f t="shared" si="469"/>
        <v>42654.525775462964</v>
      </c>
      <c r="V3773" s="7">
        <f t="shared" si="470"/>
        <v>42684.567442129628</v>
      </c>
    </row>
    <row r="3774" spans="1:22" ht="59" x14ac:dyDescent="0.75">
      <c r="A3774">
        <v>2985</v>
      </c>
      <c r="B3774" s="2" t="s">
        <v>2985</v>
      </c>
      <c r="C3774" s="2" t="s">
        <v>7095</v>
      </c>
      <c r="D3774">
        <v>10000</v>
      </c>
      <c r="E3774">
        <f t="shared" si="464"/>
        <v>6300</v>
      </c>
      <c r="F3774">
        <v>12165</v>
      </c>
      <c r="G3774">
        <f t="shared" si="465"/>
        <v>7663.95</v>
      </c>
      <c r="H3774" t="s">
        <v>8219</v>
      </c>
      <c r="I3774" t="s">
        <v>8228</v>
      </c>
      <c r="J3774" t="s">
        <v>8250</v>
      </c>
      <c r="K3774">
        <v>1477886400</v>
      </c>
      <c r="L3774">
        <v>1476228128</v>
      </c>
      <c r="M3774" t="b">
        <v>0</v>
      </c>
      <c r="N3774">
        <v>111</v>
      </c>
      <c r="O3774" t="b">
        <v>1</v>
      </c>
      <c r="P3774" t="s">
        <v>8303</v>
      </c>
      <c r="Q3774">
        <f t="shared" si="466"/>
        <v>122</v>
      </c>
      <c r="R3774">
        <f t="shared" si="471"/>
        <v>69.040000000000006</v>
      </c>
      <c r="S3774" t="str">
        <f t="shared" si="467"/>
        <v>theater</v>
      </c>
      <c r="T3774" t="str">
        <f t="shared" si="468"/>
        <v>spaces</v>
      </c>
      <c r="U3774" s="7">
        <f t="shared" si="469"/>
        <v>42654.973703703698</v>
      </c>
      <c r="V3774" s="7">
        <f t="shared" si="470"/>
        <v>42674.166666666672</v>
      </c>
    </row>
    <row r="3775" spans="1:22" ht="44.25" x14ac:dyDescent="0.75">
      <c r="A3775">
        <v>2720</v>
      </c>
      <c r="B3775" s="2" t="s">
        <v>2720</v>
      </c>
      <c r="C3775" s="2" t="s">
        <v>6830</v>
      </c>
      <c r="D3775">
        <v>25000</v>
      </c>
      <c r="E3775">
        <f t="shared" si="464"/>
        <v>25000</v>
      </c>
      <c r="F3775">
        <v>29531</v>
      </c>
      <c r="G3775">
        <f t="shared" si="465"/>
        <v>29531</v>
      </c>
      <c r="H3775" t="s">
        <v>8219</v>
      </c>
      <c r="I3775" t="s">
        <v>8224</v>
      </c>
      <c r="J3775" t="s">
        <v>8246</v>
      </c>
      <c r="K3775">
        <v>1478866253</v>
      </c>
      <c r="L3775">
        <v>1476270653</v>
      </c>
      <c r="M3775" t="b">
        <v>0</v>
      </c>
      <c r="N3775">
        <v>173</v>
      </c>
      <c r="O3775" t="b">
        <v>1</v>
      </c>
      <c r="P3775" t="s">
        <v>8303</v>
      </c>
      <c r="Q3775">
        <f t="shared" si="466"/>
        <v>118</v>
      </c>
      <c r="R3775">
        <f t="shared" si="471"/>
        <v>170.7</v>
      </c>
      <c r="S3775" t="str">
        <f t="shared" si="467"/>
        <v>theater</v>
      </c>
      <c r="T3775" t="str">
        <f t="shared" si="468"/>
        <v>spaces</v>
      </c>
      <c r="U3775" s="7">
        <f t="shared" si="469"/>
        <v>42655.465891203698</v>
      </c>
      <c r="V3775" s="7">
        <f t="shared" si="470"/>
        <v>42685.507557870369</v>
      </c>
    </row>
    <row r="3776" spans="1:22" ht="59" x14ac:dyDescent="0.75">
      <c r="A3776">
        <v>2412</v>
      </c>
      <c r="B3776" s="2" t="s">
        <v>2413</v>
      </c>
      <c r="C3776" s="2" t="s">
        <v>6522</v>
      </c>
      <c r="D3776">
        <v>8000</v>
      </c>
      <c r="E3776">
        <f t="shared" si="464"/>
        <v>9120</v>
      </c>
      <c r="F3776">
        <v>0</v>
      </c>
      <c r="G3776">
        <f t="shared" si="465"/>
        <v>0</v>
      </c>
      <c r="H3776" t="s">
        <v>8221</v>
      </c>
      <c r="I3776" t="s">
        <v>8230</v>
      </c>
      <c r="J3776" t="s">
        <v>8249</v>
      </c>
      <c r="K3776">
        <v>1480185673</v>
      </c>
      <c r="L3776">
        <v>1476294073</v>
      </c>
      <c r="M3776" t="b">
        <v>0</v>
      </c>
      <c r="N3776">
        <v>0</v>
      </c>
      <c r="O3776" t="b">
        <v>0</v>
      </c>
      <c r="P3776" t="s">
        <v>8284</v>
      </c>
      <c r="Q3776">
        <f t="shared" si="466"/>
        <v>0</v>
      </c>
      <c r="R3776" t="e">
        <f t="shared" si="471"/>
        <v>#DIV/0!</v>
      </c>
      <c r="S3776" t="str">
        <f t="shared" si="467"/>
        <v>food</v>
      </c>
      <c r="T3776" t="str">
        <f t="shared" si="468"/>
        <v>food trucks</v>
      </c>
      <c r="U3776" s="7">
        <f t="shared" si="469"/>
        <v>42655.736956018518</v>
      </c>
      <c r="V3776" s="7">
        <f t="shared" si="470"/>
        <v>42700.778622685189</v>
      </c>
    </row>
    <row r="3777" spans="1:22" ht="29.5" x14ac:dyDescent="0.75">
      <c r="A3777">
        <v>3773</v>
      </c>
      <c r="B3777" s="2" t="s">
        <v>3770</v>
      </c>
      <c r="C3777" s="2" t="s">
        <v>7883</v>
      </c>
      <c r="D3777">
        <v>5000</v>
      </c>
      <c r="E3777">
        <f t="shared" si="464"/>
        <v>5000</v>
      </c>
      <c r="F3777">
        <v>5410</v>
      </c>
      <c r="G3777">
        <f t="shared" si="465"/>
        <v>5410</v>
      </c>
      <c r="H3777" t="s">
        <v>8219</v>
      </c>
      <c r="I3777" t="s">
        <v>8224</v>
      </c>
      <c r="J3777" t="s">
        <v>8246</v>
      </c>
      <c r="K3777">
        <v>1479175680</v>
      </c>
      <c r="L3777">
        <v>1476317247</v>
      </c>
      <c r="M3777" t="b">
        <v>0</v>
      </c>
      <c r="N3777">
        <v>57</v>
      </c>
      <c r="O3777" t="b">
        <v>1</v>
      </c>
      <c r="P3777" t="s">
        <v>8305</v>
      </c>
      <c r="Q3777">
        <f t="shared" si="466"/>
        <v>108</v>
      </c>
      <c r="R3777">
        <f t="shared" si="471"/>
        <v>94.91</v>
      </c>
      <c r="S3777" t="str">
        <f t="shared" si="467"/>
        <v>theater</v>
      </c>
      <c r="T3777" t="str">
        <f t="shared" si="468"/>
        <v>musical</v>
      </c>
      <c r="U3777" s="7">
        <f t="shared" si="469"/>
        <v>42656.005173611105</v>
      </c>
      <c r="V3777" s="7">
        <f t="shared" si="470"/>
        <v>42689.088888888888</v>
      </c>
    </row>
    <row r="3778" spans="1:22" ht="29.5" x14ac:dyDescent="0.75">
      <c r="A3778">
        <v>1916</v>
      </c>
      <c r="B3778" s="2" t="s">
        <v>1917</v>
      </c>
      <c r="C3778" s="2" t="s">
        <v>6026</v>
      </c>
      <c r="D3778">
        <v>20000</v>
      </c>
      <c r="E3778">
        <f t="shared" ref="E3778:E3841" si="472">INDEX(convert,MATCH($J3778,money,0),2)*D3778</f>
        <v>20000</v>
      </c>
      <c r="F3778">
        <v>102</v>
      </c>
      <c r="G3778">
        <f t="shared" ref="G3778:G3841" si="473">INDEX(convert,MATCH($J3778,money,0),2)*F3778</f>
        <v>102</v>
      </c>
      <c r="H3778" t="s">
        <v>8221</v>
      </c>
      <c r="I3778" t="s">
        <v>8224</v>
      </c>
      <c r="J3778" t="s">
        <v>8246</v>
      </c>
      <c r="K3778">
        <v>1478542375</v>
      </c>
      <c r="L3778">
        <v>1476378775</v>
      </c>
      <c r="M3778" t="b">
        <v>0</v>
      </c>
      <c r="N3778">
        <v>6</v>
      </c>
      <c r="O3778" t="b">
        <v>0</v>
      </c>
      <c r="P3778" t="s">
        <v>8294</v>
      </c>
      <c r="Q3778">
        <f t="shared" ref="Q3778:Q3841" si="474">ROUND(F3778/D3778*100,0)</f>
        <v>1</v>
      </c>
      <c r="R3778">
        <f t="shared" si="471"/>
        <v>17</v>
      </c>
      <c r="S3778" t="str">
        <f t="shared" ref="S3778:S3841" si="475">LEFT($P3778,FIND("/",$P3778)-1)</f>
        <v>technology</v>
      </c>
      <c r="T3778" t="str">
        <f t="shared" ref="T3778:T3841" si="476">MID($P3778,FIND("/",$P3778)+1,30)</f>
        <v>gadgets</v>
      </c>
      <c r="U3778" s="7">
        <f t="shared" ref="U3778:U3841" si="477">DATE(1970,1,1)+(((L3778/60)/60)/24)</f>
        <v>42656.717303240745</v>
      </c>
      <c r="V3778" s="7">
        <f t="shared" ref="V3778:V3841" si="478">DATE(1970,1,1)+(((K3778/60)/60)/24)</f>
        <v>42681.758969907409</v>
      </c>
    </row>
    <row r="3779" spans="1:22" ht="29.5" x14ac:dyDescent="0.75">
      <c r="A3779">
        <v>852</v>
      </c>
      <c r="B3779" s="2" t="s">
        <v>853</v>
      </c>
      <c r="C3779" s="2" t="s">
        <v>4962</v>
      </c>
      <c r="D3779">
        <v>3500</v>
      </c>
      <c r="E3779">
        <f t="shared" si="472"/>
        <v>3500</v>
      </c>
      <c r="F3779">
        <v>3674</v>
      </c>
      <c r="G3779">
        <f t="shared" si="473"/>
        <v>3674</v>
      </c>
      <c r="H3779" t="s">
        <v>8219</v>
      </c>
      <c r="I3779" t="s">
        <v>8224</v>
      </c>
      <c r="J3779" t="s">
        <v>8246</v>
      </c>
      <c r="K3779">
        <v>1477342800</v>
      </c>
      <c r="L3779">
        <v>1476386395</v>
      </c>
      <c r="M3779" t="b">
        <v>0</v>
      </c>
      <c r="N3779">
        <v>62</v>
      </c>
      <c r="O3779" t="b">
        <v>1</v>
      </c>
      <c r="P3779" t="s">
        <v>8277</v>
      </c>
      <c r="Q3779">
        <f t="shared" si="474"/>
        <v>105</v>
      </c>
      <c r="R3779">
        <f t="shared" ref="R3779:R3842" si="479">ROUND(G3779/N3779,2)</f>
        <v>59.26</v>
      </c>
      <c r="S3779" t="str">
        <f t="shared" si="475"/>
        <v>music</v>
      </c>
      <c r="T3779" t="str">
        <f t="shared" si="476"/>
        <v>metal</v>
      </c>
      <c r="U3779" s="7">
        <f t="shared" si="477"/>
        <v>42656.805497685185</v>
      </c>
      <c r="V3779" s="7">
        <f t="shared" si="478"/>
        <v>42667.875</v>
      </c>
    </row>
    <row r="3780" spans="1:22" ht="44.25" x14ac:dyDescent="0.75">
      <c r="A3780">
        <v>1183</v>
      </c>
      <c r="B3780" s="2" t="s">
        <v>1184</v>
      </c>
      <c r="C3780" s="2" t="s">
        <v>5293</v>
      </c>
      <c r="D3780">
        <v>2500</v>
      </c>
      <c r="E3780">
        <f t="shared" si="472"/>
        <v>2500</v>
      </c>
      <c r="F3780">
        <v>100</v>
      </c>
      <c r="G3780">
        <f t="shared" si="473"/>
        <v>100</v>
      </c>
      <c r="H3780" t="s">
        <v>8221</v>
      </c>
      <c r="I3780" t="s">
        <v>8224</v>
      </c>
      <c r="J3780" t="s">
        <v>8246</v>
      </c>
      <c r="K3780">
        <v>1478059140</v>
      </c>
      <c r="L3780">
        <v>1476391223</v>
      </c>
      <c r="M3780" t="b">
        <v>0</v>
      </c>
      <c r="N3780">
        <v>3</v>
      </c>
      <c r="O3780" t="b">
        <v>0</v>
      </c>
      <c r="P3780" t="s">
        <v>8284</v>
      </c>
      <c r="Q3780">
        <f t="shared" si="474"/>
        <v>4</v>
      </c>
      <c r="R3780">
        <f t="shared" si="479"/>
        <v>33.33</v>
      </c>
      <c r="S3780" t="str">
        <f t="shared" si="475"/>
        <v>food</v>
      </c>
      <c r="T3780" t="str">
        <f t="shared" si="476"/>
        <v>food trucks</v>
      </c>
      <c r="U3780" s="7">
        <f t="shared" si="477"/>
        <v>42656.86137731481</v>
      </c>
      <c r="V3780" s="7">
        <f t="shared" si="478"/>
        <v>42676.165972222225</v>
      </c>
    </row>
    <row r="3781" spans="1:22" ht="44.25" x14ac:dyDescent="0.75">
      <c r="A3781">
        <v>3920</v>
      </c>
      <c r="B3781" s="2" t="s">
        <v>3917</v>
      </c>
      <c r="C3781" s="2" t="s">
        <v>8028</v>
      </c>
      <c r="D3781">
        <v>2500</v>
      </c>
      <c r="E3781">
        <f t="shared" si="472"/>
        <v>3275</v>
      </c>
      <c r="F3781">
        <v>135</v>
      </c>
      <c r="G3781">
        <f t="shared" si="473"/>
        <v>176.85</v>
      </c>
      <c r="H3781" t="s">
        <v>8221</v>
      </c>
      <c r="I3781" t="s">
        <v>8225</v>
      </c>
      <c r="J3781" t="s">
        <v>8247</v>
      </c>
      <c r="K3781">
        <v>1479032260</v>
      </c>
      <c r="L3781">
        <v>1476436660</v>
      </c>
      <c r="M3781" t="b">
        <v>0</v>
      </c>
      <c r="N3781">
        <v>3</v>
      </c>
      <c r="O3781" t="b">
        <v>0</v>
      </c>
      <c r="P3781" t="s">
        <v>8271</v>
      </c>
      <c r="Q3781">
        <f t="shared" si="474"/>
        <v>5</v>
      </c>
      <c r="R3781">
        <f t="shared" si="479"/>
        <v>58.95</v>
      </c>
      <c r="S3781" t="str">
        <f t="shared" si="475"/>
        <v>theater</v>
      </c>
      <c r="T3781" t="str">
        <f t="shared" si="476"/>
        <v>plays</v>
      </c>
      <c r="U3781" s="7">
        <f t="shared" si="477"/>
        <v>42657.38726851852</v>
      </c>
      <c r="V3781" s="7">
        <f t="shared" si="478"/>
        <v>42687.428935185191</v>
      </c>
    </row>
    <row r="3782" spans="1:22" ht="59" x14ac:dyDescent="0.75">
      <c r="A3782">
        <v>3072</v>
      </c>
      <c r="B3782" s="2" t="s">
        <v>3072</v>
      </c>
      <c r="C3782" s="2" t="s">
        <v>7182</v>
      </c>
      <c r="D3782">
        <v>12000</v>
      </c>
      <c r="E3782">
        <f t="shared" si="472"/>
        <v>12000</v>
      </c>
      <c r="F3782">
        <v>2</v>
      </c>
      <c r="G3782">
        <f t="shared" si="473"/>
        <v>2</v>
      </c>
      <c r="H3782" t="s">
        <v>8221</v>
      </c>
      <c r="I3782" t="s">
        <v>8224</v>
      </c>
      <c r="J3782" t="s">
        <v>8246</v>
      </c>
      <c r="K3782">
        <v>1477791960</v>
      </c>
      <c r="L3782">
        <v>1476549262</v>
      </c>
      <c r="M3782" t="b">
        <v>0</v>
      </c>
      <c r="N3782">
        <v>2</v>
      </c>
      <c r="O3782" t="b">
        <v>0</v>
      </c>
      <c r="P3782" t="s">
        <v>8303</v>
      </c>
      <c r="Q3782">
        <f t="shared" si="474"/>
        <v>0</v>
      </c>
      <c r="R3782">
        <f t="shared" si="479"/>
        <v>1</v>
      </c>
      <c r="S3782" t="str">
        <f t="shared" si="475"/>
        <v>theater</v>
      </c>
      <c r="T3782" t="str">
        <f t="shared" si="476"/>
        <v>spaces</v>
      </c>
      <c r="U3782" s="7">
        <f t="shared" si="477"/>
        <v>42658.690532407403</v>
      </c>
      <c r="V3782" s="7">
        <f t="shared" si="478"/>
        <v>42673.073611111111</v>
      </c>
    </row>
    <row r="3783" spans="1:22" ht="59" x14ac:dyDescent="0.75">
      <c r="A3783">
        <v>2625</v>
      </c>
      <c r="B3783" s="2" t="s">
        <v>2625</v>
      </c>
      <c r="C3783" s="2" t="s">
        <v>6735</v>
      </c>
      <c r="D3783">
        <v>150</v>
      </c>
      <c r="E3783">
        <f t="shared" si="472"/>
        <v>170.99999999999997</v>
      </c>
      <c r="F3783">
        <v>1434</v>
      </c>
      <c r="G3783">
        <f t="shared" si="473"/>
        <v>1634.7599999999998</v>
      </c>
      <c r="H3783" t="s">
        <v>8219</v>
      </c>
      <c r="I3783" t="s">
        <v>8236</v>
      </c>
      <c r="J3783" t="s">
        <v>8249</v>
      </c>
      <c r="K3783">
        <v>1478723208</v>
      </c>
      <c r="L3783">
        <v>1476559608</v>
      </c>
      <c r="M3783" t="b">
        <v>0</v>
      </c>
      <c r="N3783">
        <v>52</v>
      </c>
      <c r="O3783" t="b">
        <v>1</v>
      </c>
      <c r="P3783" t="s">
        <v>8301</v>
      </c>
      <c r="Q3783">
        <f t="shared" si="474"/>
        <v>956</v>
      </c>
      <c r="R3783">
        <f t="shared" si="479"/>
        <v>31.44</v>
      </c>
      <c r="S3783" t="str">
        <f t="shared" si="475"/>
        <v>technology</v>
      </c>
      <c r="T3783" t="str">
        <f t="shared" si="476"/>
        <v>space exploration</v>
      </c>
      <c r="U3783" s="7">
        <f t="shared" si="477"/>
        <v>42658.810277777782</v>
      </c>
      <c r="V3783" s="7">
        <f t="shared" si="478"/>
        <v>42683.851944444439</v>
      </c>
    </row>
    <row r="3784" spans="1:22" ht="29.5" x14ac:dyDescent="0.75">
      <c r="A3784">
        <v>957</v>
      </c>
      <c r="B3784" s="2" t="s">
        <v>958</v>
      </c>
      <c r="C3784" s="2" t="s">
        <v>5067</v>
      </c>
      <c r="D3784">
        <v>12000</v>
      </c>
      <c r="E3784">
        <f t="shared" si="472"/>
        <v>12000</v>
      </c>
      <c r="F3784">
        <v>233</v>
      </c>
      <c r="G3784">
        <f t="shared" si="473"/>
        <v>233</v>
      </c>
      <c r="H3784" t="s">
        <v>8221</v>
      </c>
      <c r="I3784" t="s">
        <v>8224</v>
      </c>
      <c r="J3784" t="s">
        <v>8246</v>
      </c>
      <c r="K3784">
        <v>1479392133</v>
      </c>
      <c r="L3784">
        <v>1476710133</v>
      </c>
      <c r="M3784" t="b">
        <v>0</v>
      </c>
      <c r="N3784">
        <v>7</v>
      </c>
      <c r="O3784" t="b">
        <v>0</v>
      </c>
      <c r="P3784" t="s">
        <v>8273</v>
      </c>
      <c r="Q3784">
        <f t="shared" si="474"/>
        <v>2</v>
      </c>
      <c r="R3784">
        <f t="shared" si="479"/>
        <v>33.29</v>
      </c>
      <c r="S3784" t="str">
        <f t="shared" si="475"/>
        <v>technology</v>
      </c>
      <c r="T3784" t="str">
        <f t="shared" si="476"/>
        <v>wearables</v>
      </c>
      <c r="U3784" s="7">
        <f t="shared" si="477"/>
        <v>42660.552465277782</v>
      </c>
      <c r="V3784" s="7">
        <f t="shared" si="478"/>
        <v>42691.594131944439</v>
      </c>
    </row>
    <row r="3785" spans="1:22" ht="44.25" x14ac:dyDescent="0.75">
      <c r="A3785">
        <v>3021</v>
      </c>
      <c r="B3785" s="2" t="s">
        <v>3021</v>
      </c>
      <c r="C3785" s="2" t="s">
        <v>7131</v>
      </c>
      <c r="D3785">
        <v>4500</v>
      </c>
      <c r="E3785">
        <f t="shared" si="472"/>
        <v>4500</v>
      </c>
      <c r="F3785">
        <v>5221</v>
      </c>
      <c r="G3785">
        <f t="shared" si="473"/>
        <v>5221</v>
      </c>
      <c r="H3785" t="s">
        <v>8219</v>
      </c>
      <c r="I3785" t="s">
        <v>8224</v>
      </c>
      <c r="J3785" t="s">
        <v>8246</v>
      </c>
      <c r="K3785">
        <v>1479794340</v>
      </c>
      <c r="L3785">
        <v>1476715869</v>
      </c>
      <c r="M3785" t="b">
        <v>0</v>
      </c>
      <c r="N3785">
        <v>103</v>
      </c>
      <c r="O3785" t="b">
        <v>1</v>
      </c>
      <c r="P3785" t="s">
        <v>8303</v>
      </c>
      <c r="Q3785">
        <f t="shared" si="474"/>
        <v>116</v>
      </c>
      <c r="R3785">
        <f t="shared" si="479"/>
        <v>50.69</v>
      </c>
      <c r="S3785" t="str">
        <f t="shared" si="475"/>
        <v>theater</v>
      </c>
      <c r="T3785" t="str">
        <f t="shared" si="476"/>
        <v>spaces</v>
      </c>
      <c r="U3785" s="7">
        <f t="shared" si="477"/>
        <v>42660.618854166663</v>
      </c>
      <c r="V3785" s="7">
        <f t="shared" si="478"/>
        <v>42696.249305555553</v>
      </c>
    </row>
    <row r="3786" spans="1:22" ht="44.25" x14ac:dyDescent="0.75">
      <c r="A3786">
        <v>3619</v>
      </c>
      <c r="B3786" s="2" t="s">
        <v>3617</v>
      </c>
      <c r="C3786" s="2" t="s">
        <v>7729</v>
      </c>
      <c r="D3786">
        <v>1000</v>
      </c>
      <c r="E3786">
        <f t="shared" si="472"/>
        <v>1000</v>
      </c>
      <c r="F3786">
        <v>1130</v>
      </c>
      <c r="G3786">
        <f t="shared" si="473"/>
        <v>1130</v>
      </c>
      <c r="H3786" t="s">
        <v>8219</v>
      </c>
      <c r="I3786" t="s">
        <v>8224</v>
      </c>
      <c r="J3786" t="s">
        <v>8246</v>
      </c>
      <c r="K3786">
        <v>1479592800</v>
      </c>
      <c r="L3786">
        <v>1476760226</v>
      </c>
      <c r="M3786" t="b">
        <v>0</v>
      </c>
      <c r="N3786">
        <v>17</v>
      </c>
      <c r="O3786" t="b">
        <v>1</v>
      </c>
      <c r="P3786" t="s">
        <v>8271</v>
      </c>
      <c r="Q3786">
        <f t="shared" si="474"/>
        <v>113</v>
      </c>
      <c r="R3786">
        <f t="shared" si="479"/>
        <v>66.47</v>
      </c>
      <c r="S3786" t="str">
        <f t="shared" si="475"/>
        <v>theater</v>
      </c>
      <c r="T3786" t="str">
        <f t="shared" si="476"/>
        <v>plays</v>
      </c>
      <c r="U3786" s="7">
        <f t="shared" si="477"/>
        <v>42661.132245370376</v>
      </c>
      <c r="V3786" s="7">
        <f t="shared" si="478"/>
        <v>42693.916666666672</v>
      </c>
    </row>
    <row r="3787" spans="1:22" ht="44.25" x14ac:dyDescent="0.75">
      <c r="A3787">
        <v>2043</v>
      </c>
      <c r="B3787" s="2" t="s">
        <v>2044</v>
      </c>
      <c r="C3787" s="2" t="s">
        <v>6153</v>
      </c>
      <c r="D3787">
        <v>1385</v>
      </c>
      <c r="E3787">
        <f t="shared" si="472"/>
        <v>1385</v>
      </c>
      <c r="F3787">
        <v>7011</v>
      </c>
      <c r="G3787">
        <f t="shared" si="473"/>
        <v>7011</v>
      </c>
      <c r="H3787" t="s">
        <v>8219</v>
      </c>
      <c r="I3787" t="s">
        <v>8224</v>
      </c>
      <c r="J3787" t="s">
        <v>8246</v>
      </c>
      <c r="K3787">
        <v>1481432340</v>
      </c>
      <c r="L3787">
        <v>1476764077</v>
      </c>
      <c r="M3787" t="b">
        <v>0</v>
      </c>
      <c r="N3787">
        <v>193</v>
      </c>
      <c r="O3787" t="b">
        <v>1</v>
      </c>
      <c r="P3787" t="s">
        <v>8295</v>
      </c>
      <c r="Q3787">
        <f t="shared" si="474"/>
        <v>506</v>
      </c>
      <c r="R3787">
        <f t="shared" si="479"/>
        <v>36.33</v>
      </c>
      <c r="S3787" t="str">
        <f t="shared" si="475"/>
        <v>technology</v>
      </c>
      <c r="T3787" t="str">
        <f t="shared" si="476"/>
        <v>hardware</v>
      </c>
      <c r="U3787" s="7">
        <f t="shared" si="477"/>
        <v>42661.176817129628</v>
      </c>
      <c r="V3787" s="7">
        <f t="shared" si="478"/>
        <v>42715.207638888889</v>
      </c>
    </row>
    <row r="3788" spans="1:22" ht="44.25" x14ac:dyDescent="0.75">
      <c r="A3788">
        <v>2009</v>
      </c>
      <c r="B3788" s="2" t="s">
        <v>2010</v>
      </c>
      <c r="C3788" s="2" t="s">
        <v>6119</v>
      </c>
      <c r="D3788">
        <v>50000</v>
      </c>
      <c r="E3788">
        <f t="shared" si="472"/>
        <v>56999.999999999993</v>
      </c>
      <c r="F3788">
        <v>152579</v>
      </c>
      <c r="G3788">
        <f t="shared" si="473"/>
        <v>173940.06</v>
      </c>
      <c r="H3788" t="s">
        <v>8219</v>
      </c>
      <c r="I3788" t="s">
        <v>8236</v>
      </c>
      <c r="J3788" t="s">
        <v>8249</v>
      </c>
      <c r="K3788">
        <v>1479890743</v>
      </c>
      <c r="L3788">
        <v>1476776743</v>
      </c>
      <c r="M3788" t="b">
        <v>1</v>
      </c>
      <c r="N3788">
        <v>398</v>
      </c>
      <c r="O3788" t="b">
        <v>1</v>
      </c>
      <c r="P3788" t="s">
        <v>8295</v>
      </c>
      <c r="Q3788">
        <f t="shared" si="474"/>
        <v>305</v>
      </c>
      <c r="R3788">
        <f t="shared" si="479"/>
        <v>437.04</v>
      </c>
      <c r="S3788" t="str">
        <f t="shared" si="475"/>
        <v>technology</v>
      </c>
      <c r="T3788" t="str">
        <f t="shared" si="476"/>
        <v>hardware</v>
      </c>
      <c r="U3788" s="7">
        <f t="shared" si="477"/>
        <v>42661.323414351849</v>
      </c>
      <c r="V3788" s="7">
        <f t="shared" si="478"/>
        <v>42697.365081018521</v>
      </c>
    </row>
    <row r="3789" spans="1:22" ht="44.25" x14ac:dyDescent="0.75">
      <c r="A3789">
        <v>3555</v>
      </c>
      <c r="B3789" s="2" t="s">
        <v>3554</v>
      </c>
      <c r="C3789" s="2" t="s">
        <v>7665</v>
      </c>
      <c r="D3789">
        <v>2400</v>
      </c>
      <c r="E3789">
        <f t="shared" si="472"/>
        <v>2735.9999999999995</v>
      </c>
      <c r="F3789">
        <v>2400</v>
      </c>
      <c r="G3789">
        <f t="shared" si="473"/>
        <v>2735.9999999999995</v>
      </c>
      <c r="H3789" t="s">
        <v>8219</v>
      </c>
      <c r="I3789" t="s">
        <v>8237</v>
      </c>
      <c r="J3789" t="s">
        <v>8249</v>
      </c>
      <c r="K3789">
        <v>1479382594</v>
      </c>
      <c r="L3789">
        <v>1476786994</v>
      </c>
      <c r="M3789" t="b">
        <v>0</v>
      </c>
      <c r="N3789">
        <v>14</v>
      </c>
      <c r="O3789" t="b">
        <v>1</v>
      </c>
      <c r="P3789" t="s">
        <v>8271</v>
      </c>
      <c r="Q3789">
        <f t="shared" si="474"/>
        <v>100</v>
      </c>
      <c r="R3789">
        <f t="shared" si="479"/>
        <v>195.43</v>
      </c>
      <c r="S3789" t="str">
        <f t="shared" si="475"/>
        <v>theater</v>
      </c>
      <c r="T3789" t="str">
        <f t="shared" si="476"/>
        <v>plays</v>
      </c>
      <c r="U3789" s="7">
        <f t="shared" si="477"/>
        <v>42661.442060185189</v>
      </c>
      <c r="V3789" s="7">
        <f t="shared" si="478"/>
        <v>42691.483726851846</v>
      </c>
    </row>
    <row r="3790" spans="1:22" ht="44.25" x14ac:dyDescent="0.75">
      <c r="A3790">
        <v>3429</v>
      </c>
      <c r="B3790" s="2" t="s">
        <v>3428</v>
      </c>
      <c r="C3790" s="2" t="s">
        <v>7539</v>
      </c>
      <c r="D3790">
        <v>150</v>
      </c>
      <c r="E3790">
        <f t="shared" si="472"/>
        <v>196.5</v>
      </c>
      <c r="F3790">
        <v>195</v>
      </c>
      <c r="G3790">
        <f t="shared" si="473"/>
        <v>255.45000000000002</v>
      </c>
      <c r="H3790" t="s">
        <v>8219</v>
      </c>
      <c r="I3790" t="s">
        <v>8225</v>
      </c>
      <c r="J3790" t="s">
        <v>8247</v>
      </c>
      <c r="K3790">
        <v>1478046661</v>
      </c>
      <c r="L3790">
        <v>1476837061</v>
      </c>
      <c r="M3790" t="b">
        <v>0</v>
      </c>
      <c r="N3790">
        <v>12</v>
      </c>
      <c r="O3790" t="b">
        <v>1</v>
      </c>
      <c r="P3790" t="s">
        <v>8271</v>
      </c>
      <c r="Q3790">
        <f t="shared" si="474"/>
        <v>130</v>
      </c>
      <c r="R3790">
        <f t="shared" si="479"/>
        <v>21.29</v>
      </c>
      <c r="S3790" t="str">
        <f t="shared" si="475"/>
        <v>theater</v>
      </c>
      <c r="T3790" t="str">
        <f t="shared" si="476"/>
        <v>plays</v>
      </c>
      <c r="U3790" s="7">
        <f t="shared" si="477"/>
        <v>42662.021539351852</v>
      </c>
      <c r="V3790" s="7">
        <f t="shared" si="478"/>
        <v>42676.021539351852</v>
      </c>
    </row>
    <row r="3791" spans="1:22" ht="29.5" x14ac:dyDescent="0.75">
      <c r="A3791">
        <v>952</v>
      </c>
      <c r="B3791" s="2" t="s">
        <v>953</v>
      </c>
      <c r="C3791" s="2" t="s">
        <v>5062</v>
      </c>
      <c r="D3791">
        <v>49000</v>
      </c>
      <c r="E3791">
        <f t="shared" si="472"/>
        <v>49000</v>
      </c>
      <c r="F3791">
        <v>19572</v>
      </c>
      <c r="G3791">
        <f t="shared" si="473"/>
        <v>19572</v>
      </c>
      <c r="H3791" t="s">
        <v>8221</v>
      </c>
      <c r="I3791" t="s">
        <v>8224</v>
      </c>
      <c r="J3791" t="s">
        <v>8246</v>
      </c>
      <c r="K3791">
        <v>1479483812</v>
      </c>
      <c r="L3791">
        <v>1476888212</v>
      </c>
      <c r="M3791" t="b">
        <v>0</v>
      </c>
      <c r="N3791">
        <v>196</v>
      </c>
      <c r="O3791" t="b">
        <v>0</v>
      </c>
      <c r="P3791" t="s">
        <v>8273</v>
      </c>
      <c r="Q3791">
        <f t="shared" si="474"/>
        <v>40</v>
      </c>
      <c r="R3791">
        <f t="shared" si="479"/>
        <v>99.86</v>
      </c>
      <c r="S3791" t="str">
        <f t="shared" si="475"/>
        <v>technology</v>
      </c>
      <c r="T3791" t="str">
        <f t="shared" si="476"/>
        <v>wearables</v>
      </c>
      <c r="U3791" s="7">
        <f t="shared" si="477"/>
        <v>42662.613564814819</v>
      </c>
      <c r="V3791" s="7">
        <f t="shared" si="478"/>
        <v>42692.655231481483</v>
      </c>
    </row>
    <row r="3792" spans="1:22" ht="44.25" x14ac:dyDescent="0.75">
      <c r="A3792">
        <v>1109</v>
      </c>
      <c r="B3792" s="2" t="s">
        <v>1110</v>
      </c>
      <c r="C3792" s="2" t="s">
        <v>5219</v>
      </c>
      <c r="D3792">
        <v>10000</v>
      </c>
      <c r="E3792">
        <f t="shared" si="472"/>
        <v>10000</v>
      </c>
      <c r="F3792">
        <v>45</v>
      </c>
      <c r="G3792">
        <f t="shared" si="473"/>
        <v>45</v>
      </c>
      <c r="H3792" t="s">
        <v>8221</v>
      </c>
      <c r="I3792" t="s">
        <v>8224</v>
      </c>
      <c r="J3792" t="s">
        <v>8246</v>
      </c>
      <c r="K3792">
        <v>1479495790</v>
      </c>
      <c r="L3792">
        <v>1476900190</v>
      </c>
      <c r="M3792" t="b">
        <v>0</v>
      </c>
      <c r="N3792">
        <v>3</v>
      </c>
      <c r="O3792" t="b">
        <v>0</v>
      </c>
      <c r="P3792" t="s">
        <v>8282</v>
      </c>
      <c r="Q3792">
        <f t="shared" si="474"/>
        <v>0</v>
      </c>
      <c r="R3792">
        <f t="shared" si="479"/>
        <v>15</v>
      </c>
      <c r="S3792" t="str">
        <f t="shared" si="475"/>
        <v>games</v>
      </c>
      <c r="T3792" t="str">
        <f t="shared" si="476"/>
        <v>video games</v>
      </c>
      <c r="U3792" s="7">
        <f t="shared" si="477"/>
        <v>42662.752199074079</v>
      </c>
      <c r="V3792" s="7">
        <f t="shared" si="478"/>
        <v>42692.793865740736</v>
      </c>
    </row>
    <row r="3793" spans="1:22" ht="44.25" x14ac:dyDescent="0.75">
      <c r="A3793">
        <v>3902</v>
      </c>
      <c r="B3793" s="2" t="s">
        <v>3899</v>
      </c>
      <c r="C3793" s="2" t="s">
        <v>8010</v>
      </c>
      <c r="D3793">
        <v>3000</v>
      </c>
      <c r="E3793">
        <f t="shared" si="472"/>
        <v>3930</v>
      </c>
      <c r="F3793">
        <v>1465</v>
      </c>
      <c r="G3793">
        <f t="shared" si="473"/>
        <v>1919.15</v>
      </c>
      <c r="H3793" t="s">
        <v>8221</v>
      </c>
      <c r="I3793" t="s">
        <v>8225</v>
      </c>
      <c r="J3793" t="s">
        <v>8247</v>
      </c>
      <c r="K3793">
        <v>1479125642</v>
      </c>
      <c r="L3793">
        <v>1476962042</v>
      </c>
      <c r="M3793" t="b">
        <v>0</v>
      </c>
      <c r="N3793">
        <v>31</v>
      </c>
      <c r="O3793" t="b">
        <v>0</v>
      </c>
      <c r="P3793" t="s">
        <v>8271</v>
      </c>
      <c r="Q3793">
        <f t="shared" si="474"/>
        <v>49</v>
      </c>
      <c r="R3793">
        <f t="shared" si="479"/>
        <v>61.91</v>
      </c>
      <c r="S3793" t="str">
        <f t="shared" si="475"/>
        <v>theater</v>
      </c>
      <c r="T3793" t="str">
        <f t="shared" si="476"/>
        <v>plays</v>
      </c>
      <c r="U3793" s="7">
        <f t="shared" si="477"/>
        <v>42663.468078703707</v>
      </c>
      <c r="V3793" s="7">
        <f t="shared" si="478"/>
        <v>42688.509745370371</v>
      </c>
    </row>
    <row r="3794" spans="1:22" ht="59" x14ac:dyDescent="0.75">
      <c r="A3794">
        <v>2193</v>
      </c>
      <c r="B3794" s="2" t="s">
        <v>2194</v>
      </c>
      <c r="C3794" s="2" t="s">
        <v>6303</v>
      </c>
      <c r="D3794">
        <v>15000</v>
      </c>
      <c r="E3794">
        <f t="shared" si="472"/>
        <v>15000</v>
      </c>
      <c r="F3794">
        <v>67856</v>
      </c>
      <c r="G3794">
        <f t="shared" si="473"/>
        <v>67856</v>
      </c>
      <c r="H3794" t="s">
        <v>8219</v>
      </c>
      <c r="I3794" t="s">
        <v>8224</v>
      </c>
      <c r="J3794" t="s">
        <v>8246</v>
      </c>
      <c r="K3794">
        <v>1479704340</v>
      </c>
      <c r="L3794">
        <v>1477043072</v>
      </c>
      <c r="M3794" t="b">
        <v>0</v>
      </c>
      <c r="N3794">
        <v>897</v>
      </c>
      <c r="O3794" t="b">
        <v>1</v>
      </c>
      <c r="P3794" t="s">
        <v>8297</v>
      </c>
      <c r="Q3794">
        <f t="shared" si="474"/>
        <v>452</v>
      </c>
      <c r="R3794">
        <f t="shared" si="479"/>
        <v>75.650000000000006</v>
      </c>
      <c r="S3794" t="str">
        <f t="shared" si="475"/>
        <v>games</v>
      </c>
      <c r="T3794" t="str">
        <f t="shared" si="476"/>
        <v>tabletop games</v>
      </c>
      <c r="U3794" s="7">
        <f t="shared" si="477"/>
        <v>42664.405925925923</v>
      </c>
      <c r="V3794" s="7">
        <f t="shared" si="478"/>
        <v>42695.207638888889</v>
      </c>
    </row>
    <row r="3795" spans="1:22" ht="44.25" x14ac:dyDescent="0.75">
      <c r="A3795">
        <v>3312</v>
      </c>
      <c r="B3795" s="2" t="s">
        <v>3312</v>
      </c>
      <c r="C3795" s="2" t="s">
        <v>7422</v>
      </c>
      <c r="D3795">
        <v>2500</v>
      </c>
      <c r="E3795">
        <f t="shared" si="472"/>
        <v>2500</v>
      </c>
      <c r="F3795">
        <v>2501</v>
      </c>
      <c r="G3795">
        <f t="shared" si="473"/>
        <v>2501</v>
      </c>
      <c r="H3795" t="s">
        <v>8219</v>
      </c>
      <c r="I3795" t="s">
        <v>8224</v>
      </c>
      <c r="J3795" t="s">
        <v>8246</v>
      </c>
      <c r="K3795">
        <v>1478901600</v>
      </c>
      <c r="L3795">
        <v>1477077946</v>
      </c>
      <c r="M3795" t="b">
        <v>0</v>
      </c>
      <c r="N3795">
        <v>41</v>
      </c>
      <c r="O3795" t="b">
        <v>1</v>
      </c>
      <c r="P3795" t="s">
        <v>8271</v>
      </c>
      <c r="Q3795">
        <f t="shared" si="474"/>
        <v>100</v>
      </c>
      <c r="R3795">
        <f t="shared" si="479"/>
        <v>61</v>
      </c>
      <c r="S3795" t="str">
        <f t="shared" si="475"/>
        <v>theater</v>
      </c>
      <c r="T3795" t="str">
        <f t="shared" si="476"/>
        <v>plays</v>
      </c>
      <c r="U3795" s="7">
        <f t="shared" si="477"/>
        <v>42664.809560185182</v>
      </c>
      <c r="V3795" s="7">
        <f t="shared" si="478"/>
        <v>42685.916666666672</v>
      </c>
    </row>
    <row r="3796" spans="1:22" ht="44.25" x14ac:dyDescent="0.75">
      <c r="A3796">
        <v>3087</v>
      </c>
      <c r="B3796" s="2" t="s">
        <v>3087</v>
      </c>
      <c r="C3796" s="2" t="s">
        <v>7197</v>
      </c>
      <c r="D3796">
        <v>20000</v>
      </c>
      <c r="E3796">
        <f t="shared" si="472"/>
        <v>20000</v>
      </c>
      <c r="F3796">
        <v>125</v>
      </c>
      <c r="G3796">
        <f t="shared" si="473"/>
        <v>125</v>
      </c>
      <c r="H3796" t="s">
        <v>8221</v>
      </c>
      <c r="I3796" t="s">
        <v>8224</v>
      </c>
      <c r="J3796" t="s">
        <v>8246</v>
      </c>
      <c r="K3796">
        <v>1482294990</v>
      </c>
      <c r="L3796">
        <v>1477107390</v>
      </c>
      <c r="M3796" t="b">
        <v>0</v>
      </c>
      <c r="N3796">
        <v>2</v>
      </c>
      <c r="O3796" t="b">
        <v>0</v>
      </c>
      <c r="P3796" t="s">
        <v>8303</v>
      </c>
      <c r="Q3796">
        <f t="shared" si="474"/>
        <v>1</v>
      </c>
      <c r="R3796">
        <f t="shared" si="479"/>
        <v>62.5</v>
      </c>
      <c r="S3796" t="str">
        <f t="shared" si="475"/>
        <v>theater</v>
      </c>
      <c r="T3796" t="str">
        <f t="shared" si="476"/>
        <v>spaces</v>
      </c>
      <c r="U3796" s="7">
        <f t="shared" si="477"/>
        <v>42665.150347222225</v>
      </c>
      <c r="V3796" s="7">
        <f t="shared" si="478"/>
        <v>42725.192013888889</v>
      </c>
    </row>
    <row r="3797" spans="1:22" ht="44.25" x14ac:dyDescent="0.75">
      <c r="A3797">
        <v>3663</v>
      </c>
      <c r="B3797" s="2" t="s">
        <v>3660</v>
      </c>
      <c r="C3797" s="2" t="s">
        <v>7773</v>
      </c>
      <c r="D3797">
        <v>225</v>
      </c>
      <c r="E3797">
        <f t="shared" si="472"/>
        <v>294.75</v>
      </c>
      <c r="F3797">
        <v>234</v>
      </c>
      <c r="G3797">
        <f t="shared" si="473"/>
        <v>306.54000000000002</v>
      </c>
      <c r="H3797" t="s">
        <v>8219</v>
      </c>
      <c r="I3797" t="s">
        <v>8225</v>
      </c>
      <c r="J3797" t="s">
        <v>8247</v>
      </c>
      <c r="K3797">
        <v>1482321030</v>
      </c>
      <c r="L3797">
        <v>1477133430</v>
      </c>
      <c r="M3797" t="b">
        <v>0</v>
      </c>
      <c r="N3797">
        <v>9</v>
      </c>
      <c r="O3797" t="b">
        <v>1</v>
      </c>
      <c r="P3797" t="s">
        <v>8271</v>
      </c>
      <c r="Q3797">
        <f t="shared" si="474"/>
        <v>104</v>
      </c>
      <c r="R3797">
        <f t="shared" si="479"/>
        <v>34.06</v>
      </c>
      <c r="S3797" t="str">
        <f t="shared" si="475"/>
        <v>theater</v>
      </c>
      <c r="T3797" t="str">
        <f t="shared" si="476"/>
        <v>plays</v>
      </c>
      <c r="U3797" s="7">
        <f t="shared" si="477"/>
        <v>42665.451736111107</v>
      </c>
      <c r="V3797" s="7">
        <f t="shared" si="478"/>
        <v>42725.493402777778</v>
      </c>
    </row>
    <row r="3798" spans="1:22" ht="44.25" x14ac:dyDescent="0.75">
      <c r="A3798">
        <v>3645</v>
      </c>
      <c r="B3798" s="2" t="s">
        <v>3643</v>
      </c>
      <c r="C3798" s="2" t="s">
        <v>7755</v>
      </c>
      <c r="D3798">
        <v>1000</v>
      </c>
      <c r="E3798">
        <f t="shared" si="472"/>
        <v>730</v>
      </c>
      <c r="F3798">
        <v>1</v>
      </c>
      <c r="G3798">
        <f t="shared" si="473"/>
        <v>0.73</v>
      </c>
      <c r="H3798" t="s">
        <v>8221</v>
      </c>
      <c r="I3798" t="s">
        <v>8229</v>
      </c>
      <c r="J3798" t="s">
        <v>8251</v>
      </c>
      <c r="K3798">
        <v>1479773838</v>
      </c>
      <c r="L3798">
        <v>1477178238</v>
      </c>
      <c r="M3798" t="b">
        <v>0</v>
      </c>
      <c r="N3798">
        <v>1</v>
      </c>
      <c r="O3798" t="b">
        <v>0</v>
      </c>
      <c r="P3798" t="s">
        <v>8305</v>
      </c>
      <c r="Q3798">
        <f t="shared" si="474"/>
        <v>0</v>
      </c>
      <c r="R3798">
        <f t="shared" si="479"/>
        <v>0.73</v>
      </c>
      <c r="S3798" t="str">
        <f t="shared" si="475"/>
        <v>theater</v>
      </c>
      <c r="T3798" t="str">
        <f t="shared" si="476"/>
        <v>musical</v>
      </c>
      <c r="U3798" s="7">
        <f t="shared" si="477"/>
        <v>42665.970347222217</v>
      </c>
      <c r="V3798" s="7">
        <f t="shared" si="478"/>
        <v>42696.012013888889</v>
      </c>
    </row>
    <row r="3799" spans="1:22" ht="44.25" x14ac:dyDescent="0.75">
      <c r="A3799">
        <v>3790</v>
      </c>
      <c r="B3799" s="2" t="s">
        <v>3787</v>
      </c>
      <c r="C3799" s="2" t="s">
        <v>7900</v>
      </c>
      <c r="D3799">
        <v>15000</v>
      </c>
      <c r="E3799">
        <f t="shared" si="472"/>
        <v>15000</v>
      </c>
      <c r="F3799">
        <v>0</v>
      </c>
      <c r="G3799">
        <f t="shared" si="473"/>
        <v>0</v>
      </c>
      <c r="H3799" t="s">
        <v>8221</v>
      </c>
      <c r="I3799" t="s">
        <v>8224</v>
      </c>
      <c r="J3799" t="s">
        <v>8246</v>
      </c>
      <c r="K3799">
        <v>1479834023</v>
      </c>
      <c r="L3799">
        <v>1477238423</v>
      </c>
      <c r="M3799" t="b">
        <v>0</v>
      </c>
      <c r="N3799">
        <v>0</v>
      </c>
      <c r="O3799" t="b">
        <v>0</v>
      </c>
      <c r="P3799" t="s">
        <v>8305</v>
      </c>
      <c r="Q3799">
        <f t="shared" si="474"/>
        <v>0</v>
      </c>
      <c r="R3799" t="e">
        <f t="shared" si="479"/>
        <v>#DIV/0!</v>
      </c>
      <c r="S3799" t="str">
        <f t="shared" si="475"/>
        <v>theater</v>
      </c>
      <c r="T3799" t="str">
        <f t="shared" si="476"/>
        <v>musical</v>
      </c>
      <c r="U3799" s="7">
        <f t="shared" si="477"/>
        <v>42666.666932870372</v>
      </c>
      <c r="V3799" s="7">
        <f t="shared" si="478"/>
        <v>42696.708599537036</v>
      </c>
    </row>
    <row r="3800" spans="1:22" ht="59" x14ac:dyDescent="0.75">
      <c r="A3800">
        <v>1746</v>
      </c>
      <c r="B3800" s="2" t="s">
        <v>1747</v>
      </c>
      <c r="C3800" s="2" t="s">
        <v>5856</v>
      </c>
      <c r="D3800">
        <v>15000</v>
      </c>
      <c r="E3800">
        <f t="shared" si="472"/>
        <v>15000</v>
      </c>
      <c r="F3800">
        <v>22215</v>
      </c>
      <c r="G3800">
        <f t="shared" si="473"/>
        <v>22215</v>
      </c>
      <c r="H3800" t="s">
        <v>8219</v>
      </c>
      <c r="I3800" t="s">
        <v>8224</v>
      </c>
      <c r="J3800" t="s">
        <v>8246</v>
      </c>
      <c r="K3800">
        <v>1479952800</v>
      </c>
      <c r="L3800">
        <v>1477368867</v>
      </c>
      <c r="M3800" t="b">
        <v>0</v>
      </c>
      <c r="N3800">
        <v>107</v>
      </c>
      <c r="O3800" t="b">
        <v>1</v>
      </c>
      <c r="P3800" t="s">
        <v>8285</v>
      </c>
      <c r="Q3800">
        <f t="shared" si="474"/>
        <v>148</v>
      </c>
      <c r="R3800">
        <f t="shared" si="479"/>
        <v>207.62</v>
      </c>
      <c r="S3800" t="str">
        <f t="shared" si="475"/>
        <v>photography</v>
      </c>
      <c r="T3800" t="str">
        <f t="shared" si="476"/>
        <v>photobooks</v>
      </c>
      <c r="U3800" s="7">
        <f t="shared" si="477"/>
        <v>42668.176701388889</v>
      </c>
      <c r="V3800" s="7">
        <f t="shared" si="478"/>
        <v>42698.083333333328</v>
      </c>
    </row>
    <row r="3801" spans="1:22" ht="44.25" x14ac:dyDescent="0.75">
      <c r="A3801">
        <v>702</v>
      </c>
      <c r="B3801" s="2" t="s">
        <v>703</v>
      </c>
      <c r="C3801" s="2" t="s">
        <v>4812</v>
      </c>
      <c r="D3801">
        <v>15000</v>
      </c>
      <c r="E3801">
        <f t="shared" si="472"/>
        <v>15000</v>
      </c>
      <c r="F3801">
        <v>4622.01</v>
      </c>
      <c r="G3801">
        <f t="shared" si="473"/>
        <v>4622.01</v>
      </c>
      <c r="H3801" t="s">
        <v>8221</v>
      </c>
      <c r="I3801" t="s">
        <v>8224</v>
      </c>
      <c r="J3801" t="s">
        <v>8246</v>
      </c>
      <c r="K3801">
        <v>1480011987</v>
      </c>
      <c r="L3801">
        <v>1477416387</v>
      </c>
      <c r="M3801" t="b">
        <v>0</v>
      </c>
      <c r="N3801">
        <v>37</v>
      </c>
      <c r="O3801" t="b">
        <v>0</v>
      </c>
      <c r="P3801" t="s">
        <v>8273</v>
      </c>
      <c r="Q3801">
        <f t="shared" si="474"/>
        <v>31</v>
      </c>
      <c r="R3801">
        <f t="shared" si="479"/>
        <v>124.92</v>
      </c>
      <c r="S3801" t="str">
        <f t="shared" si="475"/>
        <v>technology</v>
      </c>
      <c r="T3801" t="str">
        <f t="shared" si="476"/>
        <v>wearables</v>
      </c>
      <c r="U3801" s="7">
        <f t="shared" si="477"/>
        <v>42668.726701388892</v>
      </c>
      <c r="V3801" s="7">
        <f t="shared" si="478"/>
        <v>42698.768368055549</v>
      </c>
    </row>
    <row r="3802" spans="1:22" ht="44.25" x14ac:dyDescent="0.75">
      <c r="A3802">
        <v>487</v>
      </c>
      <c r="B3802" s="2" t="s">
        <v>488</v>
      </c>
      <c r="C3802" s="2" t="s">
        <v>4597</v>
      </c>
      <c r="D3802">
        <v>50000</v>
      </c>
      <c r="E3802">
        <f t="shared" si="472"/>
        <v>36500</v>
      </c>
      <c r="F3802">
        <v>0</v>
      </c>
      <c r="G3802">
        <f t="shared" si="473"/>
        <v>0</v>
      </c>
      <c r="H3802" t="s">
        <v>8221</v>
      </c>
      <c r="I3802" t="s">
        <v>8229</v>
      </c>
      <c r="J3802" t="s">
        <v>8251</v>
      </c>
      <c r="K3802">
        <v>1482678994</v>
      </c>
      <c r="L3802">
        <v>1477491394</v>
      </c>
      <c r="M3802" t="b">
        <v>0</v>
      </c>
      <c r="N3802">
        <v>0</v>
      </c>
      <c r="O3802" t="b">
        <v>0</v>
      </c>
      <c r="P3802" t="s">
        <v>8270</v>
      </c>
      <c r="Q3802">
        <f t="shared" si="474"/>
        <v>0</v>
      </c>
      <c r="R3802" t="e">
        <f t="shared" si="479"/>
        <v>#DIV/0!</v>
      </c>
      <c r="S3802" t="str">
        <f t="shared" si="475"/>
        <v>film &amp; video</v>
      </c>
      <c r="T3802" t="str">
        <f t="shared" si="476"/>
        <v>animation</v>
      </c>
      <c r="U3802" s="7">
        <f t="shared" si="477"/>
        <v>42669.594837962963</v>
      </c>
      <c r="V3802" s="7">
        <f t="shared" si="478"/>
        <v>42729.636504629627</v>
      </c>
    </row>
    <row r="3803" spans="1:22" ht="59" x14ac:dyDescent="0.75">
      <c r="A3803">
        <v>1311</v>
      </c>
      <c r="B3803" s="2" t="s">
        <v>1312</v>
      </c>
      <c r="C3803" s="2" t="s">
        <v>5421</v>
      </c>
      <c r="D3803">
        <v>250000</v>
      </c>
      <c r="E3803">
        <f t="shared" si="472"/>
        <v>250000</v>
      </c>
      <c r="F3803">
        <v>80070</v>
      </c>
      <c r="G3803">
        <f t="shared" si="473"/>
        <v>80070</v>
      </c>
      <c r="H3803" t="s">
        <v>8220</v>
      </c>
      <c r="I3803" t="s">
        <v>8224</v>
      </c>
      <c r="J3803" t="s">
        <v>8246</v>
      </c>
      <c r="K3803">
        <v>1480536919</v>
      </c>
      <c r="L3803">
        <v>1477509319</v>
      </c>
      <c r="M3803" t="b">
        <v>0</v>
      </c>
      <c r="N3803">
        <v>100</v>
      </c>
      <c r="O3803" t="b">
        <v>0</v>
      </c>
      <c r="P3803" t="s">
        <v>8273</v>
      </c>
      <c r="Q3803">
        <f t="shared" si="474"/>
        <v>32</v>
      </c>
      <c r="R3803">
        <f t="shared" si="479"/>
        <v>800.7</v>
      </c>
      <c r="S3803" t="str">
        <f t="shared" si="475"/>
        <v>technology</v>
      </c>
      <c r="T3803" t="str">
        <f t="shared" si="476"/>
        <v>wearables</v>
      </c>
      <c r="U3803" s="7">
        <f t="shared" si="477"/>
        <v>42669.802303240736</v>
      </c>
      <c r="V3803" s="7">
        <f t="shared" si="478"/>
        <v>42704.843969907408</v>
      </c>
    </row>
    <row r="3804" spans="1:22" ht="44.25" x14ac:dyDescent="0.75">
      <c r="A3804">
        <v>2377</v>
      </c>
      <c r="B3804" s="2" t="s">
        <v>2378</v>
      </c>
      <c r="C3804" s="2" t="s">
        <v>6487</v>
      </c>
      <c r="D3804">
        <v>2500</v>
      </c>
      <c r="E3804">
        <f t="shared" si="472"/>
        <v>1825</v>
      </c>
      <c r="F3804">
        <v>0</v>
      </c>
      <c r="G3804">
        <f t="shared" si="473"/>
        <v>0</v>
      </c>
      <c r="H3804" t="s">
        <v>8220</v>
      </c>
      <c r="I3804" t="s">
        <v>8229</v>
      </c>
      <c r="J3804" t="s">
        <v>8251</v>
      </c>
      <c r="K3804">
        <v>1480110783</v>
      </c>
      <c r="L3804">
        <v>1477515183</v>
      </c>
      <c r="M3804" t="b">
        <v>0</v>
      </c>
      <c r="N3804">
        <v>0</v>
      </c>
      <c r="O3804" t="b">
        <v>0</v>
      </c>
      <c r="P3804" t="s">
        <v>8272</v>
      </c>
      <c r="Q3804">
        <f t="shared" si="474"/>
        <v>0</v>
      </c>
      <c r="R3804" t="e">
        <f t="shared" si="479"/>
        <v>#DIV/0!</v>
      </c>
      <c r="S3804" t="str">
        <f t="shared" si="475"/>
        <v>technology</v>
      </c>
      <c r="T3804" t="str">
        <f t="shared" si="476"/>
        <v>web</v>
      </c>
      <c r="U3804" s="7">
        <f t="shared" si="477"/>
        <v>42669.870173611111</v>
      </c>
      <c r="V3804" s="7">
        <f t="shared" si="478"/>
        <v>42699.911840277782</v>
      </c>
    </row>
    <row r="3805" spans="1:22" ht="59" x14ac:dyDescent="0.75">
      <c r="A3805">
        <v>2446</v>
      </c>
      <c r="B3805" s="2" t="s">
        <v>2447</v>
      </c>
      <c r="C3805" s="2" t="s">
        <v>6556</v>
      </c>
      <c r="D3805">
        <v>5000</v>
      </c>
      <c r="E3805">
        <f t="shared" si="472"/>
        <v>5000</v>
      </c>
      <c r="F3805">
        <v>8399</v>
      </c>
      <c r="G3805">
        <f t="shared" si="473"/>
        <v>8399</v>
      </c>
      <c r="H3805" t="s">
        <v>8219</v>
      </c>
      <c r="I3805" t="s">
        <v>8224</v>
      </c>
      <c r="J3805" t="s">
        <v>8246</v>
      </c>
      <c r="K3805">
        <v>1480174071</v>
      </c>
      <c r="L3805">
        <v>1477578471</v>
      </c>
      <c r="M3805" t="b">
        <v>0</v>
      </c>
      <c r="N3805">
        <v>111</v>
      </c>
      <c r="O3805" t="b">
        <v>1</v>
      </c>
      <c r="P3805" t="s">
        <v>8298</v>
      </c>
      <c r="Q3805">
        <f t="shared" si="474"/>
        <v>168</v>
      </c>
      <c r="R3805">
        <f t="shared" si="479"/>
        <v>75.67</v>
      </c>
      <c r="S3805" t="str">
        <f t="shared" si="475"/>
        <v>food</v>
      </c>
      <c r="T3805" t="str">
        <f t="shared" si="476"/>
        <v>small batch</v>
      </c>
      <c r="U3805" s="7">
        <f t="shared" si="477"/>
        <v>42670.602673611109</v>
      </c>
      <c r="V3805" s="7">
        <f t="shared" si="478"/>
        <v>42700.64434027778</v>
      </c>
    </row>
    <row r="3806" spans="1:22" ht="44.25" x14ac:dyDescent="0.75">
      <c r="A3806">
        <v>760</v>
      </c>
      <c r="B3806" s="2" t="s">
        <v>761</v>
      </c>
      <c r="C3806" s="2" t="s">
        <v>4870</v>
      </c>
      <c r="D3806">
        <v>2200</v>
      </c>
      <c r="E3806">
        <f t="shared" si="472"/>
        <v>2200</v>
      </c>
      <c r="F3806">
        <v>0</v>
      </c>
      <c r="G3806">
        <f t="shared" si="473"/>
        <v>0</v>
      </c>
      <c r="H3806" t="s">
        <v>8221</v>
      </c>
      <c r="I3806" t="s">
        <v>8224</v>
      </c>
      <c r="J3806" t="s">
        <v>8246</v>
      </c>
      <c r="K3806">
        <v>1480188013</v>
      </c>
      <c r="L3806">
        <v>1477592413</v>
      </c>
      <c r="M3806" t="b">
        <v>0</v>
      </c>
      <c r="N3806">
        <v>0</v>
      </c>
      <c r="O3806" t="b">
        <v>0</v>
      </c>
      <c r="P3806" t="s">
        <v>8275</v>
      </c>
      <c r="Q3806">
        <f t="shared" si="474"/>
        <v>0</v>
      </c>
      <c r="R3806" t="e">
        <f t="shared" si="479"/>
        <v>#DIV/0!</v>
      </c>
      <c r="S3806" t="str">
        <f t="shared" si="475"/>
        <v>publishing</v>
      </c>
      <c r="T3806" t="str">
        <f t="shared" si="476"/>
        <v>fiction</v>
      </c>
      <c r="U3806" s="7">
        <f t="shared" si="477"/>
        <v>42670.764039351852</v>
      </c>
      <c r="V3806" s="7">
        <f t="shared" si="478"/>
        <v>42700.805706018517</v>
      </c>
    </row>
    <row r="3807" spans="1:22" ht="44.25" x14ac:dyDescent="0.75">
      <c r="A3807">
        <v>2877</v>
      </c>
      <c r="B3807" s="2" t="s">
        <v>2877</v>
      </c>
      <c r="C3807" s="2" t="s">
        <v>6987</v>
      </c>
      <c r="D3807">
        <v>6000</v>
      </c>
      <c r="E3807">
        <f t="shared" si="472"/>
        <v>6000</v>
      </c>
      <c r="F3807">
        <v>650</v>
      </c>
      <c r="G3807">
        <f t="shared" si="473"/>
        <v>650</v>
      </c>
      <c r="H3807" t="s">
        <v>8221</v>
      </c>
      <c r="I3807" t="s">
        <v>8224</v>
      </c>
      <c r="J3807" t="s">
        <v>8246</v>
      </c>
      <c r="K3807">
        <v>1480525200</v>
      </c>
      <c r="L3807">
        <v>1477781724</v>
      </c>
      <c r="M3807" t="b">
        <v>0</v>
      </c>
      <c r="N3807">
        <v>6</v>
      </c>
      <c r="O3807" t="b">
        <v>0</v>
      </c>
      <c r="P3807" t="s">
        <v>8271</v>
      </c>
      <c r="Q3807">
        <f t="shared" si="474"/>
        <v>11</v>
      </c>
      <c r="R3807">
        <f t="shared" si="479"/>
        <v>108.33</v>
      </c>
      <c r="S3807" t="str">
        <f t="shared" si="475"/>
        <v>theater</v>
      </c>
      <c r="T3807" t="str">
        <f t="shared" si="476"/>
        <v>plays</v>
      </c>
      <c r="U3807" s="7">
        <f t="shared" si="477"/>
        <v>42672.955138888887</v>
      </c>
      <c r="V3807" s="7">
        <f t="shared" si="478"/>
        <v>42704.708333333328</v>
      </c>
    </row>
    <row r="3808" spans="1:22" ht="44.25" x14ac:dyDescent="0.75">
      <c r="A3808">
        <v>1716</v>
      </c>
      <c r="B3808" s="2" t="s">
        <v>1717</v>
      </c>
      <c r="C3808" s="2" t="s">
        <v>5826</v>
      </c>
      <c r="D3808">
        <v>2000</v>
      </c>
      <c r="E3808">
        <f t="shared" si="472"/>
        <v>2000</v>
      </c>
      <c r="F3808">
        <v>150</v>
      </c>
      <c r="G3808">
        <f t="shared" si="473"/>
        <v>150</v>
      </c>
      <c r="H3808" t="s">
        <v>8221</v>
      </c>
      <c r="I3808" t="s">
        <v>8224</v>
      </c>
      <c r="J3808" t="s">
        <v>8246</v>
      </c>
      <c r="K3808">
        <v>1481295099</v>
      </c>
      <c r="L3808">
        <v>1477835499</v>
      </c>
      <c r="M3808" t="b">
        <v>0</v>
      </c>
      <c r="N3808">
        <v>3</v>
      </c>
      <c r="O3808" t="b">
        <v>0</v>
      </c>
      <c r="P3808" t="s">
        <v>8293</v>
      </c>
      <c r="Q3808">
        <f t="shared" si="474"/>
        <v>8</v>
      </c>
      <c r="R3808">
        <f t="shared" si="479"/>
        <v>50</v>
      </c>
      <c r="S3808" t="str">
        <f t="shared" si="475"/>
        <v>music</v>
      </c>
      <c r="T3808" t="str">
        <f t="shared" si="476"/>
        <v>faith</v>
      </c>
      <c r="U3808" s="7">
        <f t="shared" si="477"/>
        <v>42673.577534722222</v>
      </c>
      <c r="V3808" s="7">
        <f t="shared" si="478"/>
        <v>42713.619201388887</v>
      </c>
    </row>
    <row r="3809" spans="1:22" ht="44.25" x14ac:dyDescent="0.75">
      <c r="A3809">
        <v>1433</v>
      </c>
      <c r="B3809" s="2" t="s">
        <v>1434</v>
      </c>
      <c r="C3809" s="2" t="s">
        <v>5543</v>
      </c>
      <c r="D3809">
        <v>12000</v>
      </c>
      <c r="E3809">
        <f t="shared" si="472"/>
        <v>13679.999999999998</v>
      </c>
      <c r="F3809">
        <v>805</v>
      </c>
      <c r="G3809">
        <f t="shared" si="473"/>
        <v>917.69999999999993</v>
      </c>
      <c r="H3809" t="s">
        <v>8221</v>
      </c>
      <c r="I3809" t="s">
        <v>8237</v>
      </c>
      <c r="J3809" t="s">
        <v>8249</v>
      </c>
      <c r="K3809">
        <v>1481367600</v>
      </c>
      <c r="L3809">
        <v>1477839675</v>
      </c>
      <c r="M3809" t="b">
        <v>0</v>
      </c>
      <c r="N3809">
        <v>10</v>
      </c>
      <c r="O3809" t="b">
        <v>0</v>
      </c>
      <c r="P3809" t="s">
        <v>8287</v>
      </c>
      <c r="Q3809">
        <f t="shared" si="474"/>
        <v>7</v>
      </c>
      <c r="R3809">
        <f t="shared" si="479"/>
        <v>91.77</v>
      </c>
      <c r="S3809" t="str">
        <f t="shared" si="475"/>
        <v>publishing</v>
      </c>
      <c r="T3809" t="str">
        <f t="shared" si="476"/>
        <v>translations</v>
      </c>
      <c r="U3809" s="7">
        <f t="shared" si="477"/>
        <v>42673.625868055555</v>
      </c>
      <c r="V3809" s="7">
        <f t="shared" si="478"/>
        <v>42714.458333333328</v>
      </c>
    </row>
    <row r="3810" spans="1:22" ht="29.5" x14ac:dyDescent="0.75">
      <c r="A3810">
        <v>943</v>
      </c>
      <c r="B3810" s="2" t="s">
        <v>944</v>
      </c>
      <c r="C3810" s="2" t="s">
        <v>5053</v>
      </c>
      <c r="D3810">
        <v>3000</v>
      </c>
      <c r="E3810">
        <f t="shared" si="472"/>
        <v>3000</v>
      </c>
      <c r="F3810">
        <v>289</v>
      </c>
      <c r="G3810">
        <f t="shared" si="473"/>
        <v>289</v>
      </c>
      <c r="H3810" t="s">
        <v>8221</v>
      </c>
      <c r="I3810" t="s">
        <v>8224</v>
      </c>
      <c r="J3810" t="s">
        <v>8246</v>
      </c>
      <c r="K3810">
        <v>1480438905</v>
      </c>
      <c r="L3810">
        <v>1477843305</v>
      </c>
      <c r="M3810" t="b">
        <v>0</v>
      </c>
      <c r="N3810">
        <v>12</v>
      </c>
      <c r="O3810" t="b">
        <v>0</v>
      </c>
      <c r="P3810" t="s">
        <v>8273</v>
      </c>
      <c r="Q3810">
        <f t="shared" si="474"/>
        <v>10</v>
      </c>
      <c r="R3810">
        <f t="shared" si="479"/>
        <v>24.08</v>
      </c>
      <c r="S3810" t="str">
        <f t="shared" si="475"/>
        <v>technology</v>
      </c>
      <c r="T3810" t="str">
        <f t="shared" si="476"/>
        <v>wearables</v>
      </c>
      <c r="U3810" s="7">
        <f t="shared" si="477"/>
        <v>42673.66788194445</v>
      </c>
      <c r="V3810" s="7">
        <f t="shared" si="478"/>
        <v>42703.709548611107</v>
      </c>
    </row>
    <row r="3811" spans="1:22" ht="44.25" x14ac:dyDescent="0.75">
      <c r="A3811">
        <v>1302</v>
      </c>
      <c r="B3811" s="2" t="s">
        <v>1303</v>
      </c>
      <c r="C3811" s="2" t="s">
        <v>5412</v>
      </c>
      <c r="D3811">
        <v>2500</v>
      </c>
      <c r="E3811">
        <f t="shared" si="472"/>
        <v>2500</v>
      </c>
      <c r="F3811">
        <v>2500</v>
      </c>
      <c r="G3811">
        <f t="shared" si="473"/>
        <v>2500</v>
      </c>
      <c r="H3811" t="s">
        <v>8219</v>
      </c>
      <c r="I3811" t="s">
        <v>8224</v>
      </c>
      <c r="J3811" t="s">
        <v>8246</v>
      </c>
      <c r="K3811">
        <v>1480559011</v>
      </c>
      <c r="L3811">
        <v>1477963411</v>
      </c>
      <c r="M3811" t="b">
        <v>0</v>
      </c>
      <c r="N3811">
        <v>50</v>
      </c>
      <c r="O3811" t="b">
        <v>1</v>
      </c>
      <c r="P3811" t="s">
        <v>8271</v>
      </c>
      <c r="Q3811">
        <f t="shared" si="474"/>
        <v>100</v>
      </c>
      <c r="R3811">
        <f t="shared" si="479"/>
        <v>50</v>
      </c>
      <c r="S3811" t="str">
        <f t="shared" si="475"/>
        <v>theater</v>
      </c>
      <c r="T3811" t="str">
        <f t="shared" si="476"/>
        <v>plays</v>
      </c>
      <c r="U3811" s="7">
        <f t="shared" si="477"/>
        <v>42675.057997685188</v>
      </c>
      <c r="V3811" s="7">
        <f t="shared" si="478"/>
        <v>42705.099664351852</v>
      </c>
    </row>
    <row r="3812" spans="1:22" ht="29.5" x14ac:dyDescent="0.75">
      <c r="A3812">
        <v>1148</v>
      </c>
      <c r="B3812" s="2" t="s">
        <v>1149</v>
      </c>
      <c r="C3812" s="2" t="s">
        <v>5258</v>
      </c>
      <c r="D3812">
        <v>15000</v>
      </c>
      <c r="E3812">
        <f t="shared" si="472"/>
        <v>15000</v>
      </c>
      <c r="F3812">
        <v>73</v>
      </c>
      <c r="G3812">
        <f t="shared" si="473"/>
        <v>73</v>
      </c>
      <c r="H3812" t="s">
        <v>8221</v>
      </c>
      <c r="I3812" t="s">
        <v>8224</v>
      </c>
      <c r="J3812" t="s">
        <v>8246</v>
      </c>
      <c r="K3812">
        <v>1480568781</v>
      </c>
      <c r="L3812">
        <v>1477973181</v>
      </c>
      <c r="M3812" t="b">
        <v>0</v>
      </c>
      <c r="N3812">
        <v>3</v>
      </c>
      <c r="O3812" t="b">
        <v>0</v>
      </c>
      <c r="P3812" t="s">
        <v>8284</v>
      </c>
      <c r="Q3812">
        <f t="shared" si="474"/>
        <v>0</v>
      </c>
      <c r="R3812">
        <f t="shared" si="479"/>
        <v>24.33</v>
      </c>
      <c r="S3812" t="str">
        <f t="shared" si="475"/>
        <v>food</v>
      </c>
      <c r="T3812" t="str">
        <f t="shared" si="476"/>
        <v>food trucks</v>
      </c>
      <c r="U3812" s="7">
        <f t="shared" si="477"/>
        <v>42675.171076388884</v>
      </c>
      <c r="V3812" s="7">
        <f t="shared" si="478"/>
        <v>42705.212743055556</v>
      </c>
    </row>
    <row r="3813" spans="1:22" ht="44.25" x14ac:dyDescent="0.75">
      <c r="A3813">
        <v>3936</v>
      </c>
      <c r="B3813" s="2" t="s">
        <v>3933</v>
      </c>
      <c r="C3813" s="2" t="s">
        <v>8044</v>
      </c>
      <c r="D3813">
        <v>20000</v>
      </c>
      <c r="E3813">
        <f t="shared" si="472"/>
        <v>20000</v>
      </c>
      <c r="F3813">
        <v>0</v>
      </c>
      <c r="G3813">
        <f t="shared" si="473"/>
        <v>0</v>
      </c>
      <c r="H3813" t="s">
        <v>8221</v>
      </c>
      <c r="I3813" t="s">
        <v>8224</v>
      </c>
      <c r="J3813" t="s">
        <v>8246</v>
      </c>
      <c r="K3813">
        <v>1480576720</v>
      </c>
      <c r="L3813">
        <v>1477981120</v>
      </c>
      <c r="M3813" t="b">
        <v>0</v>
      </c>
      <c r="N3813">
        <v>0</v>
      </c>
      <c r="O3813" t="b">
        <v>0</v>
      </c>
      <c r="P3813" t="s">
        <v>8271</v>
      </c>
      <c r="Q3813">
        <f t="shared" si="474"/>
        <v>0</v>
      </c>
      <c r="R3813" t="e">
        <f t="shared" si="479"/>
        <v>#DIV/0!</v>
      </c>
      <c r="S3813" t="str">
        <f t="shared" si="475"/>
        <v>theater</v>
      </c>
      <c r="T3813" t="str">
        <f t="shared" si="476"/>
        <v>plays</v>
      </c>
      <c r="U3813" s="7">
        <f t="shared" si="477"/>
        <v>42675.262962962966</v>
      </c>
      <c r="V3813" s="7">
        <f t="shared" si="478"/>
        <v>42705.304629629631</v>
      </c>
    </row>
    <row r="3814" spans="1:22" ht="44.25" x14ac:dyDescent="0.75">
      <c r="A3814">
        <v>2039</v>
      </c>
      <c r="B3814" s="2" t="s">
        <v>2040</v>
      </c>
      <c r="C3814" s="2" t="s">
        <v>6149</v>
      </c>
      <c r="D3814">
        <v>125000</v>
      </c>
      <c r="E3814">
        <f t="shared" si="472"/>
        <v>125000</v>
      </c>
      <c r="F3814">
        <v>170271</v>
      </c>
      <c r="G3814">
        <f t="shared" si="473"/>
        <v>170271</v>
      </c>
      <c r="H3814" t="s">
        <v>8219</v>
      </c>
      <c r="I3814" t="s">
        <v>8224</v>
      </c>
      <c r="J3814" t="s">
        <v>8246</v>
      </c>
      <c r="K3814">
        <v>1480568340</v>
      </c>
      <c r="L3814">
        <v>1477996325</v>
      </c>
      <c r="M3814" t="b">
        <v>1</v>
      </c>
      <c r="N3814">
        <v>379</v>
      </c>
      <c r="O3814" t="b">
        <v>1</v>
      </c>
      <c r="P3814" t="s">
        <v>8295</v>
      </c>
      <c r="Q3814">
        <f t="shared" si="474"/>
        <v>136</v>
      </c>
      <c r="R3814">
        <f t="shared" si="479"/>
        <v>449.26</v>
      </c>
      <c r="S3814" t="str">
        <f t="shared" si="475"/>
        <v>technology</v>
      </c>
      <c r="T3814" t="str">
        <f t="shared" si="476"/>
        <v>hardware</v>
      </c>
      <c r="U3814" s="7">
        <f t="shared" si="477"/>
        <v>42675.438946759255</v>
      </c>
      <c r="V3814" s="7">
        <f t="shared" si="478"/>
        <v>42705.207638888889</v>
      </c>
    </row>
    <row r="3815" spans="1:22" ht="29.5" x14ac:dyDescent="0.75">
      <c r="A3815">
        <v>2196</v>
      </c>
      <c r="B3815" s="2" t="s">
        <v>2197</v>
      </c>
      <c r="C3815" s="2" t="s">
        <v>6306</v>
      </c>
      <c r="D3815">
        <v>14000</v>
      </c>
      <c r="E3815">
        <f t="shared" si="472"/>
        <v>14000</v>
      </c>
      <c r="F3815">
        <v>15937</v>
      </c>
      <c r="G3815">
        <f t="shared" si="473"/>
        <v>15937</v>
      </c>
      <c r="H3815" t="s">
        <v>8219</v>
      </c>
      <c r="I3815" t="s">
        <v>8224</v>
      </c>
      <c r="J3815" t="s">
        <v>8246</v>
      </c>
      <c r="K3815">
        <v>1480662000</v>
      </c>
      <c r="L3815">
        <v>1478000502</v>
      </c>
      <c r="M3815" t="b">
        <v>0</v>
      </c>
      <c r="N3815">
        <v>234</v>
      </c>
      <c r="O3815" t="b">
        <v>1</v>
      </c>
      <c r="P3815" t="s">
        <v>8297</v>
      </c>
      <c r="Q3815">
        <f t="shared" si="474"/>
        <v>114</v>
      </c>
      <c r="R3815">
        <f t="shared" si="479"/>
        <v>68.11</v>
      </c>
      <c r="S3815" t="str">
        <f t="shared" si="475"/>
        <v>games</v>
      </c>
      <c r="T3815" t="str">
        <f t="shared" si="476"/>
        <v>tabletop games</v>
      </c>
      <c r="U3815" s="7">
        <f t="shared" si="477"/>
        <v>42675.487291666665</v>
      </c>
      <c r="V3815" s="7">
        <f t="shared" si="478"/>
        <v>42706.291666666672</v>
      </c>
    </row>
    <row r="3816" spans="1:22" ht="44.25" x14ac:dyDescent="0.75">
      <c r="A3816">
        <v>689</v>
      </c>
      <c r="B3816" s="2" t="s">
        <v>690</v>
      </c>
      <c r="C3816" s="2" t="s">
        <v>4799</v>
      </c>
      <c r="D3816">
        <v>200000</v>
      </c>
      <c r="E3816">
        <f t="shared" si="472"/>
        <v>200000</v>
      </c>
      <c r="F3816">
        <v>115297.5</v>
      </c>
      <c r="G3816">
        <f t="shared" si="473"/>
        <v>115297.5</v>
      </c>
      <c r="H3816" t="s">
        <v>8221</v>
      </c>
      <c r="I3816" t="s">
        <v>8224</v>
      </c>
      <c r="J3816" t="s">
        <v>8246</v>
      </c>
      <c r="K3816">
        <v>1481173140</v>
      </c>
      <c r="L3816">
        <v>1478016097</v>
      </c>
      <c r="M3816" t="b">
        <v>0</v>
      </c>
      <c r="N3816">
        <v>336</v>
      </c>
      <c r="O3816" t="b">
        <v>0</v>
      </c>
      <c r="P3816" t="s">
        <v>8273</v>
      </c>
      <c r="Q3816">
        <f t="shared" si="474"/>
        <v>58</v>
      </c>
      <c r="R3816">
        <f t="shared" si="479"/>
        <v>343.15</v>
      </c>
      <c r="S3816" t="str">
        <f t="shared" si="475"/>
        <v>technology</v>
      </c>
      <c r="T3816" t="str">
        <f t="shared" si="476"/>
        <v>wearables</v>
      </c>
      <c r="U3816" s="7">
        <f t="shared" si="477"/>
        <v>42675.66778935185</v>
      </c>
      <c r="V3816" s="7">
        <f t="shared" si="478"/>
        <v>42712.207638888889</v>
      </c>
    </row>
    <row r="3817" spans="1:22" ht="59" x14ac:dyDescent="0.75">
      <c r="A3817">
        <v>652</v>
      </c>
      <c r="B3817" s="2" t="s">
        <v>653</v>
      </c>
      <c r="C3817" s="2" t="s">
        <v>4762</v>
      </c>
      <c r="D3817">
        <v>3000</v>
      </c>
      <c r="E3817">
        <f t="shared" si="472"/>
        <v>3000</v>
      </c>
      <c r="F3817">
        <v>3014</v>
      </c>
      <c r="G3817">
        <f t="shared" si="473"/>
        <v>3014</v>
      </c>
      <c r="H3817" t="s">
        <v>8219</v>
      </c>
      <c r="I3817" t="s">
        <v>8224</v>
      </c>
      <c r="J3817" t="s">
        <v>8246</v>
      </c>
      <c r="K3817">
        <v>1480613650</v>
      </c>
      <c r="L3817">
        <v>1478018050</v>
      </c>
      <c r="M3817" t="b">
        <v>0</v>
      </c>
      <c r="N3817">
        <v>28</v>
      </c>
      <c r="O3817" t="b">
        <v>1</v>
      </c>
      <c r="P3817" t="s">
        <v>8273</v>
      </c>
      <c r="Q3817">
        <f t="shared" si="474"/>
        <v>100</v>
      </c>
      <c r="R3817">
        <f t="shared" si="479"/>
        <v>107.64</v>
      </c>
      <c r="S3817" t="str">
        <f t="shared" si="475"/>
        <v>technology</v>
      </c>
      <c r="T3817" t="str">
        <f t="shared" si="476"/>
        <v>wearables</v>
      </c>
      <c r="U3817" s="7">
        <f t="shared" si="477"/>
        <v>42675.690393518518</v>
      </c>
      <c r="V3817" s="7">
        <f t="shared" si="478"/>
        <v>42705.732060185182</v>
      </c>
    </row>
    <row r="3818" spans="1:22" ht="44.25" x14ac:dyDescent="0.75">
      <c r="A3818">
        <v>3244</v>
      </c>
      <c r="B3818" s="2" t="s">
        <v>3244</v>
      </c>
      <c r="C3818" s="2" t="s">
        <v>7354</v>
      </c>
      <c r="D3818">
        <v>1600</v>
      </c>
      <c r="E3818">
        <f t="shared" si="472"/>
        <v>2096</v>
      </c>
      <c r="F3818">
        <v>1647</v>
      </c>
      <c r="G3818">
        <f t="shared" si="473"/>
        <v>2157.5700000000002</v>
      </c>
      <c r="H3818" t="s">
        <v>8219</v>
      </c>
      <c r="I3818" t="s">
        <v>8225</v>
      </c>
      <c r="J3818" t="s">
        <v>8247</v>
      </c>
      <c r="K3818">
        <v>1480613982</v>
      </c>
      <c r="L3818">
        <v>1478018382</v>
      </c>
      <c r="M3818" t="b">
        <v>0</v>
      </c>
      <c r="N3818">
        <v>69</v>
      </c>
      <c r="O3818" t="b">
        <v>1</v>
      </c>
      <c r="P3818" t="s">
        <v>8271</v>
      </c>
      <c r="Q3818">
        <f t="shared" si="474"/>
        <v>103</v>
      </c>
      <c r="R3818">
        <f t="shared" si="479"/>
        <v>31.27</v>
      </c>
      <c r="S3818" t="str">
        <f t="shared" si="475"/>
        <v>theater</v>
      </c>
      <c r="T3818" t="str">
        <f t="shared" si="476"/>
        <v>plays</v>
      </c>
      <c r="U3818" s="7">
        <f t="shared" si="477"/>
        <v>42675.694236111114</v>
      </c>
      <c r="V3818" s="7">
        <f t="shared" si="478"/>
        <v>42705.735902777778</v>
      </c>
    </row>
    <row r="3819" spans="1:22" ht="44.25" x14ac:dyDescent="0.75">
      <c r="A3819">
        <v>3414</v>
      </c>
      <c r="B3819" s="2" t="s">
        <v>3413</v>
      </c>
      <c r="C3819" s="2" t="s">
        <v>7524</v>
      </c>
      <c r="D3819">
        <v>3000</v>
      </c>
      <c r="E3819">
        <f t="shared" si="472"/>
        <v>3000</v>
      </c>
      <c r="F3819">
        <v>3105</v>
      </c>
      <c r="G3819">
        <f t="shared" si="473"/>
        <v>3105</v>
      </c>
      <c r="H3819" t="s">
        <v>8219</v>
      </c>
      <c r="I3819" t="s">
        <v>8224</v>
      </c>
      <c r="J3819" t="s">
        <v>8246</v>
      </c>
      <c r="K3819">
        <v>1480579140</v>
      </c>
      <c r="L3819">
        <v>1478030325</v>
      </c>
      <c r="M3819" t="b">
        <v>0</v>
      </c>
      <c r="N3819">
        <v>44</v>
      </c>
      <c r="O3819" t="b">
        <v>1</v>
      </c>
      <c r="P3819" t="s">
        <v>8271</v>
      </c>
      <c r="Q3819">
        <f t="shared" si="474"/>
        <v>104</v>
      </c>
      <c r="R3819">
        <f t="shared" si="479"/>
        <v>70.569999999999993</v>
      </c>
      <c r="S3819" t="str">
        <f t="shared" si="475"/>
        <v>theater</v>
      </c>
      <c r="T3819" t="str">
        <f t="shared" si="476"/>
        <v>plays</v>
      </c>
      <c r="U3819" s="7">
        <f t="shared" si="477"/>
        <v>42675.832465277781</v>
      </c>
      <c r="V3819" s="7">
        <f t="shared" si="478"/>
        <v>42705.332638888889</v>
      </c>
    </row>
    <row r="3820" spans="1:22" ht="44.25" x14ac:dyDescent="0.75">
      <c r="A3820">
        <v>531</v>
      </c>
      <c r="B3820" s="2" t="s">
        <v>532</v>
      </c>
      <c r="C3820" s="2" t="s">
        <v>4641</v>
      </c>
      <c r="D3820">
        <v>4000</v>
      </c>
      <c r="E3820">
        <f t="shared" si="472"/>
        <v>4000</v>
      </c>
      <c r="F3820">
        <v>4000</v>
      </c>
      <c r="G3820">
        <f t="shared" si="473"/>
        <v>4000</v>
      </c>
      <c r="H3820" t="s">
        <v>8219</v>
      </c>
      <c r="I3820" t="s">
        <v>8224</v>
      </c>
      <c r="J3820" t="s">
        <v>8246</v>
      </c>
      <c r="K3820">
        <v>1481957940</v>
      </c>
      <c r="L3820">
        <v>1478050429</v>
      </c>
      <c r="M3820" t="b">
        <v>0</v>
      </c>
      <c r="N3820">
        <v>31</v>
      </c>
      <c r="O3820" t="b">
        <v>1</v>
      </c>
      <c r="P3820" t="s">
        <v>8271</v>
      </c>
      <c r="Q3820">
        <f t="shared" si="474"/>
        <v>100</v>
      </c>
      <c r="R3820">
        <f t="shared" si="479"/>
        <v>129.03</v>
      </c>
      <c r="S3820" t="str">
        <f t="shared" si="475"/>
        <v>theater</v>
      </c>
      <c r="T3820" t="str">
        <f t="shared" si="476"/>
        <v>plays</v>
      </c>
      <c r="U3820" s="7">
        <f t="shared" si="477"/>
        <v>42676.065150462964</v>
      </c>
      <c r="V3820" s="7">
        <f t="shared" si="478"/>
        <v>42721.290972222225</v>
      </c>
    </row>
    <row r="3821" spans="1:22" ht="44.25" x14ac:dyDescent="0.75">
      <c r="A3821">
        <v>1007</v>
      </c>
      <c r="B3821" s="2" t="s">
        <v>1008</v>
      </c>
      <c r="C3821" s="2" t="s">
        <v>5117</v>
      </c>
      <c r="D3821">
        <v>30000</v>
      </c>
      <c r="E3821">
        <f t="shared" si="472"/>
        <v>30000</v>
      </c>
      <c r="F3821">
        <v>13296</v>
      </c>
      <c r="G3821">
        <f t="shared" si="473"/>
        <v>13296</v>
      </c>
      <c r="H3821" t="s">
        <v>8220</v>
      </c>
      <c r="I3821" t="s">
        <v>8224</v>
      </c>
      <c r="J3821" t="s">
        <v>8246</v>
      </c>
      <c r="K3821">
        <v>1481727623</v>
      </c>
      <c r="L3821">
        <v>1478095223</v>
      </c>
      <c r="M3821" t="b">
        <v>0</v>
      </c>
      <c r="N3821">
        <v>76</v>
      </c>
      <c r="O3821" t="b">
        <v>0</v>
      </c>
      <c r="P3821" t="s">
        <v>8273</v>
      </c>
      <c r="Q3821">
        <f t="shared" si="474"/>
        <v>44</v>
      </c>
      <c r="R3821">
        <f t="shared" si="479"/>
        <v>174.95</v>
      </c>
      <c r="S3821" t="str">
        <f t="shared" si="475"/>
        <v>technology</v>
      </c>
      <c r="T3821" t="str">
        <f t="shared" si="476"/>
        <v>wearables</v>
      </c>
      <c r="U3821" s="7">
        <f t="shared" si="477"/>
        <v>42676.583599537036</v>
      </c>
      <c r="V3821" s="7">
        <f t="shared" si="478"/>
        <v>42718.6252662037</v>
      </c>
    </row>
    <row r="3822" spans="1:22" ht="29.5" x14ac:dyDescent="0.75">
      <c r="A3822">
        <v>1968</v>
      </c>
      <c r="B3822" s="2" t="s">
        <v>1969</v>
      </c>
      <c r="C3822" s="2" t="s">
        <v>6078</v>
      </c>
      <c r="D3822">
        <v>50000</v>
      </c>
      <c r="E3822">
        <f t="shared" si="472"/>
        <v>50000</v>
      </c>
      <c r="F3822">
        <v>142483</v>
      </c>
      <c r="G3822">
        <f t="shared" si="473"/>
        <v>142483</v>
      </c>
      <c r="H3822" t="s">
        <v>8219</v>
      </c>
      <c r="I3822" t="s">
        <v>8224</v>
      </c>
      <c r="J3822" t="s">
        <v>8246</v>
      </c>
      <c r="K3822">
        <v>1480777515</v>
      </c>
      <c r="L3822">
        <v>1478095515</v>
      </c>
      <c r="M3822" t="b">
        <v>1</v>
      </c>
      <c r="N3822">
        <v>510</v>
      </c>
      <c r="O3822" t="b">
        <v>1</v>
      </c>
      <c r="P3822" t="s">
        <v>8295</v>
      </c>
      <c r="Q3822">
        <f t="shared" si="474"/>
        <v>285</v>
      </c>
      <c r="R3822">
        <f t="shared" si="479"/>
        <v>279.38</v>
      </c>
      <c r="S3822" t="str">
        <f t="shared" si="475"/>
        <v>technology</v>
      </c>
      <c r="T3822" t="str">
        <f t="shared" si="476"/>
        <v>hardware</v>
      </c>
      <c r="U3822" s="7">
        <f t="shared" si="477"/>
        <v>42676.586979166663</v>
      </c>
      <c r="V3822" s="7">
        <f t="shared" si="478"/>
        <v>42707.628645833334</v>
      </c>
    </row>
    <row r="3823" spans="1:22" ht="44.25" x14ac:dyDescent="0.75">
      <c r="A3823">
        <v>1424</v>
      </c>
      <c r="B3823" s="2" t="s">
        <v>1425</v>
      </c>
      <c r="C3823" s="2" t="s">
        <v>5534</v>
      </c>
      <c r="D3823">
        <v>7500</v>
      </c>
      <c r="E3823">
        <f t="shared" si="472"/>
        <v>7500</v>
      </c>
      <c r="F3823">
        <v>1527</v>
      </c>
      <c r="G3823">
        <f t="shared" si="473"/>
        <v>1527</v>
      </c>
      <c r="H3823" t="s">
        <v>8221</v>
      </c>
      <c r="I3823" t="s">
        <v>8224</v>
      </c>
      <c r="J3823" t="s">
        <v>8246</v>
      </c>
      <c r="K3823">
        <v>1479233602</v>
      </c>
      <c r="L3823">
        <v>1478106802</v>
      </c>
      <c r="M3823" t="b">
        <v>0</v>
      </c>
      <c r="N3823">
        <v>14</v>
      </c>
      <c r="O3823" t="b">
        <v>0</v>
      </c>
      <c r="P3823" t="s">
        <v>8287</v>
      </c>
      <c r="Q3823">
        <f t="shared" si="474"/>
        <v>20</v>
      </c>
      <c r="R3823">
        <f t="shared" si="479"/>
        <v>109.07</v>
      </c>
      <c r="S3823" t="str">
        <f t="shared" si="475"/>
        <v>publishing</v>
      </c>
      <c r="T3823" t="str">
        <f t="shared" si="476"/>
        <v>translations</v>
      </c>
      <c r="U3823" s="7">
        <f t="shared" si="477"/>
        <v>42676.717615740738</v>
      </c>
      <c r="V3823" s="7">
        <f t="shared" si="478"/>
        <v>42689.759282407409</v>
      </c>
    </row>
    <row r="3824" spans="1:22" ht="44.25" x14ac:dyDescent="0.75">
      <c r="A3824">
        <v>557</v>
      </c>
      <c r="B3824" s="2" t="s">
        <v>558</v>
      </c>
      <c r="C3824" s="2" t="s">
        <v>4667</v>
      </c>
      <c r="D3824">
        <v>150000</v>
      </c>
      <c r="E3824">
        <f t="shared" si="472"/>
        <v>170999.99999999997</v>
      </c>
      <c r="F3824">
        <v>1366</v>
      </c>
      <c r="G3824">
        <f t="shared" si="473"/>
        <v>1557.2399999999998</v>
      </c>
      <c r="H3824" t="s">
        <v>8221</v>
      </c>
      <c r="I3824" t="s">
        <v>8236</v>
      </c>
      <c r="J3824" t="s">
        <v>8249</v>
      </c>
      <c r="K3824">
        <v>1480721803</v>
      </c>
      <c r="L3824">
        <v>1478126203</v>
      </c>
      <c r="M3824" t="b">
        <v>0</v>
      </c>
      <c r="N3824">
        <v>20</v>
      </c>
      <c r="O3824" t="b">
        <v>0</v>
      </c>
      <c r="P3824" t="s">
        <v>8272</v>
      </c>
      <c r="Q3824">
        <f t="shared" si="474"/>
        <v>1</v>
      </c>
      <c r="R3824">
        <f t="shared" si="479"/>
        <v>77.86</v>
      </c>
      <c r="S3824" t="str">
        <f t="shared" si="475"/>
        <v>technology</v>
      </c>
      <c r="T3824" t="str">
        <f t="shared" si="476"/>
        <v>web</v>
      </c>
      <c r="U3824" s="7">
        <f t="shared" si="477"/>
        <v>42676.942164351851</v>
      </c>
      <c r="V3824" s="7">
        <f t="shared" si="478"/>
        <v>42706.983831018515</v>
      </c>
    </row>
    <row r="3825" spans="1:22" ht="44.25" x14ac:dyDescent="0.75">
      <c r="A3825">
        <v>706</v>
      </c>
      <c r="B3825" s="2" t="s">
        <v>707</v>
      </c>
      <c r="C3825" s="2" t="s">
        <v>4816</v>
      </c>
      <c r="D3825">
        <v>100000</v>
      </c>
      <c r="E3825">
        <f t="shared" si="472"/>
        <v>113999.99999999999</v>
      </c>
      <c r="F3825">
        <v>0</v>
      </c>
      <c r="G3825">
        <f t="shared" si="473"/>
        <v>0</v>
      </c>
      <c r="H3825" t="s">
        <v>8221</v>
      </c>
      <c r="I3825" t="s">
        <v>8227</v>
      </c>
      <c r="J3825" t="s">
        <v>8249</v>
      </c>
      <c r="K3825">
        <v>1481740740</v>
      </c>
      <c r="L3825">
        <v>1478130783</v>
      </c>
      <c r="M3825" t="b">
        <v>0</v>
      </c>
      <c r="N3825">
        <v>0</v>
      </c>
      <c r="O3825" t="b">
        <v>0</v>
      </c>
      <c r="P3825" t="s">
        <v>8273</v>
      </c>
      <c r="Q3825">
        <f t="shared" si="474"/>
        <v>0</v>
      </c>
      <c r="R3825" t="e">
        <f t="shared" si="479"/>
        <v>#DIV/0!</v>
      </c>
      <c r="S3825" t="str">
        <f t="shared" si="475"/>
        <v>technology</v>
      </c>
      <c r="T3825" t="str">
        <f t="shared" si="476"/>
        <v>wearables</v>
      </c>
      <c r="U3825" s="7">
        <f t="shared" si="477"/>
        <v>42676.995173611111</v>
      </c>
      <c r="V3825" s="7">
        <f t="shared" si="478"/>
        <v>42718.777083333334</v>
      </c>
    </row>
    <row r="3826" spans="1:22" ht="44.25" x14ac:dyDescent="0.75">
      <c r="A3826">
        <v>2250</v>
      </c>
      <c r="B3826" s="2" t="s">
        <v>2251</v>
      </c>
      <c r="C3826" s="2" t="s">
        <v>6360</v>
      </c>
      <c r="D3826">
        <v>25000</v>
      </c>
      <c r="E3826">
        <f t="shared" si="472"/>
        <v>25000</v>
      </c>
      <c r="F3826">
        <v>243778</v>
      </c>
      <c r="G3826">
        <f t="shared" si="473"/>
        <v>243778</v>
      </c>
      <c r="H3826" t="s">
        <v>8219</v>
      </c>
      <c r="I3826" t="s">
        <v>8224</v>
      </c>
      <c r="J3826" t="s">
        <v>8246</v>
      </c>
      <c r="K3826">
        <v>1480727273</v>
      </c>
      <c r="L3826">
        <v>1478131673</v>
      </c>
      <c r="M3826" t="b">
        <v>0</v>
      </c>
      <c r="N3826">
        <v>571</v>
      </c>
      <c r="O3826" t="b">
        <v>1</v>
      </c>
      <c r="P3826" t="s">
        <v>8297</v>
      </c>
      <c r="Q3826">
        <f t="shared" si="474"/>
        <v>975</v>
      </c>
      <c r="R3826">
        <f t="shared" si="479"/>
        <v>426.93</v>
      </c>
      <c r="S3826" t="str">
        <f t="shared" si="475"/>
        <v>games</v>
      </c>
      <c r="T3826" t="str">
        <f t="shared" si="476"/>
        <v>tabletop games</v>
      </c>
      <c r="U3826" s="7">
        <f t="shared" si="477"/>
        <v>42677.005474537036</v>
      </c>
      <c r="V3826" s="7">
        <f t="shared" si="478"/>
        <v>42707.0471412037</v>
      </c>
    </row>
    <row r="3827" spans="1:22" ht="29.5" x14ac:dyDescent="0.75">
      <c r="A3827">
        <v>1376</v>
      </c>
      <c r="B3827" s="2" t="s">
        <v>1377</v>
      </c>
      <c r="C3827" s="2" t="s">
        <v>5486</v>
      </c>
      <c r="D3827">
        <v>3700</v>
      </c>
      <c r="E3827">
        <f t="shared" si="472"/>
        <v>4847</v>
      </c>
      <c r="F3827">
        <v>9342</v>
      </c>
      <c r="G3827">
        <f t="shared" si="473"/>
        <v>12238.02</v>
      </c>
      <c r="H3827" t="s">
        <v>8219</v>
      </c>
      <c r="I3827" t="s">
        <v>8225</v>
      </c>
      <c r="J3827" t="s">
        <v>8247</v>
      </c>
      <c r="K3827">
        <v>1480784606</v>
      </c>
      <c r="L3827">
        <v>1478189006</v>
      </c>
      <c r="M3827" t="b">
        <v>0</v>
      </c>
      <c r="N3827">
        <v>168</v>
      </c>
      <c r="O3827" t="b">
        <v>1</v>
      </c>
      <c r="P3827" t="s">
        <v>8276</v>
      </c>
      <c r="Q3827">
        <f t="shared" si="474"/>
        <v>252</v>
      </c>
      <c r="R3827">
        <f t="shared" si="479"/>
        <v>72.849999999999994</v>
      </c>
      <c r="S3827" t="str">
        <f t="shared" si="475"/>
        <v>music</v>
      </c>
      <c r="T3827" t="str">
        <f t="shared" si="476"/>
        <v>rock</v>
      </c>
      <c r="U3827" s="7">
        <f t="shared" si="477"/>
        <v>42677.669050925921</v>
      </c>
      <c r="V3827" s="7">
        <f t="shared" si="478"/>
        <v>42707.710717592592</v>
      </c>
    </row>
    <row r="3828" spans="1:22" ht="59" x14ac:dyDescent="0.75">
      <c r="A3828">
        <v>711</v>
      </c>
      <c r="B3828" s="2" t="s">
        <v>712</v>
      </c>
      <c r="C3828" s="2" t="s">
        <v>4821</v>
      </c>
      <c r="D3828">
        <v>100000</v>
      </c>
      <c r="E3828">
        <f t="shared" si="472"/>
        <v>113999.99999999999</v>
      </c>
      <c r="F3828">
        <v>33791</v>
      </c>
      <c r="G3828">
        <f t="shared" si="473"/>
        <v>38521.74</v>
      </c>
      <c r="H3828" t="s">
        <v>8221</v>
      </c>
      <c r="I3828" t="s">
        <v>8233</v>
      </c>
      <c r="J3828" t="s">
        <v>8249</v>
      </c>
      <c r="K3828">
        <v>1481716868</v>
      </c>
      <c r="L3828">
        <v>1478257268</v>
      </c>
      <c r="M3828" t="b">
        <v>0</v>
      </c>
      <c r="N3828">
        <v>338</v>
      </c>
      <c r="O3828" t="b">
        <v>0</v>
      </c>
      <c r="P3828" t="s">
        <v>8273</v>
      </c>
      <c r="Q3828">
        <f t="shared" si="474"/>
        <v>34</v>
      </c>
      <c r="R3828">
        <f t="shared" si="479"/>
        <v>113.97</v>
      </c>
      <c r="S3828" t="str">
        <f t="shared" si="475"/>
        <v>technology</v>
      </c>
      <c r="T3828" t="str">
        <f t="shared" si="476"/>
        <v>wearables</v>
      </c>
      <c r="U3828" s="7">
        <f t="shared" si="477"/>
        <v>42678.459120370375</v>
      </c>
      <c r="V3828" s="7">
        <f t="shared" si="478"/>
        <v>42718.500787037032</v>
      </c>
    </row>
    <row r="3829" spans="1:22" ht="44.25" x14ac:dyDescent="0.75">
      <c r="A3829">
        <v>1982</v>
      </c>
      <c r="B3829" s="2" t="s">
        <v>1983</v>
      </c>
      <c r="C3829" s="2" t="s">
        <v>6092</v>
      </c>
      <c r="D3829">
        <v>180000</v>
      </c>
      <c r="E3829">
        <f t="shared" si="472"/>
        <v>23400</v>
      </c>
      <c r="F3829">
        <v>0</v>
      </c>
      <c r="G3829">
        <f t="shared" si="473"/>
        <v>0</v>
      </c>
      <c r="H3829" t="s">
        <v>8221</v>
      </c>
      <c r="I3829" t="s">
        <v>8231</v>
      </c>
      <c r="J3829" t="s">
        <v>8252</v>
      </c>
      <c r="K3829">
        <v>1480863887</v>
      </c>
      <c r="L3829">
        <v>1478268287</v>
      </c>
      <c r="M3829" t="b">
        <v>0</v>
      </c>
      <c r="N3829">
        <v>0</v>
      </c>
      <c r="O3829" t="b">
        <v>0</v>
      </c>
      <c r="P3829" t="s">
        <v>8296</v>
      </c>
      <c r="Q3829">
        <f t="shared" si="474"/>
        <v>0</v>
      </c>
      <c r="R3829" t="e">
        <f t="shared" si="479"/>
        <v>#DIV/0!</v>
      </c>
      <c r="S3829" t="str">
        <f t="shared" si="475"/>
        <v>photography</v>
      </c>
      <c r="T3829" t="str">
        <f t="shared" si="476"/>
        <v>people</v>
      </c>
      <c r="U3829" s="7">
        <f t="shared" si="477"/>
        <v>42678.586655092593</v>
      </c>
      <c r="V3829" s="7">
        <f t="shared" si="478"/>
        <v>42708.628321759257</v>
      </c>
    </row>
    <row r="3830" spans="1:22" ht="44.25" x14ac:dyDescent="0.75">
      <c r="A3830">
        <v>1057</v>
      </c>
      <c r="B3830" s="2" t="s">
        <v>1058</v>
      </c>
      <c r="C3830" s="2" t="s">
        <v>5167</v>
      </c>
      <c r="D3830">
        <v>10000</v>
      </c>
      <c r="E3830">
        <f t="shared" si="472"/>
        <v>10000</v>
      </c>
      <c r="F3830">
        <v>0</v>
      </c>
      <c r="G3830">
        <f t="shared" si="473"/>
        <v>0</v>
      </c>
      <c r="H3830" t="s">
        <v>8220</v>
      </c>
      <c r="I3830" t="s">
        <v>8224</v>
      </c>
      <c r="J3830" t="s">
        <v>8246</v>
      </c>
      <c r="K3830">
        <v>1480888483</v>
      </c>
      <c r="L3830">
        <v>1478292883</v>
      </c>
      <c r="M3830" t="b">
        <v>0</v>
      </c>
      <c r="N3830">
        <v>0</v>
      </c>
      <c r="O3830" t="b">
        <v>0</v>
      </c>
      <c r="P3830" t="s">
        <v>8281</v>
      </c>
      <c r="Q3830">
        <f t="shared" si="474"/>
        <v>0</v>
      </c>
      <c r="R3830" t="e">
        <f t="shared" si="479"/>
        <v>#DIV/0!</v>
      </c>
      <c r="S3830" t="str">
        <f t="shared" si="475"/>
        <v>journalism</v>
      </c>
      <c r="T3830" t="str">
        <f t="shared" si="476"/>
        <v>audio</v>
      </c>
      <c r="U3830" s="7">
        <f t="shared" si="477"/>
        <v>42678.871331018512</v>
      </c>
      <c r="V3830" s="7">
        <f t="shared" si="478"/>
        <v>42708.912997685184</v>
      </c>
    </row>
    <row r="3831" spans="1:22" x14ac:dyDescent="0.75">
      <c r="A3831">
        <v>3122</v>
      </c>
      <c r="B3831" s="2" t="s">
        <v>3122</v>
      </c>
      <c r="C3831" s="2" t="s">
        <v>7232</v>
      </c>
      <c r="D3831">
        <v>199</v>
      </c>
      <c r="E3831">
        <f t="shared" si="472"/>
        <v>199</v>
      </c>
      <c r="F3831">
        <v>116</v>
      </c>
      <c r="G3831">
        <f t="shared" si="473"/>
        <v>116</v>
      </c>
      <c r="H3831" t="s">
        <v>8220</v>
      </c>
      <c r="I3831" t="s">
        <v>8224</v>
      </c>
      <c r="J3831" t="s">
        <v>8246</v>
      </c>
      <c r="K3831">
        <v>1478733732</v>
      </c>
      <c r="L3831">
        <v>1478298132</v>
      </c>
      <c r="M3831" t="b">
        <v>0</v>
      </c>
      <c r="N3831">
        <v>2</v>
      </c>
      <c r="O3831" t="b">
        <v>0</v>
      </c>
      <c r="P3831" t="s">
        <v>8303</v>
      </c>
      <c r="Q3831">
        <f t="shared" si="474"/>
        <v>58</v>
      </c>
      <c r="R3831">
        <f t="shared" si="479"/>
        <v>58</v>
      </c>
      <c r="S3831" t="str">
        <f t="shared" si="475"/>
        <v>theater</v>
      </c>
      <c r="T3831" t="str">
        <f t="shared" si="476"/>
        <v>spaces</v>
      </c>
      <c r="U3831" s="7">
        <f t="shared" si="477"/>
        <v>42678.932083333333</v>
      </c>
      <c r="V3831" s="7">
        <f t="shared" si="478"/>
        <v>42683.973750000005</v>
      </c>
    </row>
    <row r="3832" spans="1:22" ht="59" x14ac:dyDescent="0.75">
      <c r="A3832">
        <v>3894</v>
      </c>
      <c r="B3832" s="2" t="s">
        <v>3891</v>
      </c>
      <c r="C3832" s="2" t="s">
        <v>8002</v>
      </c>
      <c r="D3832">
        <v>15000</v>
      </c>
      <c r="E3832">
        <f t="shared" si="472"/>
        <v>15000</v>
      </c>
      <c r="F3832">
        <v>520</v>
      </c>
      <c r="G3832">
        <f t="shared" si="473"/>
        <v>520</v>
      </c>
      <c r="H3832" t="s">
        <v>8221</v>
      </c>
      <c r="I3832" t="s">
        <v>8224</v>
      </c>
      <c r="J3832" t="s">
        <v>8246</v>
      </c>
      <c r="K3832">
        <v>1481000340</v>
      </c>
      <c r="L3832">
        <v>1478386812</v>
      </c>
      <c r="M3832" t="b">
        <v>0</v>
      </c>
      <c r="N3832">
        <v>11</v>
      </c>
      <c r="O3832" t="b">
        <v>0</v>
      </c>
      <c r="P3832" t="s">
        <v>8271</v>
      </c>
      <c r="Q3832">
        <f t="shared" si="474"/>
        <v>3</v>
      </c>
      <c r="R3832">
        <f t="shared" si="479"/>
        <v>47.27</v>
      </c>
      <c r="S3832" t="str">
        <f t="shared" si="475"/>
        <v>theater</v>
      </c>
      <c r="T3832" t="str">
        <f t="shared" si="476"/>
        <v>plays</v>
      </c>
      <c r="U3832" s="7">
        <f t="shared" si="477"/>
        <v>42679.958472222221</v>
      </c>
      <c r="V3832" s="7">
        <f t="shared" si="478"/>
        <v>42710.207638888889</v>
      </c>
    </row>
    <row r="3833" spans="1:22" ht="44.25" x14ac:dyDescent="0.75">
      <c r="A3833">
        <v>1221</v>
      </c>
      <c r="B3833" s="2" t="s">
        <v>1222</v>
      </c>
      <c r="C3833" s="2" t="s">
        <v>5331</v>
      </c>
      <c r="D3833">
        <v>2200</v>
      </c>
      <c r="E3833">
        <f t="shared" si="472"/>
        <v>2882</v>
      </c>
      <c r="F3833">
        <v>2451.0100000000002</v>
      </c>
      <c r="G3833">
        <f t="shared" si="473"/>
        <v>3210.8231000000005</v>
      </c>
      <c r="H3833" t="s">
        <v>8219</v>
      </c>
      <c r="I3833" t="s">
        <v>8225</v>
      </c>
      <c r="J3833" t="s">
        <v>8247</v>
      </c>
      <c r="K3833">
        <v>1480809600</v>
      </c>
      <c r="L3833">
        <v>1478431488</v>
      </c>
      <c r="M3833" t="b">
        <v>0</v>
      </c>
      <c r="N3833">
        <v>103</v>
      </c>
      <c r="O3833" t="b">
        <v>1</v>
      </c>
      <c r="P3833" t="s">
        <v>8285</v>
      </c>
      <c r="Q3833">
        <f t="shared" si="474"/>
        <v>111</v>
      </c>
      <c r="R3833">
        <f t="shared" si="479"/>
        <v>31.17</v>
      </c>
      <c r="S3833" t="str">
        <f t="shared" si="475"/>
        <v>photography</v>
      </c>
      <c r="T3833" t="str">
        <f t="shared" si="476"/>
        <v>photobooks</v>
      </c>
      <c r="U3833" s="7">
        <f t="shared" si="477"/>
        <v>42680.47555555556</v>
      </c>
      <c r="V3833" s="7">
        <f t="shared" si="478"/>
        <v>42708</v>
      </c>
    </row>
    <row r="3834" spans="1:22" x14ac:dyDescent="0.75">
      <c r="A3834">
        <v>3302</v>
      </c>
      <c r="B3834" s="2" t="s">
        <v>3302</v>
      </c>
      <c r="C3834" s="2" t="s">
        <v>7412</v>
      </c>
      <c r="D3834">
        <v>8400</v>
      </c>
      <c r="E3834">
        <f t="shared" si="472"/>
        <v>9576</v>
      </c>
      <c r="F3834">
        <v>8685</v>
      </c>
      <c r="G3834">
        <f t="shared" si="473"/>
        <v>9900.9</v>
      </c>
      <c r="H3834" t="s">
        <v>8219</v>
      </c>
      <c r="I3834" t="s">
        <v>8227</v>
      </c>
      <c r="J3834" t="s">
        <v>8249</v>
      </c>
      <c r="K3834">
        <v>1481099176</v>
      </c>
      <c r="L3834">
        <v>1478507176</v>
      </c>
      <c r="M3834" t="b">
        <v>0</v>
      </c>
      <c r="N3834">
        <v>50</v>
      </c>
      <c r="O3834" t="b">
        <v>1</v>
      </c>
      <c r="P3834" t="s">
        <v>8271</v>
      </c>
      <c r="Q3834">
        <f t="shared" si="474"/>
        <v>103</v>
      </c>
      <c r="R3834">
        <f t="shared" si="479"/>
        <v>198.02</v>
      </c>
      <c r="S3834" t="str">
        <f t="shared" si="475"/>
        <v>theater</v>
      </c>
      <c r="T3834" t="str">
        <f t="shared" si="476"/>
        <v>plays</v>
      </c>
      <c r="U3834" s="7">
        <f t="shared" si="477"/>
        <v>42681.35157407407</v>
      </c>
      <c r="V3834" s="7">
        <f t="shared" si="478"/>
        <v>42711.35157407407</v>
      </c>
    </row>
    <row r="3835" spans="1:22" ht="44.25" x14ac:dyDescent="0.75">
      <c r="A3835">
        <v>2256</v>
      </c>
      <c r="B3835" s="2" t="s">
        <v>2257</v>
      </c>
      <c r="C3835" s="2" t="s">
        <v>6366</v>
      </c>
      <c r="D3835">
        <v>480</v>
      </c>
      <c r="E3835">
        <f t="shared" si="472"/>
        <v>628.80000000000007</v>
      </c>
      <c r="F3835">
        <v>1069</v>
      </c>
      <c r="G3835">
        <f t="shared" si="473"/>
        <v>1400.39</v>
      </c>
      <c r="H3835" t="s">
        <v>8219</v>
      </c>
      <c r="I3835" t="s">
        <v>8225</v>
      </c>
      <c r="J3835" t="s">
        <v>8247</v>
      </c>
      <c r="K3835">
        <v>1479811846</v>
      </c>
      <c r="L3835">
        <v>1478602246</v>
      </c>
      <c r="M3835" t="b">
        <v>0</v>
      </c>
      <c r="N3835">
        <v>50</v>
      </c>
      <c r="O3835" t="b">
        <v>1</v>
      </c>
      <c r="P3835" t="s">
        <v>8297</v>
      </c>
      <c r="Q3835">
        <f t="shared" si="474"/>
        <v>223</v>
      </c>
      <c r="R3835">
        <f t="shared" si="479"/>
        <v>28.01</v>
      </c>
      <c r="S3835" t="str">
        <f t="shared" si="475"/>
        <v>games</v>
      </c>
      <c r="T3835" t="str">
        <f t="shared" si="476"/>
        <v>tabletop games</v>
      </c>
      <c r="U3835" s="7">
        <f t="shared" si="477"/>
        <v>42682.451921296291</v>
      </c>
      <c r="V3835" s="7">
        <f t="shared" si="478"/>
        <v>42696.451921296291</v>
      </c>
    </row>
    <row r="3836" spans="1:22" ht="44.25" x14ac:dyDescent="0.75">
      <c r="A3836">
        <v>3772</v>
      </c>
      <c r="B3836" s="2" t="s">
        <v>3769</v>
      </c>
      <c r="C3836" s="2" t="s">
        <v>7882</v>
      </c>
      <c r="D3836">
        <v>5000</v>
      </c>
      <c r="E3836">
        <f t="shared" si="472"/>
        <v>5000</v>
      </c>
      <c r="F3836">
        <v>5510</v>
      </c>
      <c r="G3836">
        <f t="shared" si="473"/>
        <v>5510</v>
      </c>
      <c r="H3836" t="s">
        <v>8219</v>
      </c>
      <c r="I3836" t="s">
        <v>8224</v>
      </c>
      <c r="J3836" t="s">
        <v>8246</v>
      </c>
      <c r="K3836">
        <v>1480399200</v>
      </c>
      <c r="L3836">
        <v>1478616506</v>
      </c>
      <c r="M3836" t="b">
        <v>0</v>
      </c>
      <c r="N3836">
        <v>33</v>
      </c>
      <c r="O3836" t="b">
        <v>1</v>
      </c>
      <c r="P3836" t="s">
        <v>8305</v>
      </c>
      <c r="Q3836">
        <f t="shared" si="474"/>
        <v>110</v>
      </c>
      <c r="R3836">
        <f t="shared" si="479"/>
        <v>166.97</v>
      </c>
      <c r="S3836" t="str">
        <f t="shared" si="475"/>
        <v>theater</v>
      </c>
      <c r="T3836" t="str">
        <f t="shared" si="476"/>
        <v>musical</v>
      </c>
      <c r="U3836" s="7">
        <f t="shared" si="477"/>
        <v>42682.616967592592</v>
      </c>
      <c r="V3836" s="7">
        <f t="shared" si="478"/>
        <v>42703.25</v>
      </c>
    </row>
    <row r="3837" spans="1:22" ht="44.25" x14ac:dyDescent="0.75">
      <c r="A3837">
        <v>3877</v>
      </c>
      <c r="B3837" s="2" t="s">
        <v>3874</v>
      </c>
      <c r="C3837" s="2" t="s">
        <v>7986</v>
      </c>
      <c r="D3837">
        <v>25000</v>
      </c>
      <c r="E3837">
        <f t="shared" si="472"/>
        <v>25000</v>
      </c>
      <c r="F3837">
        <v>1241</v>
      </c>
      <c r="G3837">
        <f t="shared" si="473"/>
        <v>1241</v>
      </c>
      <c r="H3837" t="s">
        <v>8220</v>
      </c>
      <c r="I3837" t="s">
        <v>8224</v>
      </c>
      <c r="J3837" t="s">
        <v>8246</v>
      </c>
      <c r="K3837">
        <v>1481213752</v>
      </c>
      <c r="L3837">
        <v>1478621752</v>
      </c>
      <c r="M3837" t="b">
        <v>0</v>
      </c>
      <c r="N3837">
        <v>14</v>
      </c>
      <c r="O3837" t="b">
        <v>0</v>
      </c>
      <c r="P3837" t="s">
        <v>8305</v>
      </c>
      <c r="Q3837">
        <f t="shared" si="474"/>
        <v>5</v>
      </c>
      <c r="R3837">
        <f t="shared" si="479"/>
        <v>88.64</v>
      </c>
      <c r="S3837" t="str">
        <f t="shared" si="475"/>
        <v>theater</v>
      </c>
      <c r="T3837" t="str">
        <f t="shared" si="476"/>
        <v>musical</v>
      </c>
      <c r="U3837" s="7">
        <f t="shared" si="477"/>
        <v>42682.67768518519</v>
      </c>
      <c r="V3837" s="7">
        <f t="shared" si="478"/>
        <v>42712.67768518519</v>
      </c>
    </row>
    <row r="3838" spans="1:22" ht="44.25" x14ac:dyDescent="0.75">
      <c r="A3838">
        <v>3190</v>
      </c>
      <c r="B3838" s="2" t="s">
        <v>3190</v>
      </c>
      <c r="C3838" s="2" t="s">
        <v>7300</v>
      </c>
      <c r="D3838">
        <v>4000</v>
      </c>
      <c r="E3838">
        <f t="shared" si="472"/>
        <v>2920</v>
      </c>
      <c r="F3838">
        <v>0</v>
      </c>
      <c r="G3838">
        <f t="shared" si="473"/>
        <v>0</v>
      </c>
      <c r="H3838" t="s">
        <v>8221</v>
      </c>
      <c r="I3838" t="s">
        <v>8229</v>
      </c>
      <c r="J3838" t="s">
        <v>8251</v>
      </c>
      <c r="K3838">
        <v>1481258275</v>
      </c>
      <c r="L3838">
        <v>1478662675</v>
      </c>
      <c r="M3838" t="b">
        <v>0</v>
      </c>
      <c r="N3838">
        <v>0</v>
      </c>
      <c r="O3838" t="b">
        <v>0</v>
      </c>
      <c r="P3838" t="s">
        <v>8305</v>
      </c>
      <c r="Q3838">
        <f t="shared" si="474"/>
        <v>0</v>
      </c>
      <c r="R3838" t="e">
        <f t="shared" si="479"/>
        <v>#DIV/0!</v>
      </c>
      <c r="S3838" t="str">
        <f t="shared" si="475"/>
        <v>theater</v>
      </c>
      <c r="T3838" t="str">
        <f t="shared" si="476"/>
        <v>musical</v>
      </c>
      <c r="U3838" s="7">
        <f t="shared" si="477"/>
        <v>42683.151331018518</v>
      </c>
      <c r="V3838" s="7">
        <f t="shared" si="478"/>
        <v>42713.192997685182</v>
      </c>
    </row>
    <row r="3839" spans="1:22" ht="44.25" x14ac:dyDescent="0.75">
      <c r="A3839">
        <v>640</v>
      </c>
      <c r="B3839" s="2" t="s">
        <v>641</v>
      </c>
      <c r="C3839" s="2" t="s">
        <v>4750</v>
      </c>
      <c r="D3839">
        <v>70</v>
      </c>
      <c r="E3839">
        <f t="shared" si="472"/>
        <v>79.8</v>
      </c>
      <c r="F3839">
        <v>101</v>
      </c>
      <c r="G3839">
        <f t="shared" si="473"/>
        <v>115.13999999999999</v>
      </c>
      <c r="H3839" t="s">
        <v>8219</v>
      </c>
      <c r="I3839" t="s">
        <v>8230</v>
      </c>
      <c r="J3839" t="s">
        <v>8249</v>
      </c>
      <c r="K3839">
        <v>1480028400</v>
      </c>
      <c r="L3839">
        <v>1478685915</v>
      </c>
      <c r="M3839" t="b">
        <v>0</v>
      </c>
      <c r="N3839">
        <v>2</v>
      </c>
      <c r="O3839" t="b">
        <v>1</v>
      </c>
      <c r="P3839" t="s">
        <v>8273</v>
      </c>
      <c r="Q3839">
        <f t="shared" si="474"/>
        <v>144</v>
      </c>
      <c r="R3839">
        <f t="shared" si="479"/>
        <v>57.57</v>
      </c>
      <c r="S3839" t="str">
        <f t="shared" si="475"/>
        <v>technology</v>
      </c>
      <c r="T3839" t="str">
        <f t="shared" si="476"/>
        <v>wearables</v>
      </c>
      <c r="U3839" s="7">
        <f t="shared" si="477"/>
        <v>42683.420312500006</v>
      </c>
      <c r="V3839" s="7">
        <f t="shared" si="478"/>
        <v>42698.958333333328</v>
      </c>
    </row>
    <row r="3840" spans="1:22" ht="44.25" x14ac:dyDescent="0.75">
      <c r="A3840">
        <v>2271</v>
      </c>
      <c r="B3840" s="2" t="s">
        <v>2272</v>
      </c>
      <c r="C3840" s="2" t="s">
        <v>6381</v>
      </c>
      <c r="D3840">
        <v>20000</v>
      </c>
      <c r="E3840">
        <f t="shared" si="472"/>
        <v>20000</v>
      </c>
      <c r="F3840">
        <v>56618</v>
      </c>
      <c r="G3840">
        <f t="shared" si="473"/>
        <v>56618</v>
      </c>
      <c r="H3840" t="s">
        <v>8219</v>
      </c>
      <c r="I3840" t="s">
        <v>8224</v>
      </c>
      <c r="J3840" t="s">
        <v>8246</v>
      </c>
      <c r="K3840">
        <v>1481328004</v>
      </c>
      <c r="L3840">
        <v>1478736004</v>
      </c>
      <c r="M3840" t="b">
        <v>0</v>
      </c>
      <c r="N3840">
        <v>1328</v>
      </c>
      <c r="O3840" t="b">
        <v>1</v>
      </c>
      <c r="P3840" t="s">
        <v>8297</v>
      </c>
      <c r="Q3840">
        <f t="shared" si="474"/>
        <v>283</v>
      </c>
      <c r="R3840">
        <f t="shared" si="479"/>
        <v>42.63</v>
      </c>
      <c r="S3840" t="str">
        <f t="shared" si="475"/>
        <v>games</v>
      </c>
      <c r="T3840" t="str">
        <f t="shared" si="476"/>
        <v>tabletop games</v>
      </c>
      <c r="U3840" s="7">
        <f t="shared" si="477"/>
        <v>42684.000046296293</v>
      </c>
      <c r="V3840" s="7">
        <f t="shared" si="478"/>
        <v>42714.000046296293</v>
      </c>
    </row>
    <row r="3841" spans="1:22" ht="44.25" x14ac:dyDescent="0.75">
      <c r="A3841">
        <v>1989</v>
      </c>
      <c r="B3841" s="2" t="s">
        <v>1990</v>
      </c>
      <c r="C3841" s="2" t="s">
        <v>6099</v>
      </c>
      <c r="D3841">
        <v>5000</v>
      </c>
      <c r="E3841">
        <f t="shared" si="472"/>
        <v>5000</v>
      </c>
      <c r="F3841">
        <v>50</v>
      </c>
      <c r="G3841">
        <f t="shared" si="473"/>
        <v>50</v>
      </c>
      <c r="H3841" t="s">
        <v>8221</v>
      </c>
      <c r="I3841" t="s">
        <v>8224</v>
      </c>
      <c r="J3841" t="s">
        <v>8246</v>
      </c>
      <c r="K3841">
        <v>1481473208</v>
      </c>
      <c r="L3841">
        <v>1478881208</v>
      </c>
      <c r="M3841" t="b">
        <v>0</v>
      </c>
      <c r="N3841">
        <v>1</v>
      </c>
      <c r="O3841" t="b">
        <v>0</v>
      </c>
      <c r="P3841" t="s">
        <v>8296</v>
      </c>
      <c r="Q3841">
        <f t="shared" si="474"/>
        <v>1</v>
      </c>
      <c r="R3841">
        <f t="shared" si="479"/>
        <v>50</v>
      </c>
      <c r="S3841" t="str">
        <f t="shared" si="475"/>
        <v>photography</v>
      </c>
      <c r="T3841" t="str">
        <f t="shared" si="476"/>
        <v>people</v>
      </c>
      <c r="U3841" s="7">
        <f t="shared" si="477"/>
        <v>42685.680648148147</v>
      </c>
      <c r="V3841" s="7">
        <f t="shared" si="478"/>
        <v>42715.680648148147</v>
      </c>
    </row>
    <row r="3842" spans="1:22" ht="44.25" x14ac:dyDescent="0.75">
      <c r="A3842">
        <v>3340</v>
      </c>
      <c r="B3842" s="2" t="s">
        <v>3340</v>
      </c>
      <c r="C3842" s="2" t="s">
        <v>7450</v>
      </c>
      <c r="D3842">
        <v>3000</v>
      </c>
      <c r="E3842">
        <f t="shared" ref="E3842:E3905" si="480">INDEX(convert,MATCH($J3842,money,0),2)*D3842</f>
        <v>3000</v>
      </c>
      <c r="F3842">
        <v>4145</v>
      </c>
      <c r="G3842">
        <f t="shared" ref="G3842:G3905" si="481">INDEX(convert,MATCH($J3842,money,0),2)*F3842</f>
        <v>4145</v>
      </c>
      <c r="H3842" t="s">
        <v>8219</v>
      </c>
      <c r="I3842" t="s">
        <v>8224</v>
      </c>
      <c r="J3842" t="s">
        <v>8246</v>
      </c>
      <c r="K3842">
        <v>1481066554</v>
      </c>
      <c r="L3842">
        <v>1478906554</v>
      </c>
      <c r="M3842" t="b">
        <v>0</v>
      </c>
      <c r="N3842">
        <v>38</v>
      </c>
      <c r="O3842" t="b">
        <v>1</v>
      </c>
      <c r="P3842" t="s">
        <v>8271</v>
      </c>
      <c r="Q3842">
        <f t="shared" ref="Q3842:Q3905" si="482">ROUND(F3842/D3842*100,0)</f>
        <v>138</v>
      </c>
      <c r="R3842">
        <f t="shared" si="479"/>
        <v>109.08</v>
      </c>
      <c r="S3842" t="str">
        <f t="shared" ref="S3842:S3905" si="483">LEFT($P3842,FIND("/",$P3842)-1)</f>
        <v>theater</v>
      </c>
      <c r="T3842" t="str">
        <f t="shared" ref="T3842:T3905" si="484">MID($P3842,FIND("/",$P3842)+1,30)</f>
        <v>plays</v>
      </c>
      <c r="U3842" s="7">
        <f t="shared" ref="U3842:U3905" si="485">DATE(1970,1,1)+(((L3842/60)/60)/24)</f>
        <v>42685.974004629628</v>
      </c>
      <c r="V3842" s="7">
        <f t="shared" ref="V3842:V3905" si="486">DATE(1970,1,1)+(((K3842/60)/60)/24)</f>
        <v>42710.974004629628</v>
      </c>
    </row>
    <row r="3843" spans="1:22" ht="59" x14ac:dyDescent="0.75">
      <c r="A3843">
        <v>399</v>
      </c>
      <c r="B3843" s="2" t="s">
        <v>400</v>
      </c>
      <c r="C3843" s="2" t="s">
        <v>4509</v>
      </c>
      <c r="D3843">
        <v>20000</v>
      </c>
      <c r="E3843">
        <f t="shared" si="480"/>
        <v>26200</v>
      </c>
      <c r="F3843">
        <v>21361</v>
      </c>
      <c r="G3843">
        <f t="shared" si="481"/>
        <v>27982.91</v>
      </c>
      <c r="H3843" t="s">
        <v>8219</v>
      </c>
      <c r="I3843" t="s">
        <v>8225</v>
      </c>
      <c r="J3843" t="s">
        <v>8247</v>
      </c>
      <c r="K3843">
        <v>1481716800</v>
      </c>
      <c r="L3843">
        <v>1479070867</v>
      </c>
      <c r="M3843" t="b">
        <v>0</v>
      </c>
      <c r="N3843">
        <v>95</v>
      </c>
      <c r="O3843" t="b">
        <v>1</v>
      </c>
      <c r="P3843" t="s">
        <v>8269</v>
      </c>
      <c r="Q3843">
        <f t="shared" si="482"/>
        <v>107</v>
      </c>
      <c r="R3843">
        <f t="shared" ref="R3843:R3906" si="487">ROUND(G3843/N3843,2)</f>
        <v>294.56</v>
      </c>
      <c r="S3843" t="str">
        <f t="shared" si="483"/>
        <v>film &amp; video</v>
      </c>
      <c r="T3843" t="str">
        <f t="shared" si="484"/>
        <v>documentary</v>
      </c>
      <c r="U3843" s="7">
        <f t="shared" si="485"/>
        <v>42687.875775462962</v>
      </c>
      <c r="V3843" s="7">
        <f t="shared" si="486"/>
        <v>42718.5</v>
      </c>
    </row>
    <row r="3844" spans="1:22" ht="44.25" x14ac:dyDescent="0.75">
      <c r="A3844">
        <v>665</v>
      </c>
      <c r="B3844" s="2" t="s">
        <v>666</v>
      </c>
      <c r="C3844" s="2" t="s">
        <v>4775</v>
      </c>
      <c r="D3844">
        <v>10000</v>
      </c>
      <c r="E3844">
        <f t="shared" si="480"/>
        <v>10000</v>
      </c>
      <c r="F3844">
        <v>1864</v>
      </c>
      <c r="G3844">
        <f t="shared" si="481"/>
        <v>1864</v>
      </c>
      <c r="H3844" t="s">
        <v>8221</v>
      </c>
      <c r="I3844" t="s">
        <v>8224</v>
      </c>
      <c r="J3844" t="s">
        <v>8246</v>
      </c>
      <c r="K3844">
        <v>1484327061</v>
      </c>
      <c r="L3844">
        <v>1479143061</v>
      </c>
      <c r="M3844" t="b">
        <v>0</v>
      </c>
      <c r="N3844">
        <v>12</v>
      </c>
      <c r="O3844" t="b">
        <v>0</v>
      </c>
      <c r="P3844" t="s">
        <v>8273</v>
      </c>
      <c r="Q3844">
        <f t="shared" si="482"/>
        <v>19</v>
      </c>
      <c r="R3844">
        <f t="shared" si="487"/>
        <v>155.33000000000001</v>
      </c>
      <c r="S3844" t="str">
        <f t="shared" si="483"/>
        <v>technology</v>
      </c>
      <c r="T3844" t="str">
        <f t="shared" si="484"/>
        <v>wearables</v>
      </c>
      <c r="U3844" s="7">
        <f t="shared" si="485"/>
        <v>42688.711354166662</v>
      </c>
      <c r="V3844" s="7">
        <f t="shared" si="486"/>
        <v>42748.711354166662</v>
      </c>
    </row>
    <row r="3845" spans="1:22" ht="44.25" x14ac:dyDescent="0.75">
      <c r="A3845">
        <v>1033</v>
      </c>
      <c r="B3845" s="2" t="s">
        <v>1034</v>
      </c>
      <c r="C3845" s="2" t="s">
        <v>5143</v>
      </c>
      <c r="D3845">
        <v>1328</v>
      </c>
      <c r="E3845">
        <f t="shared" si="480"/>
        <v>1739.68</v>
      </c>
      <c r="F3845">
        <v>1366</v>
      </c>
      <c r="G3845">
        <f t="shared" si="481"/>
        <v>1789.46</v>
      </c>
      <c r="H3845" t="s">
        <v>8219</v>
      </c>
      <c r="I3845" t="s">
        <v>8225</v>
      </c>
      <c r="J3845" t="s">
        <v>8247</v>
      </c>
      <c r="K3845">
        <v>1481564080</v>
      </c>
      <c r="L3845">
        <v>1479144880</v>
      </c>
      <c r="M3845" t="b">
        <v>0</v>
      </c>
      <c r="N3845">
        <v>27</v>
      </c>
      <c r="O3845" t="b">
        <v>1</v>
      </c>
      <c r="P3845" t="s">
        <v>8280</v>
      </c>
      <c r="Q3845">
        <f t="shared" si="482"/>
        <v>103</v>
      </c>
      <c r="R3845">
        <f t="shared" si="487"/>
        <v>66.28</v>
      </c>
      <c r="S3845" t="str">
        <f t="shared" si="483"/>
        <v>music</v>
      </c>
      <c r="T3845" t="str">
        <f t="shared" si="484"/>
        <v>electronic music</v>
      </c>
      <c r="U3845" s="7">
        <f t="shared" si="485"/>
        <v>42688.732407407413</v>
      </c>
      <c r="V3845" s="7">
        <f t="shared" si="486"/>
        <v>42716.732407407413</v>
      </c>
    </row>
    <row r="3846" spans="1:22" ht="44.25" x14ac:dyDescent="0.75">
      <c r="A3846">
        <v>2248</v>
      </c>
      <c r="B3846" s="2" t="s">
        <v>2249</v>
      </c>
      <c r="C3846" s="2" t="s">
        <v>6358</v>
      </c>
      <c r="D3846">
        <v>7000</v>
      </c>
      <c r="E3846">
        <f t="shared" si="480"/>
        <v>9170</v>
      </c>
      <c r="F3846">
        <v>7505</v>
      </c>
      <c r="G3846">
        <f t="shared" si="481"/>
        <v>9831.5500000000011</v>
      </c>
      <c r="H3846" t="s">
        <v>8219</v>
      </c>
      <c r="I3846" t="s">
        <v>8225</v>
      </c>
      <c r="J3846" t="s">
        <v>8247</v>
      </c>
      <c r="K3846">
        <v>1481749278</v>
      </c>
      <c r="L3846">
        <v>1479157278</v>
      </c>
      <c r="M3846" t="b">
        <v>0</v>
      </c>
      <c r="N3846">
        <v>128</v>
      </c>
      <c r="O3846" t="b">
        <v>1</v>
      </c>
      <c r="P3846" t="s">
        <v>8297</v>
      </c>
      <c r="Q3846">
        <f t="shared" si="482"/>
        <v>107</v>
      </c>
      <c r="R3846">
        <f t="shared" si="487"/>
        <v>76.81</v>
      </c>
      <c r="S3846" t="str">
        <f t="shared" si="483"/>
        <v>games</v>
      </c>
      <c r="T3846" t="str">
        <f t="shared" si="484"/>
        <v>tabletop games</v>
      </c>
      <c r="U3846" s="7">
        <f t="shared" si="485"/>
        <v>42688.875902777778</v>
      </c>
      <c r="V3846" s="7">
        <f t="shared" si="486"/>
        <v>42718.875902777778</v>
      </c>
    </row>
    <row r="3847" spans="1:22" ht="44.25" x14ac:dyDescent="0.75">
      <c r="A3847">
        <v>3796</v>
      </c>
      <c r="B3847" s="2" t="s">
        <v>3793</v>
      </c>
      <c r="C3847" s="2" t="s">
        <v>7906</v>
      </c>
      <c r="D3847">
        <v>22500</v>
      </c>
      <c r="E3847">
        <f t="shared" si="480"/>
        <v>22500</v>
      </c>
      <c r="F3847">
        <v>1</v>
      </c>
      <c r="G3847">
        <f t="shared" si="481"/>
        <v>1</v>
      </c>
      <c r="H3847" t="s">
        <v>8221</v>
      </c>
      <c r="I3847" t="s">
        <v>8224</v>
      </c>
      <c r="J3847" t="s">
        <v>8246</v>
      </c>
      <c r="K3847">
        <v>1484354556</v>
      </c>
      <c r="L3847">
        <v>1479170556</v>
      </c>
      <c r="M3847" t="b">
        <v>0</v>
      </c>
      <c r="N3847">
        <v>1</v>
      </c>
      <c r="O3847" t="b">
        <v>0</v>
      </c>
      <c r="P3847" t="s">
        <v>8305</v>
      </c>
      <c r="Q3847">
        <f t="shared" si="482"/>
        <v>0</v>
      </c>
      <c r="R3847">
        <f t="shared" si="487"/>
        <v>1</v>
      </c>
      <c r="S3847" t="str">
        <f t="shared" si="483"/>
        <v>theater</v>
      </c>
      <c r="T3847" t="str">
        <f t="shared" si="484"/>
        <v>musical</v>
      </c>
      <c r="U3847" s="7">
        <f t="shared" si="485"/>
        <v>42689.029583333337</v>
      </c>
      <c r="V3847" s="7">
        <f t="shared" si="486"/>
        <v>42749.029583333337</v>
      </c>
    </row>
    <row r="3848" spans="1:22" ht="44.25" x14ac:dyDescent="0.75">
      <c r="A3848">
        <v>325</v>
      </c>
      <c r="B3848" s="2" t="s">
        <v>326</v>
      </c>
      <c r="C3848" s="2" t="s">
        <v>4435</v>
      </c>
      <c r="D3848">
        <v>50000</v>
      </c>
      <c r="E3848">
        <f t="shared" si="480"/>
        <v>50000</v>
      </c>
      <c r="F3848">
        <v>52198</v>
      </c>
      <c r="G3848">
        <f t="shared" si="481"/>
        <v>52198</v>
      </c>
      <c r="H3848" t="s">
        <v>8219</v>
      </c>
      <c r="I3848" t="s">
        <v>8224</v>
      </c>
      <c r="J3848" t="s">
        <v>8246</v>
      </c>
      <c r="K3848">
        <v>1482208233</v>
      </c>
      <c r="L3848">
        <v>1479184233</v>
      </c>
      <c r="M3848" t="b">
        <v>1</v>
      </c>
      <c r="N3848">
        <v>736</v>
      </c>
      <c r="O3848" t="b">
        <v>1</v>
      </c>
      <c r="P3848" t="s">
        <v>8269</v>
      </c>
      <c r="Q3848">
        <f t="shared" si="482"/>
        <v>104</v>
      </c>
      <c r="R3848">
        <f t="shared" si="487"/>
        <v>70.92</v>
      </c>
      <c r="S3848" t="str">
        <f t="shared" si="483"/>
        <v>film &amp; video</v>
      </c>
      <c r="T3848" t="str">
        <f t="shared" si="484"/>
        <v>documentary</v>
      </c>
      <c r="U3848" s="7">
        <f t="shared" si="485"/>
        <v>42689.187881944439</v>
      </c>
      <c r="V3848" s="7">
        <f t="shared" si="486"/>
        <v>42724.187881944439</v>
      </c>
    </row>
    <row r="3849" spans="1:22" ht="44.25" x14ac:dyDescent="0.75">
      <c r="A3849">
        <v>3494</v>
      </c>
      <c r="B3849" s="2" t="s">
        <v>3493</v>
      </c>
      <c r="C3849" s="2" t="s">
        <v>7604</v>
      </c>
      <c r="D3849">
        <v>400</v>
      </c>
      <c r="E3849">
        <f t="shared" si="480"/>
        <v>400</v>
      </c>
      <c r="F3849">
        <v>400</v>
      </c>
      <c r="G3849">
        <f t="shared" si="481"/>
        <v>400</v>
      </c>
      <c r="H3849" t="s">
        <v>8219</v>
      </c>
      <c r="I3849" t="s">
        <v>8224</v>
      </c>
      <c r="J3849" t="s">
        <v>8246</v>
      </c>
      <c r="K3849">
        <v>1480140000</v>
      </c>
      <c r="L3849">
        <v>1479186575</v>
      </c>
      <c r="M3849" t="b">
        <v>0</v>
      </c>
      <c r="N3849">
        <v>13</v>
      </c>
      <c r="O3849" t="b">
        <v>1</v>
      </c>
      <c r="P3849" t="s">
        <v>8271</v>
      </c>
      <c r="Q3849">
        <f t="shared" si="482"/>
        <v>100</v>
      </c>
      <c r="R3849">
        <f t="shared" si="487"/>
        <v>30.77</v>
      </c>
      <c r="S3849" t="str">
        <f t="shared" si="483"/>
        <v>theater</v>
      </c>
      <c r="T3849" t="str">
        <f t="shared" si="484"/>
        <v>plays</v>
      </c>
      <c r="U3849" s="7">
        <f t="shared" si="485"/>
        <v>42689.214988425927</v>
      </c>
      <c r="V3849" s="7">
        <f t="shared" si="486"/>
        <v>42700.25</v>
      </c>
    </row>
    <row r="3850" spans="1:22" ht="44.25" x14ac:dyDescent="0.75">
      <c r="A3850">
        <v>2032</v>
      </c>
      <c r="B3850" s="2" t="s">
        <v>2033</v>
      </c>
      <c r="C3850" s="2" t="s">
        <v>6142</v>
      </c>
      <c r="D3850">
        <v>25000</v>
      </c>
      <c r="E3850">
        <f t="shared" si="480"/>
        <v>25000</v>
      </c>
      <c r="F3850">
        <v>76047</v>
      </c>
      <c r="G3850">
        <f t="shared" si="481"/>
        <v>76047</v>
      </c>
      <c r="H3850" t="s">
        <v>8219</v>
      </c>
      <c r="I3850" t="s">
        <v>8224</v>
      </c>
      <c r="J3850" t="s">
        <v>8246</v>
      </c>
      <c r="K3850">
        <v>1481778000</v>
      </c>
      <c r="L3850">
        <v>1479216874</v>
      </c>
      <c r="M3850" t="b">
        <v>1</v>
      </c>
      <c r="N3850">
        <v>531</v>
      </c>
      <c r="O3850" t="b">
        <v>1</v>
      </c>
      <c r="P3850" t="s">
        <v>8295</v>
      </c>
      <c r="Q3850">
        <f t="shared" si="482"/>
        <v>304</v>
      </c>
      <c r="R3850">
        <f t="shared" si="487"/>
        <v>143.21</v>
      </c>
      <c r="S3850" t="str">
        <f t="shared" si="483"/>
        <v>technology</v>
      </c>
      <c r="T3850" t="str">
        <f t="shared" si="484"/>
        <v>hardware</v>
      </c>
      <c r="U3850" s="7">
        <f t="shared" si="485"/>
        <v>42689.565671296295</v>
      </c>
      <c r="V3850" s="7">
        <f t="shared" si="486"/>
        <v>42719.208333333328</v>
      </c>
    </row>
    <row r="3851" spans="1:22" ht="44.25" x14ac:dyDescent="0.75">
      <c r="A3851">
        <v>1797</v>
      </c>
      <c r="B3851" s="2" t="s">
        <v>1798</v>
      </c>
      <c r="C3851" s="2" t="s">
        <v>5907</v>
      </c>
      <c r="D3851">
        <v>10000</v>
      </c>
      <c r="E3851">
        <f t="shared" si="480"/>
        <v>10000</v>
      </c>
      <c r="F3851">
        <v>6755</v>
      </c>
      <c r="G3851">
        <f t="shared" si="481"/>
        <v>6755</v>
      </c>
      <c r="H3851" t="s">
        <v>8221</v>
      </c>
      <c r="I3851" t="s">
        <v>8224</v>
      </c>
      <c r="J3851" t="s">
        <v>8246</v>
      </c>
      <c r="K3851">
        <v>1481809189</v>
      </c>
      <c r="L3851">
        <v>1479217189</v>
      </c>
      <c r="M3851" t="b">
        <v>1</v>
      </c>
      <c r="N3851">
        <v>140</v>
      </c>
      <c r="O3851" t="b">
        <v>0</v>
      </c>
      <c r="P3851" t="s">
        <v>8285</v>
      </c>
      <c r="Q3851">
        <f t="shared" si="482"/>
        <v>68</v>
      </c>
      <c r="R3851">
        <f t="shared" si="487"/>
        <v>48.25</v>
      </c>
      <c r="S3851" t="str">
        <f t="shared" si="483"/>
        <v>photography</v>
      </c>
      <c r="T3851" t="str">
        <f t="shared" si="484"/>
        <v>photobooks</v>
      </c>
      <c r="U3851" s="7">
        <f t="shared" si="485"/>
        <v>42689.56931712963</v>
      </c>
      <c r="V3851" s="7">
        <f t="shared" si="486"/>
        <v>42719.56931712963</v>
      </c>
    </row>
    <row r="3852" spans="1:22" ht="59" x14ac:dyDescent="0.75">
      <c r="A3852">
        <v>2643</v>
      </c>
      <c r="B3852" s="2" t="s">
        <v>2643</v>
      </c>
      <c r="C3852" s="2" t="s">
        <v>6753</v>
      </c>
      <c r="D3852">
        <v>1000000</v>
      </c>
      <c r="E3852">
        <f t="shared" si="480"/>
        <v>1000000</v>
      </c>
      <c r="F3852">
        <v>335597.31</v>
      </c>
      <c r="G3852">
        <f t="shared" si="481"/>
        <v>335597.31</v>
      </c>
      <c r="H3852" t="s">
        <v>8220</v>
      </c>
      <c r="I3852" t="s">
        <v>8224</v>
      </c>
      <c r="J3852" t="s">
        <v>8246</v>
      </c>
      <c r="K3852">
        <v>1482307140</v>
      </c>
      <c r="L3852">
        <v>1479218315</v>
      </c>
      <c r="M3852" t="b">
        <v>1</v>
      </c>
      <c r="N3852">
        <v>1501</v>
      </c>
      <c r="O3852" t="b">
        <v>0</v>
      </c>
      <c r="P3852" t="s">
        <v>8301</v>
      </c>
      <c r="Q3852">
        <f t="shared" si="482"/>
        <v>34</v>
      </c>
      <c r="R3852">
        <f t="shared" si="487"/>
        <v>223.58</v>
      </c>
      <c r="S3852" t="str">
        <f t="shared" si="483"/>
        <v>technology</v>
      </c>
      <c r="T3852" t="str">
        <f t="shared" si="484"/>
        <v>space exploration</v>
      </c>
      <c r="U3852" s="7">
        <f t="shared" si="485"/>
        <v>42689.582349537035</v>
      </c>
      <c r="V3852" s="7">
        <f t="shared" si="486"/>
        <v>42725.332638888889</v>
      </c>
    </row>
    <row r="3853" spans="1:22" ht="44.25" x14ac:dyDescent="0.75">
      <c r="A3853">
        <v>2622</v>
      </c>
      <c r="B3853" s="2" t="s">
        <v>2622</v>
      </c>
      <c r="C3853" s="2" t="s">
        <v>6732</v>
      </c>
      <c r="D3853">
        <v>1500</v>
      </c>
      <c r="E3853">
        <f t="shared" si="480"/>
        <v>1709.9999999999998</v>
      </c>
      <c r="F3853">
        <v>1967.76</v>
      </c>
      <c r="G3853">
        <f t="shared" si="481"/>
        <v>2243.2464</v>
      </c>
      <c r="H3853" t="s">
        <v>8219</v>
      </c>
      <c r="I3853" t="s">
        <v>8237</v>
      </c>
      <c r="J3853" t="s">
        <v>8249</v>
      </c>
      <c r="K3853">
        <v>1483120216</v>
      </c>
      <c r="L3853">
        <v>1479232216</v>
      </c>
      <c r="M3853" t="b">
        <v>0</v>
      </c>
      <c r="N3853">
        <v>74</v>
      </c>
      <c r="O3853" t="b">
        <v>1</v>
      </c>
      <c r="P3853" t="s">
        <v>8301</v>
      </c>
      <c r="Q3853">
        <f t="shared" si="482"/>
        <v>131</v>
      </c>
      <c r="R3853">
        <f t="shared" si="487"/>
        <v>30.31</v>
      </c>
      <c r="S3853" t="str">
        <f t="shared" si="483"/>
        <v>technology</v>
      </c>
      <c r="T3853" t="str">
        <f t="shared" si="484"/>
        <v>space exploration</v>
      </c>
      <c r="U3853" s="7">
        <f t="shared" si="485"/>
        <v>42689.74324074074</v>
      </c>
      <c r="V3853" s="7">
        <f t="shared" si="486"/>
        <v>42734.74324074074</v>
      </c>
    </row>
    <row r="3854" spans="1:22" ht="44.25" x14ac:dyDescent="0.75">
      <c r="A3854">
        <v>2265</v>
      </c>
      <c r="B3854" s="2" t="s">
        <v>2266</v>
      </c>
      <c r="C3854" s="2" t="s">
        <v>6375</v>
      </c>
      <c r="D3854">
        <v>200</v>
      </c>
      <c r="E3854">
        <f t="shared" si="480"/>
        <v>262</v>
      </c>
      <c r="F3854">
        <v>597</v>
      </c>
      <c r="G3854">
        <f t="shared" si="481"/>
        <v>782.07</v>
      </c>
      <c r="H3854" t="s">
        <v>8219</v>
      </c>
      <c r="I3854" t="s">
        <v>8225</v>
      </c>
      <c r="J3854" t="s">
        <v>8247</v>
      </c>
      <c r="K3854">
        <v>1479846507</v>
      </c>
      <c r="L3854">
        <v>1479241707</v>
      </c>
      <c r="M3854" t="b">
        <v>0</v>
      </c>
      <c r="N3854">
        <v>17</v>
      </c>
      <c r="O3854" t="b">
        <v>1</v>
      </c>
      <c r="P3854" t="s">
        <v>8297</v>
      </c>
      <c r="Q3854">
        <f t="shared" si="482"/>
        <v>299</v>
      </c>
      <c r="R3854">
        <f t="shared" si="487"/>
        <v>46</v>
      </c>
      <c r="S3854" t="str">
        <f t="shared" si="483"/>
        <v>games</v>
      </c>
      <c r="T3854" t="str">
        <f t="shared" si="484"/>
        <v>tabletop games</v>
      </c>
      <c r="U3854" s="7">
        <f t="shared" si="485"/>
        <v>42689.853090277778</v>
      </c>
      <c r="V3854" s="7">
        <f t="shared" si="486"/>
        <v>42696.853090277778</v>
      </c>
    </row>
    <row r="3855" spans="1:22" ht="44.25" x14ac:dyDescent="0.75">
      <c r="A3855">
        <v>3369</v>
      </c>
      <c r="B3855" s="2" t="s">
        <v>3368</v>
      </c>
      <c r="C3855" s="2" t="s">
        <v>7479</v>
      </c>
      <c r="D3855">
        <v>5000</v>
      </c>
      <c r="E3855">
        <f t="shared" si="480"/>
        <v>5699.9999999999991</v>
      </c>
      <c r="F3855">
        <v>5195</v>
      </c>
      <c r="G3855">
        <f t="shared" si="481"/>
        <v>5922.2999999999993</v>
      </c>
      <c r="H3855" t="s">
        <v>8219</v>
      </c>
      <c r="I3855" t="s">
        <v>8241</v>
      </c>
      <c r="J3855" t="s">
        <v>8249</v>
      </c>
      <c r="K3855">
        <v>1484441980</v>
      </c>
      <c r="L3855">
        <v>1479257980</v>
      </c>
      <c r="M3855" t="b">
        <v>0</v>
      </c>
      <c r="N3855">
        <v>54</v>
      </c>
      <c r="O3855" t="b">
        <v>1</v>
      </c>
      <c r="P3855" t="s">
        <v>8271</v>
      </c>
      <c r="Q3855">
        <f t="shared" si="482"/>
        <v>104</v>
      </c>
      <c r="R3855">
        <f t="shared" si="487"/>
        <v>109.67</v>
      </c>
      <c r="S3855" t="str">
        <f t="shared" si="483"/>
        <v>theater</v>
      </c>
      <c r="T3855" t="str">
        <f t="shared" si="484"/>
        <v>plays</v>
      </c>
      <c r="U3855" s="7">
        <f t="shared" si="485"/>
        <v>42690.041435185187</v>
      </c>
      <c r="V3855" s="7">
        <f t="shared" si="486"/>
        <v>42750.041435185187</v>
      </c>
    </row>
    <row r="3856" spans="1:22" ht="44.25" x14ac:dyDescent="0.75">
      <c r="A3856">
        <v>1745</v>
      </c>
      <c r="B3856" s="2" t="s">
        <v>1746</v>
      </c>
      <c r="C3856" s="2" t="s">
        <v>5855</v>
      </c>
      <c r="D3856">
        <v>7000</v>
      </c>
      <c r="E3856">
        <f t="shared" si="480"/>
        <v>7000</v>
      </c>
      <c r="F3856">
        <v>7981</v>
      </c>
      <c r="G3856">
        <f t="shared" si="481"/>
        <v>7981</v>
      </c>
      <c r="H3856" t="s">
        <v>8219</v>
      </c>
      <c r="I3856" t="s">
        <v>8224</v>
      </c>
      <c r="J3856" t="s">
        <v>8246</v>
      </c>
      <c r="K3856">
        <v>1482372000</v>
      </c>
      <c r="L3856">
        <v>1479276838</v>
      </c>
      <c r="M3856" t="b">
        <v>0</v>
      </c>
      <c r="N3856">
        <v>89</v>
      </c>
      <c r="O3856" t="b">
        <v>1</v>
      </c>
      <c r="P3856" t="s">
        <v>8285</v>
      </c>
      <c r="Q3856">
        <f t="shared" si="482"/>
        <v>114</v>
      </c>
      <c r="R3856">
        <f t="shared" si="487"/>
        <v>89.67</v>
      </c>
      <c r="S3856" t="str">
        <f t="shared" si="483"/>
        <v>photography</v>
      </c>
      <c r="T3856" t="str">
        <f t="shared" si="484"/>
        <v>photobooks</v>
      </c>
      <c r="U3856" s="7">
        <f t="shared" si="485"/>
        <v>42690.259699074071</v>
      </c>
      <c r="V3856" s="7">
        <f t="shared" si="486"/>
        <v>42726.083333333328</v>
      </c>
    </row>
    <row r="3857" spans="1:22" ht="29.5" x14ac:dyDescent="0.75">
      <c r="A3857">
        <v>3370</v>
      </c>
      <c r="B3857" s="2" t="s">
        <v>3369</v>
      </c>
      <c r="C3857" s="2" t="s">
        <v>7480</v>
      </c>
      <c r="D3857">
        <v>1500</v>
      </c>
      <c r="E3857">
        <f t="shared" si="480"/>
        <v>1500</v>
      </c>
      <c r="F3857">
        <v>1766</v>
      </c>
      <c r="G3857">
        <f t="shared" si="481"/>
        <v>1766</v>
      </c>
      <c r="H3857" t="s">
        <v>8219</v>
      </c>
      <c r="I3857" t="s">
        <v>8224</v>
      </c>
      <c r="J3857" t="s">
        <v>8246</v>
      </c>
      <c r="K3857">
        <v>1481961600</v>
      </c>
      <c r="L3857">
        <v>1479283285</v>
      </c>
      <c r="M3857" t="b">
        <v>0</v>
      </c>
      <c r="N3857">
        <v>26</v>
      </c>
      <c r="O3857" t="b">
        <v>1</v>
      </c>
      <c r="P3857" t="s">
        <v>8271</v>
      </c>
      <c r="Q3857">
        <f t="shared" si="482"/>
        <v>118</v>
      </c>
      <c r="R3857">
        <f t="shared" si="487"/>
        <v>67.92</v>
      </c>
      <c r="S3857" t="str">
        <f t="shared" si="483"/>
        <v>theater</v>
      </c>
      <c r="T3857" t="str">
        <f t="shared" si="484"/>
        <v>plays</v>
      </c>
      <c r="U3857" s="7">
        <f t="shared" si="485"/>
        <v>42690.334317129629</v>
      </c>
      <c r="V3857" s="7">
        <f t="shared" si="486"/>
        <v>42721.333333333328</v>
      </c>
    </row>
    <row r="3858" spans="1:22" ht="44.25" x14ac:dyDescent="0.75">
      <c r="A3858">
        <v>3070</v>
      </c>
      <c r="B3858" s="2" t="s">
        <v>3070</v>
      </c>
      <c r="C3858" s="2" t="s">
        <v>7180</v>
      </c>
      <c r="D3858">
        <v>10000</v>
      </c>
      <c r="E3858">
        <f t="shared" si="480"/>
        <v>13100</v>
      </c>
      <c r="F3858">
        <v>334</v>
      </c>
      <c r="G3858">
        <f t="shared" si="481"/>
        <v>437.54</v>
      </c>
      <c r="H3858" t="s">
        <v>8221</v>
      </c>
      <c r="I3858" t="s">
        <v>8225</v>
      </c>
      <c r="J3858" t="s">
        <v>8247</v>
      </c>
      <c r="K3858">
        <v>1481132169</v>
      </c>
      <c r="L3858">
        <v>1479317769</v>
      </c>
      <c r="M3858" t="b">
        <v>0</v>
      </c>
      <c r="N3858">
        <v>16</v>
      </c>
      <c r="O3858" t="b">
        <v>0</v>
      </c>
      <c r="P3858" t="s">
        <v>8303</v>
      </c>
      <c r="Q3858">
        <f t="shared" si="482"/>
        <v>3</v>
      </c>
      <c r="R3858">
        <f t="shared" si="487"/>
        <v>27.35</v>
      </c>
      <c r="S3858" t="str">
        <f t="shared" si="483"/>
        <v>theater</v>
      </c>
      <c r="T3858" t="str">
        <f t="shared" si="484"/>
        <v>spaces</v>
      </c>
      <c r="U3858" s="7">
        <f t="shared" si="485"/>
        <v>42690.733437499999</v>
      </c>
      <c r="V3858" s="7">
        <f t="shared" si="486"/>
        <v>42711.733437499999</v>
      </c>
    </row>
    <row r="3859" spans="1:22" ht="44.25" x14ac:dyDescent="0.75">
      <c r="A3859">
        <v>762</v>
      </c>
      <c r="B3859" s="2" t="s">
        <v>763</v>
      </c>
      <c r="C3859" s="2" t="s">
        <v>4872</v>
      </c>
      <c r="D3859">
        <v>3500</v>
      </c>
      <c r="E3859">
        <f t="shared" si="480"/>
        <v>168</v>
      </c>
      <c r="F3859">
        <v>0</v>
      </c>
      <c r="G3859">
        <f t="shared" si="481"/>
        <v>0</v>
      </c>
      <c r="H3859" t="s">
        <v>8221</v>
      </c>
      <c r="I3859" t="s">
        <v>8238</v>
      </c>
      <c r="J3859" t="s">
        <v>8256</v>
      </c>
      <c r="K3859">
        <v>1480831200</v>
      </c>
      <c r="L3859">
        <v>1479328570</v>
      </c>
      <c r="M3859" t="b">
        <v>0</v>
      </c>
      <c r="N3859">
        <v>0</v>
      </c>
      <c r="O3859" t="b">
        <v>0</v>
      </c>
      <c r="P3859" t="s">
        <v>8275</v>
      </c>
      <c r="Q3859">
        <f t="shared" si="482"/>
        <v>0</v>
      </c>
      <c r="R3859" t="e">
        <f t="shared" si="487"/>
        <v>#DIV/0!</v>
      </c>
      <c r="S3859" t="str">
        <f t="shared" si="483"/>
        <v>publishing</v>
      </c>
      <c r="T3859" t="str">
        <f t="shared" si="484"/>
        <v>fiction</v>
      </c>
      <c r="U3859" s="7">
        <f t="shared" si="485"/>
        <v>42690.858449074076</v>
      </c>
      <c r="V3859" s="7">
        <f t="shared" si="486"/>
        <v>42708.25</v>
      </c>
    </row>
    <row r="3860" spans="1:22" ht="59" x14ac:dyDescent="0.75">
      <c r="A3860">
        <v>2192</v>
      </c>
      <c r="B3860" s="2" t="s">
        <v>2193</v>
      </c>
      <c r="C3860" s="2" t="s">
        <v>6302</v>
      </c>
      <c r="D3860">
        <v>12000</v>
      </c>
      <c r="E3860">
        <f t="shared" si="480"/>
        <v>15720</v>
      </c>
      <c r="F3860">
        <v>129748.82</v>
      </c>
      <c r="G3860">
        <f t="shared" si="481"/>
        <v>169970.95420000001</v>
      </c>
      <c r="H3860" t="s">
        <v>8219</v>
      </c>
      <c r="I3860" t="s">
        <v>8225</v>
      </c>
      <c r="J3860" t="s">
        <v>8247</v>
      </c>
      <c r="K3860">
        <v>1481842800</v>
      </c>
      <c r="L3860">
        <v>1479414344</v>
      </c>
      <c r="M3860" t="b">
        <v>0</v>
      </c>
      <c r="N3860">
        <v>3238</v>
      </c>
      <c r="O3860" t="b">
        <v>1</v>
      </c>
      <c r="P3860" t="s">
        <v>8297</v>
      </c>
      <c r="Q3860">
        <f t="shared" si="482"/>
        <v>1081</v>
      </c>
      <c r="R3860">
        <f t="shared" si="487"/>
        <v>52.49</v>
      </c>
      <c r="S3860" t="str">
        <f t="shared" si="483"/>
        <v>games</v>
      </c>
      <c r="T3860" t="str">
        <f t="shared" si="484"/>
        <v>tabletop games</v>
      </c>
      <c r="U3860" s="7">
        <f t="shared" si="485"/>
        <v>42691.8512037037</v>
      </c>
      <c r="V3860" s="7">
        <f t="shared" si="486"/>
        <v>42719.958333333328</v>
      </c>
    </row>
    <row r="3861" spans="1:22" ht="44.25" x14ac:dyDescent="0.75">
      <c r="A3861">
        <v>1039</v>
      </c>
      <c r="B3861" s="2" t="s">
        <v>1040</v>
      </c>
      <c r="C3861" s="2" t="s">
        <v>5149</v>
      </c>
      <c r="D3861">
        <v>500</v>
      </c>
      <c r="E3861">
        <f t="shared" si="480"/>
        <v>500</v>
      </c>
      <c r="F3861">
        <v>641</v>
      </c>
      <c r="G3861">
        <f t="shared" si="481"/>
        <v>641</v>
      </c>
      <c r="H3861" t="s">
        <v>8219</v>
      </c>
      <c r="I3861" t="s">
        <v>8224</v>
      </c>
      <c r="J3861" t="s">
        <v>8246</v>
      </c>
      <c r="K3861">
        <v>1481615940</v>
      </c>
      <c r="L3861">
        <v>1479436646</v>
      </c>
      <c r="M3861" t="b">
        <v>0</v>
      </c>
      <c r="N3861">
        <v>30</v>
      </c>
      <c r="O3861" t="b">
        <v>1</v>
      </c>
      <c r="P3861" t="s">
        <v>8280</v>
      </c>
      <c r="Q3861">
        <f t="shared" si="482"/>
        <v>128</v>
      </c>
      <c r="R3861">
        <f t="shared" si="487"/>
        <v>21.37</v>
      </c>
      <c r="S3861" t="str">
        <f t="shared" si="483"/>
        <v>music</v>
      </c>
      <c r="T3861" t="str">
        <f t="shared" si="484"/>
        <v>electronic music</v>
      </c>
      <c r="U3861" s="7">
        <f t="shared" si="485"/>
        <v>42692.109328703707</v>
      </c>
      <c r="V3861" s="7">
        <f t="shared" si="486"/>
        <v>42717.332638888889</v>
      </c>
    </row>
    <row r="3862" spans="1:22" ht="44.25" x14ac:dyDescent="0.75">
      <c r="A3862">
        <v>2623</v>
      </c>
      <c r="B3862" s="2" t="s">
        <v>2623</v>
      </c>
      <c r="C3862" s="2" t="s">
        <v>6733</v>
      </c>
      <c r="D3862">
        <v>2000</v>
      </c>
      <c r="E3862">
        <f t="shared" si="480"/>
        <v>2000</v>
      </c>
      <c r="F3862">
        <v>2280</v>
      </c>
      <c r="G3862">
        <f t="shared" si="481"/>
        <v>2280</v>
      </c>
      <c r="H3862" t="s">
        <v>8219</v>
      </c>
      <c r="I3862" t="s">
        <v>8224</v>
      </c>
      <c r="J3862" t="s">
        <v>8246</v>
      </c>
      <c r="K3862">
        <v>1480658966</v>
      </c>
      <c r="L3862">
        <v>1479449366</v>
      </c>
      <c r="M3862" t="b">
        <v>0</v>
      </c>
      <c r="N3862">
        <v>62</v>
      </c>
      <c r="O3862" t="b">
        <v>1</v>
      </c>
      <c r="P3862" t="s">
        <v>8301</v>
      </c>
      <c r="Q3862">
        <f t="shared" si="482"/>
        <v>114</v>
      </c>
      <c r="R3862">
        <f t="shared" si="487"/>
        <v>36.770000000000003</v>
      </c>
      <c r="S3862" t="str">
        <f t="shared" si="483"/>
        <v>technology</v>
      </c>
      <c r="T3862" t="str">
        <f t="shared" si="484"/>
        <v>space exploration</v>
      </c>
      <c r="U3862" s="7">
        <f t="shared" si="485"/>
        <v>42692.256550925929</v>
      </c>
      <c r="V3862" s="7">
        <f t="shared" si="486"/>
        <v>42706.256550925929</v>
      </c>
    </row>
    <row r="3863" spans="1:22" ht="44.25" x14ac:dyDescent="0.75">
      <c r="A3863">
        <v>562</v>
      </c>
      <c r="B3863" s="2" t="s">
        <v>563</v>
      </c>
      <c r="C3863" s="2" t="s">
        <v>4672</v>
      </c>
      <c r="D3863">
        <v>50000</v>
      </c>
      <c r="E3863">
        <f t="shared" si="480"/>
        <v>56999.999999999993</v>
      </c>
      <c r="F3863">
        <v>0</v>
      </c>
      <c r="G3863">
        <f t="shared" si="481"/>
        <v>0</v>
      </c>
      <c r="H3863" t="s">
        <v>8221</v>
      </c>
      <c r="I3863" t="s">
        <v>8233</v>
      </c>
      <c r="J3863" t="s">
        <v>8249</v>
      </c>
      <c r="K3863">
        <v>1482052815</v>
      </c>
      <c r="L3863">
        <v>1479460815</v>
      </c>
      <c r="M3863" t="b">
        <v>0</v>
      </c>
      <c r="N3863">
        <v>0</v>
      </c>
      <c r="O3863" t="b">
        <v>0</v>
      </c>
      <c r="P3863" t="s">
        <v>8272</v>
      </c>
      <c r="Q3863">
        <f t="shared" si="482"/>
        <v>0</v>
      </c>
      <c r="R3863" t="e">
        <f t="shared" si="487"/>
        <v>#DIV/0!</v>
      </c>
      <c r="S3863" t="str">
        <f t="shared" si="483"/>
        <v>technology</v>
      </c>
      <c r="T3863" t="str">
        <f t="shared" si="484"/>
        <v>web</v>
      </c>
      <c r="U3863" s="7">
        <f t="shared" si="485"/>
        <v>42692.389062500006</v>
      </c>
      <c r="V3863" s="7">
        <f t="shared" si="486"/>
        <v>42722.389062500006</v>
      </c>
    </row>
    <row r="3864" spans="1:22" ht="44.25" x14ac:dyDescent="0.75">
      <c r="A3864">
        <v>2078</v>
      </c>
      <c r="B3864" s="2" t="s">
        <v>2079</v>
      </c>
      <c r="C3864" s="2" t="s">
        <v>6188</v>
      </c>
      <c r="D3864">
        <v>20000</v>
      </c>
      <c r="E3864">
        <f t="shared" si="480"/>
        <v>22799.999999999996</v>
      </c>
      <c r="F3864">
        <v>26241</v>
      </c>
      <c r="G3864">
        <f t="shared" si="481"/>
        <v>29914.739999999998</v>
      </c>
      <c r="H3864" t="s">
        <v>8219</v>
      </c>
      <c r="I3864" t="s">
        <v>8227</v>
      </c>
      <c r="J3864" t="s">
        <v>8249</v>
      </c>
      <c r="K3864">
        <v>1482085857</v>
      </c>
      <c r="L3864">
        <v>1479493857</v>
      </c>
      <c r="M3864" t="b">
        <v>0</v>
      </c>
      <c r="N3864">
        <v>48</v>
      </c>
      <c r="O3864" t="b">
        <v>1</v>
      </c>
      <c r="P3864" t="s">
        <v>8295</v>
      </c>
      <c r="Q3864">
        <f t="shared" si="482"/>
        <v>131</v>
      </c>
      <c r="R3864">
        <f t="shared" si="487"/>
        <v>623.22</v>
      </c>
      <c r="S3864" t="str">
        <f t="shared" si="483"/>
        <v>technology</v>
      </c>
      <c r="T3864" t="str">
        <f t="shared" si="484"/>
        <v>hardware</v>
      </c>
      <c r="U3864" s="7">
        <f t="shared" si="485"/>
        <v>42692.771493055552</v>
      </c>
      <c r="V3864" s="7">
        <f t="shared" si="486"/>
        <v>42722.771493055552</v>
      </c>
    </row>
    <row r="3865" spans="1:22" ht="44.25" x14ac:dyDescent="0.75">
      <c r="A3865">
        <v>2339</v>
      </c>
      <c r="B3865" s="2" t="s">
        <v>2340</v>
      </c>
      <c r="C3865" s="2" t="s">
        <v>6449</v>
      </c>
      <c r="D3865">
        <v>25000</v>
      </c>
      <c r="E3865">
        <f t="shared" si="480"/>
        <v>25000</v>
      </c>
      <c r="F3865">
        <v>73552</v>
      </c>
      <c r="G3865">
        <f t="shared" si="481"/>
        <v>73552</v>
      </c>
      <c r="H3865" t="s">
        <v>8219</v>
      </c>
      <c r="I3865" t="s">
        <v>8224</v>
      </c>
      <c r="J3865" t="s">
        <v>8246</v>
      </c>
      <c r="K3865">
        <v>1482134340</v>
      </c>
      <c r="L3865">
        <v>1479496309</v>
      </c>
      <c r="M3865" t="b">
        <v>1</v>
      </c>
      <c r="N3865">
        <v>1104</v>
      </c>
      <c r="O3865" t="b">
        <v>1</v>
      </c>
      <c r="P3865" t="s">
        <v>8298</v>
      </c>
      <c r="Q3865">
        <f t="shared" si="482"/>
        <v>294</v>
      </c>
      <c r="R3865">
        <f t="shared" si="487"/>
        <v>66.62</v>
      </c>
      <c r="S3865" t="str">
        <f t="shared" si="483"/>
        <v>food</v>
      </c>
      <c r="T3865" t="str">
        <f t="shared" si="484"/>
        <v>small batch</v>
      </c>
      <c r="U3865" s="7">
        <f t="shared" si="485"/>
        <v>42692.79987268518</v>
      </c>
      <c r="V3865" s="7">
        <f t="shared" si="486"/>
        <v>42723.332638888889</v>
      </c>
    </row>
    <row r="3866" spans="1:22" ht="44.25" x14ac:dyDescent="0.75">
      <c r="A3866">
        <v>146</v>
      </c>
      <c r="B3866" s="2" t="s">
        <v>148</v>
      </c>
      <c r="C3866" s="2" t="s">
        <v>4256</v>
      </c>
      <c r="D3866">
        <v>20000</v>
      </c>
      <c r="E3866">
        <f t="shared" si="480"/>
        <v>20000</v>
      </c>
      <c r="F3866">
        <v>115</v>
      </c>
      <c r="G3866">
        <f t="shared" si="481"/>
        <v>115</v>
      </c>
      <c r="H3866" t="s">
        <v>8220</v>
      </c>
      <c r="I3866" t="s">
        <v>8224</v>
      </c>
      <c r="J3866" t="s">
        <v>8246</v>
      </c>
      <c r="K3866">
        <v>1484698998</v>
      </c>
      <c r="L3866">
        <v>1479514998</v>
      </c>
      <c r="M3866" t="b">
        <v>0</v>
      </c>
      <c r="N3866">
        <v>3</v>
      </c>
      <c r="O3866" t="b">
        <v>0</v>
      </c>
      <c r="P3866" t="s">
        <v>8267</v>
      </c>
      <c r="Q3866">
        <f t="shared" si="482"/>
        <v>1</v>
      </c>
      <c r="R3866">
        <f t="shared" si="487"/>
        <v>38.33</v>
      </c>
      <c r="S3866" t="str">
        <f t="shared" si="483"/>
        <v>film &amp; video</v>
      </c>
      <c r="T3866" t="str">
        <f t="shared" si="484"/>
        <v>science fiction</v>
      </c>
      <c r="U3866" s="7">
        <f t="shared" si="485"/>
        <v>42693.016180555554</v>
      </c>
      <c r="V3866" s="7">
        <f t="shared" si="486"/>
        <v>42753.016180555554</v>
      </c>
    </row>
    <row r="3867" spans="1:22" ht="44.25" x14ac:dyDescent="0.75">
      <c r="A3867">
        <v>4095</v>
      </c>
      <c r="B3867" s="2" t="s">
        <v>4091</v>
      </c>
      <c r="C3867" s="2" t="s">
        <v>8198</v>
      </c>
      <c r="D3867">
        <v>30000</v>
      </c>
      <c r="E3867">
        <f t="shared" si="480"/>
        <v>1440</v>
      </c>
      <c r="F3867">
        <v>800</v>
      </c>
      <c r="G3867">
        <f t="shared" si="481"/>
        <v>38.4</v>
      </c>
      <c r="H3867" t="s">
        <v>8221</v>
      </c>
      <c r="I3867" t="s">
        <v>8238</v>
      </c>
      <c r="J3867" t="s">
        <v>8256</v>
      </c>
      <c r="K3867">
        <v>1482108350</v>
      </c>
      <c r="L3867">
        <v>1479516350</v>
      </c>
      <c r="M3867" t="b">
        <v>0</v>
      </c>
      <c r="N3867">
        <v>1</v>
      </c>
      <c r="O3867" t="b">
        <v>0</v>
      </c>
      <c r="P3867" t="s">
        <v>8271</v>
      </c>
      <c r="Q3867">
        <f t="shared" si="482"/>
        <v>3</v>
      </c>
      <c r="R3867">
        <f t="shared" si="487"/>
        <v>38.4</v>
      </c>
      <c r="S3867" t="str">
        <f t="shared" si="483"/>
        <v>theater</v>
      </c>
      <c r="T3867" t="str">
        <f t="shared" si="484"/>
        <v>plays</v>
      </c>
      <c r="U3867" s="7">
        <f t="shared" si="485"/>
        <v>42693.031828703708</v>
      </c>
      <c r="V3867" s="7">
        <f t="shared" si="486"/>
        <v>42723.031828703708</v>
      </c>
    </row>
    <row r="3868" spans="1:22" ht="44.25" x14ac:dyDescent="0.75">
      <c r="A3868">
        <v>2813</v>
      </c>
      <c r="B3868" s="2" t="s">
        <v>2813</v>
      </c>
      <c r="C3868" s="2" t="s">
        <v>6923</v>
      </c>
      <c r="D3868">
        <v>2800</v>
      </c>
      <c r="E3868">
        <f t="shared" si="480"/>
        <v>2800</v>
      </c>
      <c r="F3868">
        <v>3572.12</v>
      </c>
      <c r="G3868">
        <f t="shared" si="481"/>
        <v>3572.12</v>
      </c>
      <c r="H3868" t="s">
        <v>8219</v>
      </c>
      <c r="I3868" t="s">
        <v>8224</v>
      </c>
      <c r="J3868" t="s">
        <v>8246</v>
      </c>
      <c r="K3868">
        <v>1481737761</v>
      </c>
      <c r="L3868">
        <v>1479577761</v>
      </c>
      <c r="M3868" t="b">
        <v>0</v>
      </c>
      <c r="N3868">
        <v>96</v>
      </c>
      <c r="O3868" t="b">
        <v>1</v>
      </c>
      <c r="P3868" t="s">
        <v>8271</v>
      </c>
      <c r="Q3868">
        <f t="shared" si="482"/>
        <v>128</v>
      </c>
      <c r="R3868">
        <f t="shared" si="487"/>
        <v>37.21</v>
      </c>
      <c r="S3868" t="str">
        <f t="shared" si="483"/>
        <v>theater</v>
      </c>
      <c r="T3868" t="str">
        <f t="shared" si="484"/>
        <v>plays</v>
      </c>
      <c r="U3868" s="7">
        <f t="shared" si="485"/>
        <v>42693.742604166662</v>
      </c>
      <c r="V3868" s="7">
        <f t="shared" si="486"/>
        <v>42718.742604166662</v>
      </c>
    </row>
    <row r="3869" spans="1:22" ht="29.5" x14ac:dyDescent="0.75">
      <c r="A3869">
        <v>2972</v>
      </c>
      <c r="B3869" s="2" t="s">
        <v>2972</v>
      </c>
      <c r="C3869" s="2" t="s">
        <v>7082</v>
      </c>
      <c r="D3869">
        <v>2000</v>
      </c>
      <c r="E3869">
        <f t="shared" si="480"/>
        <v>2000</v>
      </c>
      <c r="F3869">
        <v>2107</v>
      </c>
      <c r="G3869">
        <f t="shared" si="481"/>
        <v>2107</v>
      </c>
      <c r="H3869" t="s">
        <v>8219</v>
      </c>
      <c r="I3869" t="s">
        <v>8224</v>
      </c>
      <c r="J3869" t="s">
        <v>8246</v>
      </c>
      <c r="K3869">
        <v>1480899600</v>
      </c>
      <c r="L3869">
        <v>1479609520</v>
      </c>
      <c r="M3869" t="b">
        <v>0</v>
      </c>
      <c r="N3869">
        <v>17</v>
      </c>
      <c r="O3869" t="b">
        <v>1</v>
      </c>
      <c r="P3869" t="s">
        <v>8271</v>
      </c>
      <c r="Q3869">
        <f t="shared" si="482"/>
        <v>105</v>
      </c>
      <c r="R3869">
        <f t="shared" si="487"/>
        <v>123.94</v>
      </c>
      <c r="S3869" t="str">
        <f t="shared" si="483"/>
        <v>theater</v>
      </c>
      <c r="T3869" t="str">
        <f t="shared" si="484"/>
        <v>plays</v>
      </c>
      <c r="U3869" s="7">
        <f t="shared" si="485"/>
        <v>42694.110185185185</v>
      </c>
      <c r="V3869" s="7">
        <f t="shared" si="486"/>
        <v>42709.041666666672</v>
      </c>
    </row>
    <row r="3870" spans="1:22" ht="29.5" x14ac:dyDescent="0.75">
      <c r="A3870">
        <v>2157</v>
      </c>
      <c r="B3870" s="2" t="s">
        <v>2158</v>
      </c>
      <c r="C3870" s="2" t="s">
        <v>6267</v>
      </c>
      <c r="D3870">
        <v>75000</v>
      </c>
      <c r="E3870">
        <f t="shared" si="480"/>
        <v>75000</v>
      </c>
      <c r="F3870">
        <v>21144</v>
      </c>
      <c r="G3870">
        <f t="shared" si="481"/>
        <v>21144</v>
      </c>
      <c r="H3870" t="s">
        <v>8221</v>
      </c>
      <c r="I3870" t="s">
        <v>8224</v>
      </c>
      <c r="J3870" t="s">
        <v>8246</v>
      </c>
      <c r="K3870">
        <v>1482479940</v>
      </c>
      <c r="L3870">
        <v>1479684783</v>
      </c>
      <c r="M3870" t="b">
        <v>0</v>
      </c>
      <c r="N3870">
        <v>57</v>
      </c>
      <c r="O3870" t="b">
        <v>0</v>
      </c>
      <c r="P3870" t="s">
        <v>8282</v>
      </c>
      <c r="Q3870">
        <f t="shared" si="482"/>
        <v>28</v>
      </c>
      <c r="R3870">
        <f t="shared" si="487"/>
        <v>370.95</v>
      </c>
      <c r="S3870" t="str">
        <f t="shared" si="483"/>
        <v>games</v>
      </c>
      <c r="T3870" t="str">
        <f t="shared" si="484"/>
        <v>video games</v>
      </c>
      <c r="U3870" s="7">
        <f t="shared" si="485"/>
        <v>42694.98128472222</v>
      </c>
      <c r="V3870" s="7">
        <f t="shared" si="486"/>
        <v>42727.332638888889</v>
      </c>
    </row>
    <row r="3871" spans="1:22" ht="44.25" x14ac:dyDescent="0.75">
      <c r="A3871">
        <v>843</v>
      </c>
      <c r="B3871" s="2" t="s">
        <v>844</v>
      </c>
      <c r="C3871" s="2" t="s">
        <v>4953</v>
      </c>
      <c r="D3871">
        <v>3000</v>
      </c>
      <c r="E3871">
        <f t="shared" si="480"/>
        <v>3000</v>
      </c>
      <c r="F3871">
        <v>8014</v>
      </c>
      <c r="G3871">
        <f t="shared" si="481"/>
        <v>8014</v>
      </c>
      <c r="H3871" t="s">
        <v>8219</v>
      </c>
      <c r="I3871" t="s">
        <v>8224</v>
      </c>
      <c r="J3871" t="s">
        <v>8246</v>
      </c>
      <c r="K3871">
        <v>1481184000</v>
      </c>
      <c r="L3871">
        <v>1479708680</v>
      </c>
      <c r="M3871" t="b">
        <v>0</v>
      </c>
      <c r="N3871">
        <v>127</v>
      </c>
      <c r="O3871" t="b">
        <v>1</v>
      </c>
      <c r="P3871" t="s">
        <v>8277</v>
      </c>
      <c r="Q3871">
        <f t="shared" si="482"/>
        <v>267</v>
      </c>
      <c r="R3871">
        <f t="shared" si="487"/>
        <v>63.1</v>
      </c>
      <c r="S3871" t="str">
        <f t="shared" si="483"/>
        <v>music</v>
      </c>
      <c r="T3871" t="str">
        <f t="shared" si="484"/>
        <v>metal</v>
      </c>
      <c r="U3871" s="7">
        <f t="shared" si="485"/>
        <v>42695.257870370369</v>
      </c>
      <c r="V3871" s="7">
        <f t="shared" si="486"/>
        <v>42712.333333333328</v>
      </c>
    </row>
    <row r="3872" spans="1:22" ht="59" x14ac:dyDescent="0.75">
      <c r="A3872">
        <v>2650</v>
      </c>
      <c r="B3872" s="2" t="s">
        <v>2650</v>
      </c>
      <c r="C3872" s="2" t="s">
        <v>6760</v>
      </c>
      <c r="D3872">
        <v>60000</v>
      </c>
      <c r="E3872">
        <f t="shared" si="480"/>
        <v>60000</v>
      </c>
      <c r="F3872">
        <v>358</v>
      </c>
      <c r="G3872">
        <f t="shared" si="481"/>
        <v>358</v>
      </c>
      <c r="H3872" t="s">
        <v>8220</v>
      </c>
      <c r="I3872" t="s">
        <v>8224</v>
      </c>
      <c r="J3872" t="s">
        <v>8246</v>
      </c>
      <c r="K3872">
        <v>1482332343</v>
      </c>
      <c r="L3872">
        <v>1479740343</v>
      </c>
      <c r="M3872" t="b">
        <v>0</v>
      </c>
      <c r="N3872">
        <v>5</v>
      </c>
      <c r="O3872" t="b">
        <v>0</v>
      </c>
      <c r="P3872" t="s">
        <v>8301</v>
      </c>
      <c r="Q3872">
        <f t="shared" si="482"/>
        <v>1</v>
      </c>
      <c r="R3872">
        <f t="shared" si="487"/>
        <v>71.599999999999994</v>
      </c>
      <c r="S3872" t="str">
        <f t="shared" si="483"/>
        <v>technology</v>
      </c>
      <c r="T3872" t="str">
        <f t="shared" si="484"/>
        <v>space exploration</v>
      </c>
      <c r="U3872" s="7">
        <f t="shared" si="485"/>
        <v>42695.624340277776</v>
      </c>
      <c r="V3872" s="7">
        <f t="shared" si="486"/>
        <v>42725.624340277776</v>
      </c>
    </row>
    <row r="3873" spans="1:22" ht="44.25" x14ac:dyDescent="0.75">
      <c r="A3873">
        <v>4077</v>
      </c>
      <c r="B3873" s="2" t="s">
        <v>4073</v>
      </c>
      <c r="C3873" s="2" t="s">
        <v>8180</v>
      </c>
      <c r="D3873">
        <v>15000</v>
      </c>
      <c r="E3873">
        <f t="shared" si="480"/>
        <v>15000</v>
      </c>
      <c r="F3873">
        <v>1335</v>
      </c>
      <c r="G3873">
        <f t="shared" si="481"/>
        <v>1335</v>
      </c>
      <c r="H3873" t="s">
        <v>8221</v>
      </c>
      <c r="I3873" t="s">
        <v>8224</v>
      </c>
      <c r="J3873" t="s">
        <v>8246</v>
      </c>
      <c r="K3873">
        <v>1482339794</v>
      </c>
      <c r="L3873">
        <v>1479747794</v>
      </c>
      <c r="M3873" t="b">
        <v>0</v>
      </c>
      <c r="N3873">
        <v>6</v>
      </c>
      <c r="O3873" t="b">
        <v>0</v>
      </c>
      <c r="P3873" t="s">
        <v>8271</v>
      </c>
      <c r="Q3873">
        <f t="shared" si="482"/>
        <v>9</v>
      </c>
      <c r="R3873">
        <f t="shared" si="487"/>
        <v>222.5</v>
      </c>
      <c r="S3873" t="str">
        <f t="shared" si="483"/>
        <v>theater</v>
      </c>
      <c r="T3873" t="str">
        <f t="shared" si="484"/>
        <v>plays</v>
      </c>
      <c r="U3873" s="7">
        <f t="shared" si="485"/>
        <v>42695.7105787037</v>
      </c>
      <c r="V3873" s="7">
        <f t="shared" si="486"/>
        <v>42725.7105787037</v>
      </c>
    </row>
    <row r="3874" spans="1:22" ht="44.25" x14ac:dyDescent="0.75">
      <c r="A3874">
        <v>692</v>
      </c>
      <c r="B3874" s="2" t="s">
        <v>693</v>
      </c>
      <c r="C3874" s="2" t="s">
        <v>4802</v>
      </c>
      <c r="D3874">
        <v>20000</v>
      </c>
      <c r="E3874">
        <f t="shared" si="480"/>
        <v>26200</v>
      </c>
      <c r="F3874">
        <v>1306</v>
      </c>
      <c r="G3874">
        <f t="shared" si="481"/>
        <v>1710.8600000000001</v>
      </c>
      <c r="H3874" t="s">
        <v>8221</v>
      </c>
      <c r="I3874" t="s">
        <v>8225</v>
      </c>
      <c r="J3874" t="s">
        <v>8247</v>
      </c>
      <c r="K3874">
        <v>1482397263</v>
      </c>
      <c r="L3874">
        <v>1479805263</v>
      </c>
      <c r="M3874" t="b">
        <v>0</v>
      </c>
      <c r="N3874">
        <v>201</v>
      </c>
      <c r="O3874" t="b">
        <v>0</v>
      </c>
      <c r="P3874" t="s">
        <v>8273</v>
      </c>
      <c r="Q3874">
        <f t="shared" si="482"/>
        <v>7</v>
      </c>
      <c r="R3874">
        <f t="shared" si="487"/>
        <v>8.51</v>
      </c>
      <c r="S3874" t="str">
        <f t="shared" si="483"/>
        <v>technology</v>
      </c>
      <c r="T3874" t="str">
        <f t="shared" si="484"/>
        <v>wearables</v>
      </c>
      <c r="U3874" s="7">
        <f t="shared" si="485"/>
        <v>42696.37572916667</v>
      </c>
      <c r="V3874" s="7">
        <f t="shared" si="486"/>
        <v>42726.37572916667</v>
      </c>
    </row>
    <row r="3875" spans="1:22" ht="44.25" x14ac:dyDescent="0.75">
      <c r="A3875">
        <v>3304</v>
      </c>
      <c r="B3875" s="2" t="s">
        <v>3304</v>
      </c>
      <c r="C3875" s="2" t="s">
        <v>7414</v>
      </c>
      <c r="D3875">
        <v>15000</v>
      </c>
      <c r="E3875">
        <f t="shared" si="480"/>
        <v>15000</v>
      </c>
      <c r="F3875">
        <v>15677.5</v>
      </c>
      <c r="G3875">
        <f t="shared" si="481"/>
        <v>15677.5</v>
      </c>
      <c r="H3875" t="s">
        <v>8219</v>
      </c>
      <c r="I3875" t="s">
        <v>8224</v>
      </c>
      <c r="J3875" t="s">
        <v>8246</v>
      </c>
      <c r="K3875">
        <v>1482418752</v>
      </c>
      <c r="L3875">
        <v>1479826752</v>
      </c>
      <c r="M3875" t="b">
        <v>0</v>
      </c>
      <c r="N3875">
        <v>175</v>
      </c>
      <c r="O3875" t="b">
        <v>1</v>
      </c>
      <c r="P3875" t="s">
        <v>8271</v>
      </c>
      <c r="Q3875">
        <f t="shared" si="482"/>
        <v>105</v>
      </c>
      <c r="R3875">
        <f t="shared" si="487"/>
        <v>89.59</v>
      </c>
      <c r="S3875" t="str">
        <f t="shared" si="483"/>
        <v>theater</v>
      </c>
      <c r="T3875" t="str">
        <f t="shared" si="484"/>
        <v>plays</v>
      </c>
      <c r="U3875" s="7">
        <f t="shared" si="485"/>
        <v>42696.624444444446</v>
      </c>
      <c r="V3875" s="7">
        <f t="shared" si="486"/>
        <v>42726.624444444446</v>
      </c>
    </row>
    <row r="3876" spans="1:22" ht="44.25" x14ac:dyDescent="0.75">
      <c r="A3876">
        <v>707</v>
      </c>
      <c r="B3876" s="2" t="s">
        <v>708</v>
      </c>
      <c r="C3876" s="2" t="s">
        <v>4817</v>
      </c>
      <c r="D3876">
        <v>68000</v>
      </c>
      <c r="E3876">
        <f t="shared" si="480"/>
        <v>89080</v>
      </c>
      <c r="F3876">
        <v>53670.6</v>
      </c>
      <c r="G3876">
        <f t="shared" si="481"/>
        <v>70308.486000000004</v>
      </c>
      <c r="H3876" t="s">
        <v>8221</v>
      </c>
      <c r="I3876" t="s">
        <v>8225</v>
      </c>
      <c r="J3876" t="s">
        <v>8247</v>
      </c>
      <c r="K3876">
        <v>1483286127</v>
      </c>
      <c r="L3876">
        <v>1479830127</v>
      </c>
      <c r="M3876" t="b">
        <v>0</v>
      </c>
      <c r="N3876">
        <v>456</v>
      </c>
      <c r="O3876" t="b">
        <v>0</v>
      </c>
      <c r="P3876" t="s">
        <v>8273</v>
      </c>
      <c r="Q3876">
        <f t="shared" si="482"/>
        <v>79</v>
      </c>
      <c r="R3876">
        <f t="shared" si="487"/>
        <v>154.19</v>
      </c>
      <c r="S3876" t="str">
        <f t="shared" si="483"/>
        <v>technology</v>
      </c>
      <c r="T3876" t="str">
        <f t="shared" si="484"/>
        <v>wearables</v>
      </c>
      <c r="U3876" s="7">
        <f t="shared" si="485"/>
        <v>42696.663506944446</v>
      </c>
      <c r="V3876" s="7">
        <f t="shared" si="486"/>
        <v>42736.663506944446</v>
      </c>
    </row>
    <row r="3877" spans="1:22" ht="59" x14ac:dyDescent="0.75">
      <c r="A3877">
        <v>4105</v>
      </c>
      <c r="B3877" s="2" t="s">
        <v>4101</v>
      </c>
      <c r="C3877" s="2" t="s">
        <v>8208</v>
      </c>
      <c r="D3877">
        <v>33000</v>
      </c>
      <c r="E3877">
        <f t="shared" si="480"/>
        <v>1584</v>
      </c>
      <c r="F3877">
        <v>2300</v>
      </c>
      <c r="G3877">
        <f t="shared" si="481"/>
        <v>110.4</v>
      </c>
      <c r="H3877" t="s">
        <v>8221</v>
      </c>
      <c r="I3877" t="s">
        <v>8238</v>
      </c>
      <c r="J3877" t="s">
        <v>8256</v>
      </c>
      <c r="K3877">
        <v>1482711309</v>
      </c>
      <c r="L3877">
        <v>1479860109</v>
      </c>
      <c r="M3877" t="b">
        <v>0</v>
      </c>
      <c r="N3877">
        <v>6</v>
      </c>
      <c r="O3877" t="b">
        <v>0</v>
      </c>
      <c r="P3877" t="s">
        <v>8271</v>
      </c>
      <c r="Q3877">
        <f t="shared" si="482"/>
        <v>7</v>
      </c>
      <c r="R3877">
        <f t="shared" si="487"/>
        <v>18.399999999999999</v>
      </c>
      <c r="S3877" t="str">
        <f t="shared" si="483"/>
        <v>theater</v>
      </c>
      <c r="T3877" t="str">
        <f t="shared" si="484"/>
        <v>plays</v>
      </c>
      <c r="U3877" s="7">
        <f t="shared" si="485"/>
        <v>42697.010520833333</v>
      </c>
      <c r="V3877" s="7">
        <f t="shared" si="486"/>
        <v>42730.010520833333</v>
      </c>
    </row>
    <row r="3878" spans="1:22" ht="29.5" x14ac:dyDescent="0.75">
      <c r="A3878">
        <v>3360</v>
      </c>
      <c r="B3878" s="2" t="s">
        <v>3359</v>
      </c>
      <c r="C3878" s="2" t="s">
        <v>7470</v>
      </c>
      <c r="D3878">
        <v>9000</v>
      </c>
      <c r="E3878">
        <f t="shared" si="480"/>
        <v>6480</v>
      </c>
      <c r="F3878">
        <v>9124</v>
      </c>
      <c r="G3878">
        <f t="shared" si="481"/>
        <v>6569.28</v>
      </c>
      <c r="H3878" t="s">
        <v>8219</v>
      </c>
      <c r="I3878" t="s">
        <v>8244</v>
      </c>
      <c r="J3878" t="s">
        <v>8258</v>
      </c>
      <c r="K3878">
        <v>1481731140</v>
      </c>
      <c r="L3878">
        <v>1479866343</v>
      </c>
      <c r="M3878" t="b">
        <v>0</v>
      </c>
      <c r="N3878">
        <v>72</v>
      </c>
      <c r="O3878" t="b">
        <v>1</v>
      </c>
      <c r="P3878" t="s">
        <v>8271</v>
      </c>
      <c r="Q3878">
        <f t="shared" si="482"/>
        <v>101</v>
      </c>
      <c r="R3878">
        <f t="shared" si="487"/>
        <v>91.24</v>
      </c>
      <c r="S3878" t="str">
        <f t="shared" si="483"/>
        <v>theater</v>
      </c>
      <c r="T3878" t="str">
        <f t="shared" si="484"/>
        <v>plays</v>
      </c>
      <c r="U3878" s="7">
        <f t="shared" si="485"/>
        <v>42697.082673611112</v>
      </c>
      <c r="V3878" s="7">
        <f t="shared" si="486"/>
        <v>42718.665972222225</v>
      </c>
    </row>
    <row r="3879" spans="1:22" ht="44.25" x14ac:dyDescent="0.75">
      <c r="A3879">
        <v>323</v>
      </c>
      <c r="B3879" s="2" t="s">
        <v>324</v>
      </c>
      <c r="C3879" s="2" t="s">
        <v>4433</v>
      </c>
      <c r="D3879">
        <v>5400</v>
      </c>
      <c r="E3879">
        <f t="shared" si="480"/>
        <v>5400</v>
      </c>
      <c r="F3879">
        <v>6646</v>
      </c>
      <c r="G3879">
        <f t="shared" si="481"/>
        <v>6646</v>
      </c>
      <c r="H3879" t="s">
        <v>8219</v>
      </c>
      <c r="I3879" t="s">
        <v>8224</v>
      </c>
      <c r="J3879" t="s">
        <v>8246</v>
      </c>
      <c r="K3879">
        <v>1482307140</v>
      </c>
      <c r="L3879">
        <v>1479886966</v>
      </c>
      <c r="M3879" t="b">
        <v>1</v>
      </c>
      <c r="N3879">
        <v>58</v>
      </c>
      <c r="O3879" t="b">
        <v>1</v>
      </c>
      <c r="P3879" t="s">
        <v>8269</v>
      </c>
      <c r="Q3879">
        <f t="shared" si="482"/>
        <v>123</v>
      </c>
      <c r="R3879">
        <f t="shared" si="487"/>
        <v>114.59</v>
      </c>
      <c r="S3879" t="str">
        <f t="shared" si="483"/>
        <v>film &amp; video</v>
      </c>
      <c r="T3879" t="str">
        <f t="shared" si="484"/>
        <v>documentary</v>
      </c>
      <c r="U3879" s="7">
        <f t="shared" si="485"/>
        <v>42697.32136574074</v>
      </c>
      <c r="V3879" s="7">
        <f t="shared" si="486"/>
        <v>42725.332638888889</v>
      </c>
    </row>
    <row r="3880" spans="1:22" ht="59" x14ac:dyDescent="0.75">
      <c r="A3880">
        <v>1321</v>
      </c>
      <c r="B3880" s="2" t="s">
        <v>1322</v>
      </c>
      <c r="C3880" s="2" t="s">
        <v>5431</v>
      </c>
      <c r="D3880">
        <v>462000</v>
      </c>
      <c r="E3880">
        <f t="shared" si="480"/>
        <v>50820</v>
      </c>
      <c r="F3880">
        <v>6019</v>
      </c>
      <c r="G3880">
        <f t="shared" si="481"/>
        <v>662.09</v>
      </c>
      <c r="H3880" t="s">
        <v>8220</v>
      </c>
      <c r="I3880" t="s">
        <v>8235</v>
      </c>
      <c r="J3880" t="s">
        <v>8255</v>
      </c>
      <c r="K3880">
        <v>1482515937</v>
      </c>
      <c r="L3880">
        <v>1479923937</v>
      </c>
      <c r="M3880" t="b">
        <v>0</v>
      </c>
      <c r="N3880">
        <v>7</v>
      </c>
      <c r="O3880" t="b">
        <v>0</v>
      </c>
      <c r="P3880" t="s">
        <v>8273</v>
      </c>
      <c r="Q3880">
        <f t="shared" si="482"/>
        <v>1</v>
      </c>
      <c r="R3880">
        <f t="shared" si="487"/>
        <v>94.58</v>
      </c>
      <c r="S3880" t="str">
        <f t="shared" si="483"/>
        <v>technology</v>
      </c>
      <c r="T3880" t="str">
        <f t="shared" si="484"/>
        <v>wearables</v>
      </c>
      <c r="U3880" s="7">
        <f t="shared" si="485"/>
        <v>42697.74927083333</v>
      </c>
      <c r="V3880" s="7">
        <f t="shared" si="486"/>
        <v>42727.74927083333</v>
      </c>
    </row>
    <row r="3881" spans="1:22" ht="59" x14ac:dyDescent="0.75">
      <c r="A3881">
        <v>3224</v>
      </c>
      <c r="B3881" s="2" t="s">
        <v>3224</v>
      </c>
      <c r="C3881" s="2" t="s">
        <v>7334</v>
      </c>
      <c r="D3881">
        <v>30000</v>
      </c>
      <c r="E3881">
        <f t="shared" si="480"/>
        <v>30000</v>
      </c>
      <c r="F3881">
        <v>30610</v>
      </c>
      <c r="G3881">
        <f t="shared" si="481"/>
        <v>30610</v>
      </c>
      <c r="H3881" t="s">
        <v>8219</v>
      </c>
      <c r="I3881" t="s">
        <v>8224</v>
      </c>
      <c r="J3881" t="s">
        <v>8246</v>
      </c>
      <c r="K3881">
        <v>1484024400</v>
      </c>
      <c r="L3881">
        <v>1479932713</v>
      </c>
      <c r="M3881" t="b">
        <v>1</v>
      </c>
      <c r="N3881">
        <v>216</v>
      </c>
      <c r="O3881" t="b">
        <v>1</v>
      </c>
      <c r="P3881" t="s">
        <v>8271</v>
      </c>
      <c r="Q3881">
        <f t="shared" si="482"/>
        <v>102</v>
      </c>
      <c r="R3881">
        <f t="shared" si="487"/>
        <v>141.71</v>
      </c>
      <c r="S3881" t="str">
        <f t="shared" si="483"/>
        <v>theater</v>
      </c>
      <c r="T3881" t="str">
        <f t="shared" si="484"/>
        <v>plays</v>
      </c>
      <c r="U3881" s="7">
        <f t="shared" si="485"/>
        <v>42697.850844907407</v>
      </c>
      <c r="V3881" s="7">
        <f t="shared" si="486"/>
        <v>42745.208333333328</v>
      </c>
    </row>
    <row r="3882" spans="1:22" ht="59" x14ac:dyDescent="0.75">
      <c r="A3882">
        <v>4071</v>
      </c>
      <c r="B3882" s="2" t="s">
        <v>4067</v>
      </c>
      <c r="C3882" s="2" t="s">
        <v>8174</v>
      </c>
      <c r="D3882">
        <v>20000</v>
      </c>
      <c r="E3882">
        <f t="shared" si="480"/>
        <v>960</v>
      </c>
      <c r="F3882">
        <v>0</v>
      </c>
      <c r="G3882">
        <f t="shared" si="481"/>
        <v>0</v>
      </c>
      <c r="H3882" t="s">
        <v>8221</v>
      </c>
      <c r="I3882" t="s">
        <v>8238</v>
      </c>
      <c r="J3882" t="s">
        <v>8256</v>
      </c>
      <c r="K3882">
        <v>1482779931</v>
      </c>
      <c r="L3882">
        <v>1480187931</v>
      </c>
      <c r="M3882" t="b">
        <v>0</v>
      </c>
      <c r="N3882">
        <v>0</v>
      </c>
      <c r="O3882" t="b">
        <v>0</v>
      </c>
      <c r="P3882" t="s">
        <v>8271</v>
      </c>
      <c r="Q3882">
        <f t="shared" si="482"/>
        <v>0</v>
      </c>
      <c r="R3882" t="e">
        <f t="shared" si="487"/>
        <v>#DIV/0!</v>
      </c>
      <c r="S3882" t="str">
        <f t="shared" si="483"/>
        <v>theater</v>
      </c>
      <c r="T3882" t="str">
        <f t="shared" si="484"/>
        <v>plays</v>
      </c>
      <c r="U3882" s="7">
        <f t="shared" si="485"/>
        <v>42700.804756944446</v>
      </c>
      <c r="V3882" s="7">
        <f t="shared" si="486"/>
        <v>42730.804756944446</v>
      </c>
    </row>
    <row r="3883" spans="1:22" ht="44.25" x14ac:dyDescent="0.75">
      <c r="A3883">
        <v>3634</v>
      </c>
      <c r="B3883" s="2" t="s">
        <v>3632</v>
      </c>
      <c r="C3883" s="2" t="s">
        <v>7744</v>
      </c>
      <c r="D3883">
        <v>75000</v>
      </c>
      <c r="E3883">
        <f t="shared" si="480"/>
        <v>54750</v>
      </c>
      <c r="F3883">
        <v>3185</v>
      </c>
      <c r="G3883">
        <f t="shared" si="481"/>
        <v>2325.0499999999997</v>
      </c>
      <c r="H3883" t="s">
        <v>8221</v>
      </c>
      <c r="I3883" t="s">
        <v>8229</v>
      </c>
      <c r="J3883" t="s">
        <v>8251</v>
      </c>
      <c r="K3883">
        <v>1484366340</v>
      </c>
      <c r="L3883">
        <v>1480219174</v>
      </c>
      <c r="M3883" t="b">
        <v>0</v>
      </c>
      <c r="N3883">
        <v>18</v>
      </c>
      <c r="O3883" t="b">
        <v>0</v>
      </c>
      <c r="P3883" t="s">
        <v>8305</v>
      </c>
      <c r="Q3883">
        <f t="shared" si="482"/>
        <v>4</v>
      </c>
      <c r="R3883">
        <f t="shared" si="487"/>
        <v>129.16999999999999</v>
      </c>
      <c r="S3883" t="str">
        <f t="shared" si="483"/>
        <v>theater</v>
      </c>
      <c r="T3883" t="str">
        <f t="shared" si="484"/>
        <v>musical</v>
      </c>
      <c r="U3883" s="7">
        <f t="shared" si="485"/>
        <v>42701.166365740741</v>
      </c>
      <c r="V3883" s="7">
        <f t="shared" si="486"/>
        <v>42749.165972222225</v>
      </c>
    </row>
    <row r="3884" spans="1:22" ht="44.25" x14ac:dyDescent="0.75">
      <c r="A3884">
        <v>2896</v>
      </c>
      <c r="B3884" s="2" t="s">
        <v>2896</v>
      </c>
      <c r="C3884" s="2" t="s">
        <v>7006</v>
      </c>
      <c r="D3884">
        <v>3000</v>
      </c>
      <c r="E3884">
        <f t="shared" si="480"/>
        <v>3000</v>
      </c>
      <c r="F3884">
        <v>625</v>
      </c>
      <c r="G3884">
        <f t="shared" si="481"/>
        <v>625</v>
      </c>
      <c r="H3884" t="s">
        <v>8221</v>
      </c>
      <c r="I3884" t="s">
        <v>8224</v>
      </c>
      <c r="J3884" t="s">
        <v>8246</v>
      </c>
      <c r="K3884">
        <v>1481522400</v>
      </c>
      <c r="L3884">
        <v>1480283321</v>
      </c>
      <c r="M3884" t="b">
        <v>0</v>
      </c>
      <c r="N3884">
        <v>12</v>
      </c>
      <c r="O3884" t="b">
        <v>0</v>
      </c>
      <c r="P3884" t="s">
        <v>8271</v>
      </c>
      <c r="Q3884">
        <f t="shared" si="482"/>
        <v>21</v>
      </c>
      <c r="R3884">
        <f t="shared" si="487"/>
        <v>52.08</v>
      </c>
      <c r="S3884" t="str">
        <f t="shared" si="483"/>
        <v>theater</v>
      </c>
      <c r="T3884" t="str">
        <f t="shared" si="484"/>
        <v>plays</v>
      </c>
      <c r="U3884" s="7">
        <f t="shared" si="485"/>
        <v>42701.908807870372</v>
      </c>
      <c r="V3884" s="7">
        <f t="shared" si="486"/>
        <v>42716.25</v>
      </c>
    </row>
    <row r="3885" spans="1:22" ht="44.25" x14ac:dyDescent="0.75">
      <c r="A3885">
        <v>854</v>
      </c>
      <c r="B3885" s="2" t="s">
        <v>855</v>
      </c>
      <c r="C3885" s="2" t="s">
        <v>4964</v>
      </c>
      <c r="D3885">
        <v>27800</v>
      </c>
      <c r="E3885">
        <f t="shared" si="480"/>
        <v>27800</v>
      </c>
      <c r="F3885">
        <v>32865.300000000003</v>
      </c>
      <c r="G3885">
        <f t="shared" si="481"/>
        <v>32865.300000000003</v>
      </c>
      <c r="H3885" t="s">
        <v>8219</v>
      </c>
      <c r="I3885" t="s">
        <v>8224</v>
      </c>
      <c r="J3885" t="s">
        <v>8246</v>
      </c>
      <c r="K3885">
        <v>1482901546</v>
      </c>
      <c r="L3885">
        <v>1480309546</v>
      </c>
      <c r="M3885" t="b">
        <v>0</v>
      </c>
      <c r="N3885">
        <v>499</v>
      </c>
      <c r="O3885" t="b">
        <v>1</v>
      </c>
      <c r="P3885" t="s">
        <v>8277</v>
      </c>
      <c r="Q3885">
        <f t="shared" si="482"/>
        <v>118</v>
      </c>
      <c r="R3885">
        <f t="shared" si="487"/>
        <v>65.86</v>
      </c>
      <c r="S3885" t="str">
        <f t="shared" si="483"/>
        <v>music</v>
      </c>
      <c r="T3885" t="str">
        <f t="shared" si="484"/>
        <v>metal</v>
      </c>
      <c r="U3885" s="7">
        <f t="shared" si="485"/>
        <v>42702.212337962963</v>
      </c>
      <c r="V3885" s="7">
        <f t="shared" si="486"/>
        <v>42732.212337962963</v>
      </c>
    </row>
    <row r="3886" spans="1:22" ht="44.25" x14ac:dyDescent="0.75">
      <c r="A3886">
        <v>1903</v>
      </c>
      <c r="B3886" s="2" t="s">
        <v>1904</v>
      </c>
      <c r="C3886" s="2" t="s">
        <v>6013</v>
      </c>
      <c r="D3886">
        <v>3000</v>
      </c>
      <c r="E3886">
        <f t="shared" si="480"/>
        <v>3000</v>
      </c>
      <c r="F3886">
        <v>1398</v>
      </c>
      <c r="G3886">
        <f t="shared" si="481"/>
        <v>1398</v>
      </c>
      <c r="H3886" t="s">
        <v>8221</v>
      </c>
      <c r="I3886" t="s">
        <v>8224</v>
      </c>
      <c r="J3886" t="s">
        <v>8246</v>
      </c>
      <c r="K3886">
        <v>1485541791</v>
      </c>
      <c r="L3886">
        <v>1480357791</v>
      </c>
      <c r="M3886" t="b">
        <v>0</v>
      </c>
      <c r="N3886">
        <v>41</v>
      </c>
      <c r="O3886" t="b">
        <v>0</v>
      </c>
      <c r="P3886" t="s">
        <v>8294</v>
      </c>
      <c r="Q3886">
        <f t="shared" si="482"/>
        <v>47</v>
      </c>
      <c r="R3886">
        <f t="shared" si="487"/>
        <v>34.1</v>
      </c>
      <c r="S3886" t="str">
        <f t="shared" si="483"/>
        <v>technology</v>
      </c>
      <c r="T3886" t="str">
        <f t="shared" si="484"/>
        <v>gadgets</v>
      </c>
      <c r="U3886" s="7">
        <f t="shared" si="485"/>
        <v>42702.770729166667</v>
      </c>
      <c r="V3886" s="7">
        <f t="shared" si="486"/>
        <v>42762.770729166667</v>
      </c>
    </row>
    <row r="3887" spans="1:22" ht="44.25" x14ac:dyDescent="0.75">
      <c r="A3887">
        <v>2259</v>
      </c>
      <c r="B3887" s="2" t="s">
        <v>2260</v>
      </c>
      <c r="C3887" s="2" t="s">
        <v>6369</v>
      </c>
      <c r="D3887">
        <v>1000</v>
      </c>
      <c r="E3887">
        <f t="shared" si="480"/>
        <v>1310</v>
      </c>
      <c r="F3887">
        <v>18671</v>
      </c>
      <c r="G3887">
        <f t="shared" si="481"/>
        <v>24459.010000000002</v>
      </c>
      <c r="H3887" t="s">
        <v>8219</v>
      </c>
      <c r="I3887" t="s">
        <v>8225</v>
      </c>
      <c r="J3887" t="s">
        <v>8247</v>
      </c>
      <c r="K3887">
        <v>1481224736</v>
      </c>
      <c r="L3887">
        <v>1480360736</v>
      </c>
      <c r="M3887" t="b">
        <v>0</v>
      </c>
      <c r="N3887">
        <v>206</v>
      </c>
      <c r="O3887" t="b">
        <v>1</v>
      </c>
      <c r="P3887" t="s">
        <v>8297</v>
      </c>
      <c r="Q3887">
        <f t="shared" si="482"/>
        <v>1867</v>
      </c>
      <c r="R3887">
        <f t="shared" si="487"/>
        <v>118.73</v>
      </c>
      <c r="S3887" t="str">
        <f t="shared" si="483"/>
        <v>games</v>
      </c>
      <c r="T3887" t="str">
        <f t="shared" si="484"/>
        <v>tabletop games</v>
      </c>
      <c r="U3887" s="7">
        <f t="shared" si="485"/>
        <v>42702.804814814815</v>
      </c>
      <c r="V3887" s="7">
        <f t="shared" si="486"/>
        <v>42712.804814814815</v>
      </c>
    </row>
    <row r="3888" spans="1:22" ht="44.25" x14ac:dyDescent="0.75">
      <c r="A3888">
        <v>1008</v>
      </c>
      <c r="B3888" s="2" t="s">
        <v>1009</v>
      </c>
      <c r="C3888" s="2" t="s">
        <v>5118</v>
      </c>
      <c r="D3888">
        <v>93500</v>
      </c>
      <c r="E3888">
        <f t="shared" si="480"/>
        <v>4488</v>
      </c>
      <c r="F3888">
        <v>250</v>
      </c>
      <c r="G3888">
        <f t="shared" si="481"/>
        <v>12</v>
      </c>
      <c r="H3888" t="s">
        <v>8220</v>
      </c>
      <c r="I3888" t="s">
        <v>8238</v>
      </c>
      <c r="J3888" t="s">
        <v>8256</v>
      </c>
      <c r="K3888">
        <v>1482953115</v>
      </c>
      <c r="L3888">
        <v>1480361115</v>
      </c>
      <c r="M3888" t="b">
        <v>0</v>
      </c>
      <c r="N3888">
        <v>1</v>
      </c>
      <c r="O3888" t="b">
        <v>0</v>
      </c>
      <c r="P3888" t="s">
        <v>8273</v>
      </c>
      <c r="Q3888">
        <f t="shared" si="482"/>
        <v>0</v>
      </c>
      <c r="R3888">
        <f t="shared" si="487"/>
        <v>12</v>
      </c>
      <c r="S3888" t="str">
        <f t="shared" si="483"/>
        <v>technology</v>
      </c>
      <c r="T3888" t="str">
        <f t="shared" si="484"/>
        <v>wearables</v>
      </c>
      <c r="U3888" s="7">
        <f t="shared" si="485"/>
        <v>42702.809201388889</v>
      </c>
      <c r="V3888" s="7">
        <f t="shared" si="486"/>
        <v>42732.809201388889</v>
      </c>
    </row>
    <row r="3889" spans="1:22" ht="44.25" x14ac:dyDescent="0.75">
      <c r="A3889">
        <v>3236</v>
      </c>
      <c r="B3889" s="2" t="s">
        <v>3236</v>
      </c>
      <c r="C3889" s="2" t="s">
        <v>7346</v>
      </c>
      <c r="D3889">
        <v>20000</v>
      </c>
      <c r="E3889">
        <f t="shared" si="480"/>
        <v>20000</v>
      </c>
      <c r="F3889">
        <v>20120</v>
      </c>
      <c r="G3889">
        <f t="shared" si="481"/>
        <v>20120</v>
      </c>
      <c r="H3889" t="s">
        <v>8219</v>
      </c>
      <c r="I3889" t="s">
        <v>8224</v>
      </c>
      <c r="J3889" t="s">
        <v>8246</v>
      </c>
      <c r="K3889">
        <v>1482962433</v>
      </c>
      <c r="L3889">
        <v>1480370433</v>
      </c>
      <c r="M3889" t="b">
        <v>0</v>
      </c>
      <c r="N3889">
        <v>110</v>
      </c>
      <c r="O3889" t="b">
        <v>1</v>
      </c>
      <c r="P3889" t="s">
        <v>8271</v>
      </c>
      <c r="Q3889">
        <f t="shared" si="482"/>
        <v>101</v>
      </c>
      <c r="R3889">
        <f t="shared" si="487"/>
        <v>182.91</v>
      </c>
      <c r="S3889" t="str">
        <f t="shared" si="483"/>
        <v>theater</v>
      </c>
      <c r="T3889" t="str">
        <f t="shared" si="484"/>
        <v>plays</v>
      </c>
      <c r="U3889" s="7">
        <f t="shared" si="485"/>
        <v>42702.917048611111</v>
      </c>
      <c r="V3889" s="7">
        <f t="shared" si="486"/>
        <v>42732.917048611111</v>
      </c>
    </row>
    <row r="3890" spans="1:22" ht="59" x14ac:dyDescent="0.75">
      <c r="A3890">
        <v>1381</v>
      </c>
      <c r="B3890" s="2" t="s">
        <v>1382</v>
      </c>
      <c r="C3890" s="2" t="s">
        <v>5491</v>
      </c>
      <c r="D3890">
        <v>5000</v>
      </c>
      <c r="E3890">
        <f t="shared" si="480"/>
        <v>5000</v>
      </c>
      <c r="F3890">
        <v>5355</v>
      </c>
      <c r="G3890">
        <f t="shared" si="481"/>
        <v>5355</v>
      </c>
      <c r="H3890" t="s">
        <v>8219</v>
      </c>
      <c r="I3890" t="s">
        <v>8224</v>
      </c>
      <c r="J3890" t="s">
        <v>8246</v>
      </c>
      <c r="K3890">
        <v>1482988125</v>
      </c>
      <c r="L3890">
        <v>1480396125</v>
      </c>
      <c r="M3890" t="b">
        <v>0</v>
      </c>
      <c r="N3890">
        <v>73</v>
      </c>
      <c r="O3890" t="b">
        <v>1</v>
      </c>
      <c r="P3890" t="s">
        <v>8276</v>
      </c>
      <c r="Q3890">
        <f t="shared" si="482"/>
        <v>107</v>
      </c>
      <c r="R3890">
        <f t="shared" si="487"/>
        <v>73.36</v>
      </c>
      <c r="S3890" t="str">
        <f t="shared" si="483"/>
        <v>music</v>
      </c>
      <c r="T3890" t="str">
        <f t="shared" si="484"/>
        <v>rock</v>
      </c>
      <c r="U3890" s="7">
        <f t="shared" si="485"/>
        <v>42703.214409722219</v>
      </c>
      <c r="V3890" s="7">
        <f t="shared" si="486"/>
        <v>42733.214409722219</v>
      </c>
    </row>
    <row r="3891" spans="1:22" ht="44.25" x14ac:dyDescent="0.75">
      <c r="A3891">
        <v>1908</v>
      </c>
      <c r="B3891" s="2" t="s">
        <v>1909</v>
      </c>
      <c r="C3891" s="2" t="s">
        <v>6018</v>
      </c>
      <c r="D3891">
        <v>25000</v>
      </c>
      <c r="E3891">
        <f t="shared" si="480"/>
        <v>25000</v>
      </c>
      <c r="F3891">
        <v>433</v>
      </c>
      <c r="G3891">
        <f t="shared" si="481"/>
        <v>433</v>
      </c>
      <c r="H3891" t="s">
        <v>8221</v>
      </c>
      <c r="I3891" t="s">
        <v>8224</v>
      </c>
      <c r="J3891" t="s">
        <v>8246</v>
      </c>
      <c r="K3891">
        <v>1483048900</v>
      </c>
      <c r="L3891">
        <v>1480456900</v>
      </c>
      <c r="M3891" t="b">
        <v>0</v>
      </c>
      <c r="N3891">
        <v>4</v>
      </c>
      <c r="O3891" t="b">
        <v>0</v>
      </c>
      <c r="P3891" t="s">
        <v>8294</v>
      </c>
      <c r="Q3891">
        <f t="shared" si="482"/>
        <v>2</v>
      </c>
      <c r="R3891">
        <f t="shared" si="487"/>
        <v>108.25</v>
      </c>
      <c r="S3891" t="str">
        <f t="shared" si="483"/>
        <v>technology</v>
      </c>
      <c r="T3891" t="str">
        <f t="shared" si="484"/>
        <v>gadgets</v>
      </c>
      <c r="U3891" s="7">
        <f t="shared" si="485"/>
        <v>42703.917824074073</v>
      </c>
      <c r="V3891" s="7">
        <f t="shared" si="486"/>
        <v>42733.917824074073</v>
      </c>
    </row>
    <row r="3892" spans="1:22" ht="44.25" x14ac:dyDescent="0.75">
      <c r="A3892">
        <v>1325</v>
      </c>
      <c r="B3892" s="2" t="s">
        <v>1326</v>
      </c>
      <c r="C3892" s="2" t="s">
        <v>5435</v>
      </c>
      <c r="D3892">
        <v>20000</v>
      </c>
      <c r="E3892">
        <f t="shared" si="480"/>
        <v>20000</v>
      </c>
      <c r="F3892">
        <v>486</v>
      </c>
      <c r="G3892">
        <f t="shared" si="481"/>
        <v>486</v>
      </c>
      <c r="H3892" t="s">
        <v>8220</v>
      </c>
      <c r="I3892" t="s">
        <v>8224</v>
      </c>
      <c r="J3892" t="s">
        <v>8246</v>
      </c>
      <c r="K3892">
        <v>1483063435</v>
      </c>
      <c r="L3892">
        <v>1480471435</v>
      </c>
      <c r="M3892" t="b">
        <v>0</v>
      </c>
      <c r="N3892">
        <v>8</v>
      </c>
      <c r="O3892" t="b">
        <v>0</v>
      </c>
      <c r="P3892" t="s">
        <v>8273</v>
      </c>
      <c r="Q3892">
        <f t="shared" si="482"/>
        <v>2</v>
      </c>
      <c r="R3892">
        <f t="shared" si="487"/>
        <v>60.75</v>
      </c>
      <c r="S3892" t="str">
        <f t="shared" si="483"/>
        <v>technology</v>
      </c>
      <c r="T3892" t="str">
        <f t="shared" si="484"/>
        <v>wearables</v>
      </c>
      <c r="U3892" s="7">
        <f t="shared" si="485"/>
        <v>42704.086053240739</v>
      </c>
      <c r="V3892" s="7">
        <f t="shared" si="486"/>
        <v>42734.086053240739</v>
      </c>
    </row>
    <row r="3893" spans="1:22" ht="44.25" x14ac:dyDescent="0.75">
      <c r="A3893">
        <v>2460</v>
      </c>
      <c r="B3893" s="2" t="s">
        <v>2461</v>
      </c>
      <c r="C3893" s="2" t="s">
        <v>6570</v>
      </c>
      <c r="D3893">
        <v>8500</v>
      </c>
      <c r="E3893">
        <f t="shared" si="480"/>
        <v>8500</v>
      </c>
      <c r="F3893">
        <v>8567</v>
      </c>
      <c r="G3893">
        <f t="shared" si="481"/>
        <v>8567</v>
      </c>
      <c r="H3893" t="s">
        <v>8219</v>
      </c>
      <c r="I3893" t="s">
        <v>8224</v>
      </c>
      <c r="J3893" t="s">
        <v>8246</v>
      </c>
      <c r="K3893">
        <v>1483417020</v>
      </c>
      <c r="L3893">
        <v>1480480167</v>
      </c>
      <c r="M3893" t="b">
        <v>0</v>
      </c>
      <c r="N3893">
        <v>68</v>
      </c>
      <c r="O3893" t="b">
        <v>1</v>
      </c>
      <c r="P3893" t="s">
        <v>8298</v>
      </c>
      <c r="Q3893">
        <f t="shared" si="482"/>
        <v>101</v>
      </c>
      <c r="R3893">
        <f t="shared" si="487"/>
        <v>125.99</v>
      </c>
      <c r="S3893" t="str">
        <f t="shared" si="483"/>
        <v>food</v>
      </c>
      <c r="T3893" t="str">
        <f t="shared" si="484"/>
        <v>small batch</v>
      </c>
      <c r="U3893" s="7">
        <f t="shared" si="485"/>
        <v>42704.187118055561</v>
      </c>
      <c r="V3893" s="7">
        <f t="shared" si="486"/>
        <v>42738.178472222222</v>
      </c>
    </row>
    <row r="3894" spans="1:22" ht="59" x14ac:dyDescent="0.75">
      <c r="A3894">
        <v>2611</v>
      </c>
      <c r="B3894" s="2" t="s">
        <v>2611</v>
      </c>
      <c r="C3894" s="2" t="s">
        <v>6721</v>
      </c>
      <c r="D3894">
        <v>11000</v>
      </c>
      <c r="E3894">
        <f t="shared" si="480"/>
        <v>12539.999999999998</v>
      </c>
      <c r="F3894">
        <v>306970</v>
      </c>
      <c r="G3894">
        <f t="shared" si="481"/>
        <v>349945.8</v>
      </c>
      <c r="H3894" t="s">
        <v>8219</v>
      </c>
      <c r="I3894" t="s">
        <v>8236</v>
      </c>
      <c r="J3894" t="s">
        <v>8249</v>
      </c>
      <c r="K3894">
        <v>1483397940</v>
      </c>
      <c r="L3894">
        <v>1480493014</v>
      </c>
      <c r="M3894" t="b">
        <v>1</v>
      </c>
      <c r="N3894">
        <v>3663</v>
      </c>
      <c r="O3894" t="b">
        <v>1</v>
      </c>
      <c r="P3894" t="s">
        <v>8301</v>
      </c>
      <c r="Q3894">
        <f t="shared" si="482"/>
        <v>2791</v>
      </c>
      <c r="R3894">
        <f t="shared" si="487"/>
        <v>95.54</v>
      </c>
      <c r="S3894" t="str">
        <f t="shared" si="483"/>
        <v>technology</v>
      </c>
      <c r="T3894" t="str">
        <f t="shared" si="484"/>
        <v>space exploration</v>
      </c>
      <c r="U3894" s="7">
        <f t="shared" si="485"/>
        <v>42704.335810185185</v>
      </c>
      <c r="V3894" s="7">
        <f t="shared" si="486"/>
        <v>42737.957638888889</v>
      </c>
    </row>
    <row r="3895" spans="1:22" ht="44.25" x14ac:dyDescent="0.75">
      <c r="A3895">
        <v>2722</v>
      </c>
      <c r="B3895" s="2" t="s">
        <v>2722</v>
      </c>
      <c r="C3895" s="2" t="s">
        <v>6832</v>
      </c>
      <c r="D3895">
        <v>5000</v>
      </c>
      <c r="E3895">
        <f t="shared" si="480"/>
        <v>5000</v>
      </c>
      <c r="F3895">
        <v>12627</v>
      </c>
      <c r="G3895">
        <f t="shared" si="481"/>
        <v>12627</v>
      </c>
      <c r="H3895" t="s">
        <v>8219</v>
      </c>
      <c r="I3895" t="s">
        <v>8224</v>
      </c>
      <c r="J3895" t="s">
        <v>8246</v>
      </c>
      <c r="K3895">
        <v>1485722053</v>
      </c>
      <c r="L3895">
        <v>1480538053</v>
      </c>
      <c r="M3895" t="b">
        <v>0</v>
      </c>
      <c r="N3895">
        <v>185</v>
      </c>
      <c r="O3895" t="b">
        <v>1</v>
      </c>
      <c r="P3895" t="s">
        <v>8295</v>
      </c>
      <c r="Q3895">
        <f t="shared" si="482"/>
        <v>253</v>
      </c>
      <c r="R3895">
        <f t="shared" si="487"/>
        <v>68.25</v>
      </c>
      <c r="S3895" t="str">
        <f t="shared" si="483"/>
        <v>technology</v>
      </c>
      <c r="T3895" t="str">
        <f t="shared" si="484"/>
        <v>hardware</v>
      </c>
      <c r="U3895" s="7">
        <f t="shared" si="485"/>
        <v>42704.857094907406</v>
      </c>
      <c r="V3895" s="7">
        <f t="shared" si="486"/>
        <v>42764.857094907406</v>
      </c>
    </row>
    <row r="3896" spans="1:22" ht="29.5" x14ac:dyDescent="0.75">
      <c r="A3896">
        <v>1373</v>
      </c>
      <c r="B3896" s="2" t="s">
        <v>1374</v>
      </c>
      <c r="C3896" s="2" t="s">
        <v>5483</v>
      </c>
      <c r="D3896">
        <v>10000</v>
      </c>
      <c r="E3896">
        <f t="shared" si="480"/>
        <v>10000</v>
      </c>
      <c r="F3896">
        <v>10501</v>
      </c>
      <c r="G3896">
        <f t="shared" si="481"/>
        <v>10501</v>
      </c>
      <c r="H3896" t="s">
        <v>8219</v>
      </c>
      <c r="I3896" t="s">
        <v>8224</v>
      </c>
      <c r="J3896" t="s">
        <v>8246</v>
      </c>
      <c r="K3896">
        <v>1483138233</v>
      </c>
      <c r="L3896">
        <v>1480546233</v>
      </c>
      <c r="M3896" t="b">
        <v>0</v>
      </c>
      <c r="N3896">
        <v>52</v>
      </c>
      <c r="O3896" t="b">
        <v>1</v>
      </c>
      <c r="P3896" t="s">
        <v>8276</v>
      </c>
      <c r="Q3896">
        <f t="shared" si="482"/>
        <v>105</v>
      </c>
      <c r="R3896">
        <f t="shared" si="487"/>
        <v>201.94</v>
      </c>
      <c r="S3896" t="str">
        <f t="shared" si="483"/>
        <v>music</v>
      </c>
      <c r="T3896" t="str">
        <f t="shared" si="484"/>
        <v>rock</v>
      </c>
      <c r="U3896" s="7">
        <f t="shared" si="485"/>
        <v>42704.95177083333</v>
      </c>
      <c r="V3896" s="7">
        <f t="shared" si="486"/>
        <v>42734.95177083333</v>
      </c>
    </row>
    <row r="3897" spans="1:22" ht="29.5" x14ac:dyDescent="0.75">
      <c r="A3897">
        <v>1817</v>
      </c>
      <c r="B3897" s="2" t="s">
        <v>1818</v>
      </c>
      <c r="C3897" s="2" t="s">
        <v>5927</v>
      </c>
      <c r="D3897">
        <v>18000</v>
      </c>
      <c r="E3897">
        <f t="shared" si="480"/>
        <v>18000</v>
      </c>
      <c r="F3897">
        <v>9419</v>
      </c>
      <c r="G3897">
        <f t="shared" si="481"/>
        <v>9419</v>
      </c>
      <c r="H3897" t="s">
        <v>8221</v>
      </c>
      <c r="I3897" t="s">
        <v>8224</v>
      </c>
      <c r="J3897" t="s">
        <v>8246</v>
      </c>
      <c r="K3897">
        <v>1485759540</v>
      </c>
      <c r="L3897">
        <v>1480607607</v>
      </c>
      <c r="M3897" t="b">
        <v>0</v>
      </c>
      <c r="N3897">
        <v>100</v>
      </c>
      <c r="O3897" t="b">
        <v>0</v>
      </c>
      <c r="P3897" t="s">
        <v>8285</v>
      </c>
      <c r="Q3897">
        <f t="shared" si="482"/>
        <v>52</v>
      </c>
      <c r="R3897">
        <f t="shared" si="487"/>
        <v>94.19</v>
      </c>
      <c r="S3897" t="str">
        <f t="shared" si="483"/>
        <v>photography</v>
      </c>
      <c r="T3897" t="str">
        <f t="shared" si="484"/>
        <v>photobooks</v>
      </c>
      <c r="U3897" s="7">
        <f t="shared" si="485"/>
        <v>42705.662118055552</v>
      </c>
      <c r="V3897" s="7">
        <f t="shared" si="486"/>
        <v>42765.290972222225</v>
      </c>
    </row>
    <row r="3898" spans="1:22" ht="44.25" x14ac:dyDescent="0.75">
      <c r="A3898">
        <v>1320</v>
      </c>
      <c r="B3898" s="2" t="s">
        <v>1321</v>
      </c>
      <c r="C3898" s="2" t="s">
        <v>5430</v>
      </c>
      <c r="D3898">
        <v>100000</v>
      </c>
      <c r="E3898">
        <f t="shared" si="480"/>
        <v>113999.99999999999</v>
      </c>
      <c r="F3898">
        <v>503</v>
      </c>
      <c r="G3898">
        <f t="shared" si="481"/>
        <v>573.41999999999996</v>
      </c>
      <c r="H3898" t="s">
        <v>8220</v>
      </c>
      <c r="I3898" t="s">
        <v>8233</v>
      </c>
      <c r="J3898" t="s">
        <v>8249</v>
      </c>
      <c r="K3898">
        <v>1483138800</v>
      </c>
      <c r="L3898">
        <v>1480610046</v>
      </c>
      <c r="M3898" t="b">
        <v>0</v>
      </c>
      <c r="N3898">
        <v>3</v>
      </c>
      <c r="O3898" t="b">
        <v>0</v>
      </c>
      <c r="P3898" t="s">
        <v>8273</v>
      </c>
      <c r="Q3898">
        <f t="shared" si="482"/>
        <v>1</v>
      </c>
      <c r="R3898">
        <f t="shared" si="487"/>
        <v>191.14</v>
      </c>
      <c r="S3898" t="str">
        <f t="shared" si="483"/>
        <v>technology</v>
      </c>
      <c r="T3898" t="str">
        <f t="shared" si="484"/>
        <v>wearables</v>
      </c>
      <c r="U3898" s="7">
        <f t="shared" si="485"/>
        <v>42705.690347222218</v>
      </c>
      <c r="V3898" s="7">
        <f t="shared" si="486"/>
        <v>42734.958333333328</v>
      </c>
    </row>
    <row r="3899" spans="1:22" ht="44.25" x14ac:dyDescent="0.75">
      <c r="A3899">
        <v>2061</v>
      </c>
      <c r="B3899" s="2" t="s">
        <v>2062</v>
      </c>
      <c r="C3899" s="2" t="s">
        <v>6171</v>
      </c>
      <c r="D3899">
        <v>5000</v>
      </c>
      <c r="E3899">
        <f t="shared" si="480"/>
        <v>5000</v>
      </c>
      <c r="F3899">
        <v>5396</v>
      </c>
      <c r="G3899">
        <f t="shared" si="481"/>
        <v>5396</v>
      </c>
      <c r="H3899" t="s">
        <v>8219</v>
      </c>
      <c r="I3899" t="s">
        <v>8224</v>
      </c>
      <c r="J3899" t="s">
        <v>8246</v>
      </c>
      <c r="K3899">
        <v>1483208454</v>
      </c>
      <c r="L3899">
        <v>1480616454</v>
      </c>
      <c r="M3899" t="b">
        <v>0</v>
      </c>
      <c r="N3899">
        <v>35</v>
      </c>
      <c r="O3899" t="b">
        <v>1</v>
      </c>
      <c r="P3899" t="s">
        <v>8295</v>
      </c>
      <c r="Q3899">
        <f t="shared" si="482"/>
        <v>108</v>
      </c>
      <c r="R3899">
        <f t="shared" si="487"/>
        <v>154.16999999999999</v>
      </c>
      <c r="S3899" t="str">
        <f t="shared" si="483"/>
        <v>technology</v>
      </c>
      <c r="T3899" t="str">
        <f t="shared" si="484"/>
        <v>hardware</v>
      </c>
      <c r="U3899" s="7">
        <f t="shared" si="485"/>
        <v>42705.764513888891</v>
      </c>
      <c r="V3899" s="7">
        <f t="shared" si="486"/>
        <v>42735.764513888891</v>
      </c>
    </row>
    <row r="3900" spans="1:22" ht="44.25" x14ac:dyDescent="0.75">
      <c r="A3900">
        <v>1539</v>
      </c>
      <c r="B3900" s="2" t="s">
        <v>1540</v>
      </c>
      <c r="C3900" s="2" t="s">
        <v>5649</v>
      </c>
      <c r="D3900">
        <v>20000</v>
      </c>
      <c r="E3900">
        <f t="shared" si="480"/>
        <v>20000</v>
      </c>
      <c r="F3900">
        <v>27197.22</v>
      </c>
      <c r="G3900">
        <f t="shared" si="481"/>
        <v>27197.22</v>
      </c>
      <c r="H3900" t="s">
        <v>8219</v>
      </c>
      <c r="I3900" t="s">
        <v>8224</v>
      </c>
      <c r="J3900" t="s">
        <v>8246</v>
      </c>
      <c r="K3900">
        <v>1483481019</v>
      </c>
      <c r="L3900">
        <v>1480629819</v>
      </c>
      <c r="M3900" t="b">
        <v>0</v>
      </c>
      <c r="N3900">
        <v>284</v>
      </c>
      <c r="O3900" t="b">
        <v>1</v>
      </c>
      <c r="P3900" t="s">
        <v>8285</v>
      </c>
      <c r="Q3900">
        <f t="shared" si="482"/>
        <v>136</v>
      </c>
      <c r="R3900">
        <f t="shared" si="487"/>
        <v>95.76</v>
      </c>
      <c r="S3900" t="str">
        <f t="shared" si="483"/>
        <v>photography</v>
      </c>
      <c r="T3900" t="str">
        <f t="shared" si="484"/>
        <v>photobooks</v>
      </c>
      <c r="U3900" s="7">
        <f t="shared" si="485"/>
        <v>42705.919201388882</v>
      </c>
      <c r="V3900" s="7">
        <f t="shared" si="486"/>
        <v>42738.919201388882</v>
      </c>
    </row>
    <row r="3901" spans="1:22" ht="44.25" x14ac:dyDescent="0.75">
      <c r="A3901">
        <v>1132</v>
      </c>
      <c r="B3901" s="2" t="s">
        <v>1133</v>
      </c>
      <c r="C3901" s="2" t="s">
        <v>5242</v>
      </c>
      <c r="D3901">
        <v>10000</v>
      </c>
      <c r="E3901">
        <f t="shared" si="480"/>
        <v>7300</v>
      </c>
      <c r="F3901">
        <v>1438</v>
      </c>
      <c r="G3901">
        <f t="shared" si="481"/>
        <v>1049.74</v>
      </c>
      <c r="H3901" t="s">
        <v>8221</v>
      </c>
      <c r="I3901" t="s">
        <v>8229</v>
      </c>
      <c r="J3901" t="s">
        <v>8251</v>
      </c>
      <c r="K3901">
        <v>1483238771</v>
      </c>
      <c r="L3901">
        <v>1480646771</v>
      </c>
      <c r="M3901" t="b">
        <v>0</v>
      </c>
      <c r="N3901">
        <v>13</v>
      </c>
      <c r="O3901" t="b">
        <v>0</v>
      </c>
      <c r="P3901" t="s">
        <v>8283</v>
      </c>
      <c r="Q3901">
        <f t="shared" si="482"/>
        <v>14</v>
      </c>
      <c r="R3901">
        <f t="shared" si="487"/>
        <v>80.75</v>
      </c>
      <c r="S3901" t="str">
        <f t="shared" si="483"/>
        <v>games</v>
      </c>
      <c r="T3901" t="str">
        <f t="shared" si="484"/>
        <v>mobile games</v>
      </c>
      <c r="U3901" s="7">
        <f t="shared" si="485"/>
        <v>42706.115405092598</v>
      </c>
      <c r="V3901" s="7">
        <f t="shared" si="486"/>
        <v>42736.115405092598</v>
      </c>
    </row>
    <row r="3902" spans="1:22" ht="44.25" x14ac:dyDescent="0.75">
      <c r="A3902">
        <v>1383</v>
      </c>
      <c r="B3902" s="2" t="s">
        <v>1384</v>
      </c>
      <c r="C3902" s="2" t="s">
        <v>5493</v>
      </c>
      <c r="D3902">
        <v>2200</v>
      </c>
      <c r="E3902">
        <f t="shared" si="480"/>
        <v>1606</v>
      </c>
      <c r="F3902">
        <v>4673</v>
      </c>
      <c r="G3902">
        <f t="shared" si="481"/>
        <v>3411.29</v>
      </c>
      <c r="H3902" t="s">
        <v>8219</v>
      </c>
      <c r="I3902" t="s">
        <v>8229</v>
      </c>
      <c r="J3902" t="s">
        <v>8251</v>
      </c>
      <c r="K3902">
        <v>1482457678</v>
      </c>
      <c r="L3902">
        <v>1480729678</v>
      </c>
      <c r="M3902" t="b">
        <v>0</v>
      </c>
      <c r="N3902">
        <v>93</v>
      </c>
      <c r="O3902" t="b">
        <v>1</v>
      </c>
      <c r="P3902" t="s">
        <v>8276</v>
      </c>
      <c r="Q3902">
        <f t="shared" si="482"/>
        <v>212</v>
      </c>
      <c r="R3902">
        <f t="shared" si="487"/>
        <v>36.68</v>
      </c>
      <c r="S3902" t="str">
        <f t="shared" si="483"/>
        <v>music</v>
      </c>
      <c r="T3902" t="str">
        <f t="shared" si="484"/>
        <v>rock</v>
      </c>
      <c r="U3902" s="7">
        <f t="shared" si="485"/>
        <v>42707.074976851851</v>
      </c>
      <c r="V3902" s="7">
        <f t="shared" si="486"/>
        <v>42727.074976851851</v>
      </c>
    </row>
    <row r="3903" spans="1:22" ht="59" x14ac:dyDescent="0.75">
      <c r="A3903">
        <v>1585</v>
      </c>
      <c r="B3903" s="2" t="s">
        <v>1586</v>
      </c>
      <c r="C3903" s="2" t="s">
        <v>5695</v>
      </c>
      <c r="D3903">
        <v>2000</v>
      </c>
      <c r="E3903">
        <f t="shared" si="480"/>
        <v>1460</v>
      </c>
      <c r="F3903">
        <v>1580</v>
      </c>
      <c r="G3903">
        <f t="shared" si="481"/>
        <v>1153.3999999999999</v>
      </c>
      <c r="H3903" t="s">
        <v>8221</v>
      </c>
      <c r="I3903" t="s">
        <v>8229</v>
      </c>
      <c r="J3903" t="s">
        <v>8251</v>
      </c>
      <c r="K3903">
        <v>1482663600</v>
      </c>
      <c r="L3903">
        <v>1480800568</v>
      </c>
      <c r="M3903" t="b">
        <v>0</v>
      </c>
      <c r="N3903">
        <v>12</v>
      </c>
      <c r="O3903" t="b">
        <v>0</v>
      </c>
      <c r="P3903" t="s">
        <v>8291</v>
      </c>
      <c r="Q3903">
        <f t="shared" si="482"/>
        <v>79</v>
      </c>
      <c r="R3903">
        <f t="shared" si="487"/>
        <v>96.12</v>
      </c>
      <c r="S3903" t="str">
        <f t="shared" si="483"/>
        <v>photography</v>
      </c>
      <c r="T3903" t="str">
        <f t="shared" si="484"/>
        <v>places</v>
      </c>
      <c r="U3903" s="7">
        <f t="shared" si="485"/>
        <v>42707.895462962959</v>
      </c>
      <c r="V3903" s="7">
        <f t="shared" si="486"/>
        <v>42729.458333333328</v>
      </c>
    </row>
    <row r="3904" spans="1:22" ht="44.25" x14ac:dyDescent="0.75">
      <c r="A3904">
        <v>1443</v>
      </c>
      <c r="B3904" s="2" t="s">
        <v>1444</v>
      </c>
      <c r="C3904" s="2" t="s">
        <v>5553</v>
      </c>
      <c r="D3904">
        <v>13000</v>
      </c>
      <c r="E3904">
        <f t="shared" si="480"/>
        <v>14819.999999999998</v>
      </c>
      <c r="F3904">
        <v>0</v>
      </c>
      <c r="G3904">
        <f t="shared" si="481"/>
        <v>0</v>
      </c>
      <c r="H3904" t="s">
        <v>8221</v>
      </c>
      <c r="I3904" t="s">
        <v>8230</v>
      </c>
      <c r="J3904" t="s">
        <v>8249</v>
      </c>
      <c r="K3904">
        <v>1483395209</v>
      </c>
      <c r="L3904">
        <v>1480803209</v>
      </c>
      <c r="M3904" t="b">
        <v>0</v>
      </c>
      <c r="N3904">
        <v>0</v>
      </c>
      <c r="O3904" t="b">
        <v>0</v>
      </c>
      <c r="P3904" t="s">
        <v>8287</v>
      </c>
      <c r="Q3904">
        <f t="shared" si="482"/>
        <v>0</v>
      </c>
      <c r="R3904" t="e">
        <f t="shared" si="487"/>
        <v>#DIV/0!</v>
      </c>
      <c r="S3904" t="str">
        <f t="shared" si="483"/>
        <v>publishing</v>
      </c>
      <c r="T3904" t="str">
        <f t="shared" si="484"/>
        <v>translations</v>
      </c>
      <c r="U3904" s="7">
        <f t="shared" si="485"/>
        <v>42707.926030092596</v>
      </c>
      <c r="V3904" s="7">
        <f t="shared" si="486"/>
        <v>42737.926030092596</v>
      </c>
    </row>
    <row r="3905" spans="1:22" ht="44.25" x14ac:dyDescent="0.75">
      <c r="A3905">
        <v>1414</v>
      </c>
      <c r="B3905" s="2" t="s">
        <v>1415</v>
      </c>
      <c r="C3905" s="2" t="s">
        <v>5524</v>
      </c>
      <c r="D3905">
        <v>500</v>
      </c>
      <c r="E3905">
        <f t="shared" si="480"/>
        <v>500</v>
      </c>
      <c r="F3905">
        <v>1</v>
      </c>
      <c r="G3905">
        <f t="shared" si="481"/>
        <v>1</v>
      </c>
      <c r="H3905" t="s">
        <v>8221</v>
      </c>
      <c r="I3905" t="s">
        <v>8224</v>
      </c>
      <c r="J3905" t="s">
        <v>8246</v>
      </c>
      <c r="K3905">
        <v>1483423467</v>
      </c>
      <c r="L3905">
        <v>1480831467</v>
      </c>
      <c r="M3905" t="b">
        <v>0</v>
      </c>
      <c r="N3905">
        <v>1</v>
      </c>
      <c r="O3905" t="b">
        <v>0</v>
      </c>
      <c r="P3905" t="s">
        <v>8287</v>
      </c>
      <c r="Q3905">
        <f t="shared" si="482"/>
        <v>0</v>
      </c>
      <c r="R3905">
        <f t="shared" si="487"/>
        <v>1</v>
      </c>
      <c r="S3905" t="str">
        <f t="shared" si="483"/>
        <v>publishing</v>
      </c>
      <c r="T3905" t="str">
        <f t="shared" si="484"/>
        <v>translations</v>
      </c>
      <c r="U3905" s="7">
        <f t="shared" si="485"/>
        <v>42708.25309027778</v>
      </c>
      <c r="V3905" s="7">
        <f t="shared" si="486"/>
        <v>42738.25309027778</v>
      </c>
    </row>
    <row r="3906" spans="1:22" x14ac:dyDescent="0.75">
      <c r="A3906">
        <v>1456</v>
      </c>
      <c r="B3906" s="2" t="s">
        <v>1457</v>
      </c>
      <c r="C3906" s="2" t="s">
        <v>5566</v>
      </c>
      <c r="D3906">
        <v>5000</v>
      </c>
      <c r="E3906">
        <f t="shared" ref="E3906:E3969" si="488">INDEX(convert,MATCH($J3906,money,0),2)*D3906</f>
        <v>5699.9999999999991</v>
      </c>
      <c r="F3906">
        <v>145</v>
      </c>
      <c r="G3906">
        <f t="shared" ref="G3906:G3969" si="489">INDEX(convert,MATCH($J3906,money,0),2)*F3906</f>
        <v>165.29999999999998</v>
      </c>
      <c r="H3906" t="s">
        <v>8220</v>
      </c>
      <c r="I3906" t="s">
        <v>8237</v>
      </c>
      <c r="J3906" t="s">
        <v>8249</v>
      </c>
      <c r="K3906">
        <v>1483459365</v>
      </c>
      <c r="L3906">
        <v>1480867365</v>
      </c>
      <c r="M3906" t="b">
        <v>0</v>
      </c>
      <c r="N3906">
        <v>3</v>
      </c>
      <c r="O3906" t="b">
        <v>0</v>
      </c>
      <c r="P3906" t="s">
        <v>8287</v>
      </c>
      <c r="Q3906">
        <f t="shared" ref="Q3906:Q3969" si="490">ROUND(F3906/D3906*100,0)</f>
        <v>3</v>
      </c>
      <c r="R3906">
        <f t="shared" si="487"/>
        <v>55.1</v>
      </c>
      <c r="S3906" t="str">
        <f t="shared" ref="S3906:S3969" si="491">LEFT($P3906,FIND("/",$P3906)-1)</f>
        <v>publishing</v>
      </c>
      <c r="T3906" t="str">
        <f t="shared" ref="T3906:T3969" si="492">MID($P3906,FIND("/",$P3906)+1,30)</f>
        <v>translations</v>
      </c>
      <c r="U3906" s="7">
        <f t="shared" ref="U3906:U3969" si="493">DATE(1970,1,1)+(((L3906/60)/60)/24)</f>
        <v>42708.668576388889</v>
      </c>
      <c r="V3906" s="7">
        <f t="shared" ref="V3906:V3969" si="494">DATE(1970,1,1)+(((K3906/60)/60)/24)</f>
        <v>42738.668576388889</v>
      </c>
    </row>
    <row r="3907" spans="1:22" ht="44.25" x14ac:dyDescent="0.75">
      <c r="A3907">
        <v>2350</v>
      </c>
      <c r="B3907" s="2" t="s">
        <v>2351</v>
      </c>
      <c r="C3907" s="2" t="s">
        <v>6460</v>
      </c>
      <c r="D3907">
        <v>50000</v>
      </c>
      <c r="E3907">
        <f t="shared" si="488"/>
        <v>56999.999999999993</v>
      </c>
      <c r="F3907">
        <v>0</v>
      </c>
      <c r="G3907">
        <f t="shared" si="489"/>
        <v>0</v>
      </c>
      <c r="H3907" t="s">
        <v>8220</v>
      </c>
      <c r="I3907" t="s">
        <v>8241</v>
      </c>
      <c r="J3907" t="s">
        <v>8249</v>
      </c>
      <c r="K3907">
        <v>1483474370</v>
      </c>
      <c r="L3907">
        <v>1480882370</v>
      </c>
      <c r="M3907" t="b">
        <v>0</v>
      </c>
      <c r="N3907">
        <v>0</v>
      </c>
      <c r="O3907" t="b">
        <v>0</v>
      </c>
      <c r="P3907" t="s">
        <v>8272</v>
      </c>
      <c r="Q3907">
        <f t="shared" si="490"/>
        <v>0</v>
      </c>
      <c r="R3907" t="e">
        <f t="shared" ref="R3907:R3970" si="495">ROUND(G3907/N3907,2)</f>
        <v>#DIV/0!</v>
      </c>
      <c r="S3907" t="str">
        <f t="shared" si="491"/>
        <v>technology</v>
      </c>
      <c r="T3907" t="str">
        <f t="shared" si="492"/>
        <v>web</v>
      </c>
      <c r="U3907" s="7">
        <f t="shared" si="493"/>
        <v>42708.842245370368</v>
      </c>
      <c r="V3907" s="7">
        <f t="shared" si="494"/>
        <v>42738.842245370368</v>
      </c>
    </row>
    <row r="3908" spans="1:22" ht="44.25" x14ac:dyDescent="0.75">
      <c r="A3908">
        <v>1869</v>
      </c>
      <c r="B3908" s="2" t="s">
        <v>1870</v>
      </c>
      <c r="C3908" s="2" t="s">
        <v>5979</v>
      </c>
      <c r="D3908">
        <v>10000</v>
      </c>
      <c r="E3908">
        <f t="shared" si="488"/>
        <v>10000</v>
      </c>
      <c r="F3908">
        <v>0</v>
      </c>
      <c r="G3908">
        <f t="shared" si="489"/>
        <v>0</v>
      </c>
      <c r="H3908" t="s">
        <v>8221</v>
      </c>
      <c r="I3908" t="s">
        <v>8224</v>
      </c>
      <c r="J3908" t="s">
        <v>8246</v>
      </c>
      <c r="K3908">
        <v>1483488249</v>
      </c>
      <c r="L3908">
        <v>1480896249</v>
      </c>
      <c r="M3908" t="b">
        <v>0</v>
      </c>
      <c r="N3908">
        <v>0</v>
      </c>
      <c r="O3908" t="b">
        <v>0</v>
      </c>
      <c r="P3908" t="s">
        <v>8283</v>
      </c>
      <c r="Q3908">
        <f t="shared" si="490"/>
        <v>0</v>
      </c>
      <c r="R3908" t="e">
        <f t="shared" si="495"/>
        <v>#DIV/0!</v>
      </c>
      <c r="S3908" t="str">
        <f t="shared" si="491"/>
        <v>games</v>
      </c>
      <c r="T3908" t="str">
        <f t="shared" si="492"/>
        <v>mobile games</v>
      </c>
      <c r="U3908" s="7">
        <f t="shared" si="493"/>
        <v>42709.002881944441</v>
      </c>
      <c r="V3908" s="7">
        <f t="shared" si="494"/>
        <v>42739.002881944441</v>
      </c>
    </row>
    <row r="3909" spans="1:22" ht="44.25" x14ac:dyDescent="0.75">
      <c r="A3909">
        <v>1289</v>
      </c>
      <c r="B3909" s="2" t="s">
        <v>1290</v>
      </c>
      <c r="C3909" s="2" t="s">
        <v>5399</v>
      </c>
      <c r="D3909">
        <v>1500</v>
      </c>
      <c r="E3909">
        <f t="shared" si="488"/>
        <v>1500</v>
      </c>
      <c r="F3909">
        <v>1876</v>
      </c>
      <c r="G3909">
        <f t="shared" si="489"/>
        <v>1876</v>
      </c>
      <c r="H3909" t="s">
        <v>8219</v>
      </c>
      <c r="I3909" t="s">
        <v>8224</v>
      </c>
      <c r="J3909" t="s">
        <v>8246</v>
      </c>
      <c r="K3909">
        <v>1483499645</v>
      </c>
      <c r="L3909">
        <v>1480907645</v>
      </c>
      <c r="M3909" t="b">
        <v>0</v>
      </c>
      <c r="N3909">
        <v>52</v>
      </c>
      <c r="O3909" t="b">
        <v>1</v>
      </c>
      <c r="P3909" t="s">
        <v>8271</v>
      </c>
      <c r="Q3909">
        <f t="shared" si="490"/>
        <v>125</v>
      </c>
      <c r="R3909">
        <f t="shared" si="495"/>
        <v>36.08</v>
      </c>
      <c r="S3909" t="str">
        <f t="shared" si="491"/>
        <v>theater</v>
      </c>
      <c r="T3909" t="str">
        <f t="shared" si="492"/>
        <v>plays</v>
      </c>
      <c r="U3909" s="7">
        <f t="shared" si="493"/>
        <v>42709.134780092587</v>
      </c>
      <c r="V3909" s="7">
        <f t="shared" si="494"/>
        <v>42739.134780092587</v>
      </c>
    </row>
    <row r="3910" spans="1:22" ht="44.25" x14ac:dyDescent="0.75">
      <c r="A3910">
        <v>2844</v>
      </c>
      <c r="B3910" s="2" t="s">
        <v>2844</v>
      </c>
      <c r="C3910" s="2" t="s">
        <v>6954</v>
      </c>
      <c r="D3910">
        <v>550</v>
      </c>
      <c r="E3910">
        <f t="shared" si="488"/>
        <v>627</v>
      </c>
      <c r="F3910">
        <v>30</v>
      </c>
      <c r="G3910">
        <f t="shared" si="489"/>
        <v>34.199999999999996</v>
      </c>
      <c r="H3910" t="s">
        <v>8221</v>
      </c>
      <c r="I3910" t="s">
        <v>8239</v>
      </c>
      <c r="J3910" t="s">
        <v>8249</v>
      </c>
      <c r="K3910">
        <v>1483535180</v>
      </c>
      <c r="L3910">
        <v>1480943180</v>
      </c>
      <c r="M3910" t="b">
        <v>0</v>
      </c>
      <c r="N3910">
        <v>1</v>
      </c>
      <c r="O3910" t="b">
        <v>0</v>
      </c>
      <c r="P3910" t="s">
        <v>8271</v>
      </c>
      <c r="Q3910">
        <f t="shared" si="490"/>
        <v>5</v>
      </c>
      <c r="R3910">
        <f t="shared" si="495"/>
        <v>34.200000000000003</v>
      </c>
      <c r="S3910" t="str">
        <f t="shared" si="491"/>
        <v>theater</v>
      </c>
      <c r="T3910" t="str">
        <f t="shared" si="492"/>
        <v>plays</v>
      </c>
      <c r="U3910" s="7">
        <f t="shared" si="493"/>
        <v>42709.546064814815</v>
      </c>
      <c r="V3910" s="7">
        <f t="shared" si="494"/>
        <v>42739.546064814815</v>
      </c>
    </row>
    <row r="3911" spans="1:22" ht="44.25" x14ac:dyDescent="0.75">
      <c r="A3911">
        <v>125</v>
      </c>
      <c r="B3911" s="2" t="s">
        <v>127</v>
      </c>
      <c r="C3911" s="2" t="s">
        <v>4236</v>
      </c>
      <c r="D3911">
        <v>500</v>
      </c>
      <c r="E3911">
        <f t="shared" si="488"/>
        <v>365</v>
      </c>
      <c r="F3911">
        <v>70</v>
      </c>
      <c r="G3911">
        <f t="shared" si="489"/>
        <v>51.1</v>
      </c>
      <c r="H3911" t="s">
        <v>8220</v>
      </c>
      <c r="I3911" t="s">
        <v>8229</v>
      </c>
      <c r="J3911" t="s">
        <v>8251</v>
      </c>
      <c r="K3911">
        <v>1486165880</v>
      </c>
      <c r="L3911">
        <v>1480981880</v>
      </c>
      <c r="M3911" t="b">
        <v>0</v>
      </c>
      <c r="N3911">
        <v>6</v>
      </c>
      <c r="O3911" t="b">
        <v>0</v>
      </c>
      <c r="P3911" t="s">
        <v>8267</v>
      </c>
      <c r="Q3911">
        <f t="shared" si="490"/>
        <v>14</v>
      </c>
      <c r="R3911">
        <f t="shared" si="495"/>
        <v>8.52</v>
      </c>
      <c r="S3911" t="str">
        <f t="shared" si="491"/>
        <v>film &amp; video</v>
      </c>
      <c r="T3911" t="str">
        <f t="shared" si="492"/>
        <v>science fiction</v>
      </c>
      <c r="U3911" s="7">
        <f t="shared" si="493"/>
        <v>42709.993981481486</v>
      </c>
      <c r="V3911" s="7">
        <f t="shared" si="494"/>
        <v>42769.993981481486</v>
      </c>
    </row>
    <row r="3912" spans="1:22" ht="44.25" x14ac:dyDescent="0.75">
      <c r="A3912">
        <v>2234</v>
      </c>
      <c r="B3912" s="2" t="s">
        <v>2235</v>
      </c>
      <c r="C3912" s="2" t="s">
        <v>6344</v>
      </c>
      <c r="D3912">
        <v>100</v>
      </c>
      <c r="E3912">
        <f t="shared" si="488"/>
        <v>100</v>
      </c>
      <c r="F3912">
        <v>1165</v>
      </c>
      <c r="G3912">
        <f t="shared" si="489"/>
        <v>1165</v>
      </c>
      <c r="H3912" t="s">
        <v>8219</v>
      </c>
      <c r="I3912" t="s">
        <v>8224</v>
      </c>
      <c r="J3912" t="s">
        <v>8246</v>
      </c>
      <c r="K3912">
        <v>1483645647</v>
      </c>
      <c r="L3912">
        <v>1481053647</v>
      </c>
      <c r="M3912" t="b">
        <v>0</v>
      </c>
      <c r="N3912">
        <v>28</v>
      </c>
      <c r="O3912" t="b">
        <v>1</v>
      </c>
      <c r="P3912" t="s">
        <v>8297</v>
      </c>
      <c r="Q3912">
        <f t="shared" si="490"/>
        <v>1165</v>
      </c>
      <c r="R3912">
        <f t="shared" si="495"/>
        <v>41.61</v>
      </c>
      <c r="S3912" t="str">
        <f t="shared" si="491"/>
        <v>games</v>
      </c>
      <c r="T3912" t="str">
        <f t="shared" si="492"/>
        <v>tabletop games</v>
      </c>
      <c r="U3912" s="7">
        <f t="shared" si="493"/>
        <v>42710.824618055558</v>
      </c>
      <c r="V3912" s="7">
        <f t="shared" si="494"/>
        <v>42740.824618055558</v>
      </c>
    </row>
    <row r="3913" spans="1:22" ht="44.25" x14ac:dyDescent="0.75">
      <c r="A3913">
        <v>1742</v>
      </c>
      <c r="B3913" s="2" t="s">
        <v>1743</v>
      </c>
      <c r="C3913" s="2" t="s">
        <v>5852</v>
      </c>
      <c r="D3913">
        <v>2000</v>
      </c>
      <c r="E3913">
        <f t="shared" si="488"/>
        <v>2000</v>
      </c>
      <c r="F3913">
        <v>2175</v>
      </c>
      <c r="G3913">
        <f t="shared" si="489"/>
        <v>2175</v>
      </c>
      <c r="H3913" t="s">
        <v>8219</v>
      </c>
      <c r="I3913" t="s">
        <v>8224</v>
      </c>
      <c r="J3913" t="s">
        <v>8246</v>
      </c>
      <c r="K3913">
        <v>1483822800</v>
      </c>
      <c r="L3913">
        <v>1481058170</v>
      </c>
      <c r="M3913" t="b">
        <v>0</v>
      </c>
      <c r="N3913">
        <v>34</v>
      </c>
      <c r="O3913" t="b">
        <v>1</v>
      </c>
      <c r="P3913" t="s">
        <v>8285</v>
      </c>
      <c r="Q3913">
        <f t="shared" si="490"/>
        <v>109</v>
      </c>
      <c r="R3913">
        <f t="shared" si="495"/>
        <v>63.97</v>
      </c>
      <c r="S3913" t="str">
        <f t="shared" si="491"/>
        <v>photography</v>
      </c>
      <c r="T3913" t="str">
        <f t="shared" si="492"/>
        <v>photobooks</v>
      </c>
      <c r="U3913" s="7">
        <f t="shared" si="493"/>
        <v>42710.876967592587</v>
      </c>
      <c r="V3913" s="7">
        <f t="shared" si="494"/>
        <v>42742.875</v>
      </c>
    </row>
    <row r="3914" spans="1:22" ht="44.25" x14ac:dyDescent="0.75">
      <c r="A3914">
        <v>535</v>
      </c>
      <c r="B3914" s="2" t="s">
        <v>536</v>
      </c>
      <c r="C3914" s="2" t="s">
        <v>4645</v>
      </c>
      <c r="D3914">
        <v>2000</v>
      </c>
      <c r="E3914">
        <f t="shared" si="488"/>
        <v>2620</v>
      </c>
      <c r="F3914">
        <v>2050</v>
      </c>
      <c r="G3914">
        <f t="shared" si="489"/>
        <v>2685.5</v>
      </c>
      <c r="H3914" t="s">
        <v>8219</v>
      </c>
      <c r="I3914" t="s">
        <v>8225</v>
      </c>
      <c r="J3914" t="s">
        <v>8247</v>
      </c>
      <c r="K3914">
        <v>1483707905</v>
      </c>
      <c r="L3914">
        <v>1481115905</v>
      </c>
      <c r="M3914" t="b">
        <v>0</v>
      </c>
      <c r="N3914">
        <v>59</v>
      </c>
      <c r="O3914" t="b">
        <v>1</v>
      </c>
      <c r="P3914" t="s">
        <v>8271</v>
      </c>
      <c r="Q3914">
        <f t="shared" si="490"/>
        <v>103</v>
      </c>
      <c r="R3914">
        <f t="shared" si="495"/>
        <v>45.52</v>
      </c>
      <c r="S3914" t="str">
        <f t="shared" si="491"/>
        <v>theater</v>
      </c>
      <c r="T3914" t="str">
        <f t="shared" si="492"/>
        <v>plays</v>
      </c>
      <c r="U3914" s="7">
        <f t="shared" si="493"/>
        <v>42711.545196759253</v>
      </c>
      <c r="V3914" s="7">
        <f t="shared" si="494"/>
        <v>42741.545196759253</v>
      </c>
    </row>
    <row r="3915" spans="1:22" ht="44.25" x14ac:dyDescent="0.75">
      <c r="A3915">
        <v>1188</v>
      </c>
      <c r="B3915" s="2" t="s">
        <v>1189</v>
      </c>
      <c r="C3915" s="2" t="s">
        <v>5298</v>
      </c>
      <c r="D3915">
        <v>2000</v>
      </c>
      <c r="E3915">
        <f t="shared" si="488"/>
        <v>1460</v>
      </c>
      <c r="F3915">
        <v>3211</v>
      </c>
      <c r="G3915">
        <f t="shared" si="489"/>
        <v>2344.0299999999997</v>
      </c>
      <c r="H3915" t="s">
        <v>8219</v>
      </c>
      <c r="I3915" t="s">
        <v>8229</v>
      </c>
      <c r="J3915" t="s">
        <v>8251</v>
      </c>
      <c r="K3915">
        <v>1482943740</v>
      </c>
      <c r="L3915">
        <v>1481129340</v>
      </c>
      <c r="M3915" t="b">
        <v>0</v>
      </c>
      <c r="N3915">
        <v>85</v>
      </c>
      <c r="O3915" t="b">
        <v>1</v>
      </c>
      <c r="P3915" t="s">
        <v>8285</v>
      </c>
      <c r="Q3915">
        <f t="shared" si="490"/>
        <v>161</v>
      </c>
      <c r="R3915">
        <f t="shared" si="495"/>
        <v>27.58</v>
      </c>
      <c r="S3915" t="str">
        <f t="shared" si="491"/>
        <v>photography</v>
      </c>
      <c r="T3915" t="str">
        <f t="shared" si="492"/>
        <v>photobooks</v>
      </c>
      <c r="U3915" s="7">
        <f t="shared" si="493"/>
        <v>42711.700694444444</v>
      </c>
      <c r="V3915" s="7">
        <f t="shared" si="494"/>
        <v>42732.700694444444</v>
      </c>
    </row>
    <row r="3916" spans="1:22" ht="44.25" x14ac:dyDescent="0.75">
      <c r="A3916">
        <v>687</v>
      </c>
      <c r="B3916" s="2" t="s">
        <v>688</v>
      </c>
      <c r="C3916" s="2" t="s">
        <v>4797</v>
      </c>
      <c r="D3916">
        <v>100000</v>
      </c>
      <c r="E3916">
        <f t="shared" si="488"/>
        <v>4800</v>
      </c>
      <c r="F3916">
        <v>3550</v>
      </c>
      <c r="G3916">
        <f t="shared" si="489"/>
        <v>170.4</v>
      </c>
      <c r="H3916" t="s">
        <v>8221</v>
      </c>
      <c r="I3916" t="s">
        <v>8238</v>
      </c>
      <c r="J3916" t="s">
        <v>8256</v>
      </c>
      <c r="K3916">
        <v>1486317653</v>
      </c>
      <c r="L3916">
        <v>1481133653</v>
      </c>
      <c r="M3916" t="b">
        <v>0</v>
      </c>
      <c r="N3916">
        <v>6</v>
      </c>
      <c r="O3916" t="b">
        <v>0</v>
      </c>
      <c r="P3916" t="s">
        <v>8273</v>
      </c>
      <c r="Q3916">
        <f t="shared" si="490"/>
        <v>4</v>
      </c>
      <c r="R3916">
        <f t="shared" si="495"/>
        <v>28.4</v>
      </c>
      <c r="S3916" t="str">
        <f t="shared" si="491"/>
        <v>technology</v>
      </c>
      <c r="T3916" t="str">
        <f t="shared" si="492"/>
        <v>wearables</v>
      </c>
      <c r="U3916" s="7">
        <f t="shared" si="493"/>
        <v>42711.750613425931</v>
      </c>
      <c r="V3916" s="7">
        <f t="shared" si="494"/>
        <v>42771.750613425931</v>
      </c>
    </row>
    <row r="3917" spans="1:22" ht="44.25" x14ac:dyDescent="0.75">
      <c r="A3917">
        <v>370</v>
      </c>
      <c r="B3917" s="2" t="s">
        <v>371</v>
      </c>
      <c r="C3917" s="2" t="s">
        <v>4480</v>
      </c>
      <c r="D3917">
        <v>25000</v>
      </c>
      <c r="E3917">
        <f t="shared" si="488"/>
        <v>25000</v>
      </c>
      <c r="F3917">
        <v>30505</v>
      </c>
      <c r="G3917">
        <f t="shared" si="489"/>
        <v>30505</v>
      </c>
      <c r="H3917" t="s">
        <v>8219</v>
      </c>
      <c r="I3917" t="s">
        <v>8224</v>
      </c>
      <c r="J3917" t="s">
        <v>8246</v>
      </c>
      <c r="K3917">
        <v>1483729500</v>
      </c>
      <c r="L3917">
        <v>1481137500</v>
      </c>
      <c r="M3917" t="b">
        <v>0</v>
      </c>
      <c r="N3917">
        <v>43</v>
      </c>
      <c r="O3917" t="b">
        <v>1</v>
      </c>
      <c r="P3917" t="s">
        <v>8269</v>
      </c>
      <c r="Q3917">
        <f t="shared" si="490"/>
        <v>122</v>
      </c>
      <c r="R3917">
        <f t="shared" si="495"/>
        <v>709.42</v>
      </c>
      <c r="S3917" t="str">
        <f t="shared" si="491"/>
        <v>film &amp; video</v>
      </c>
      <c r="T3917" t="str">
        <f t="shared" si="492"/>
        <v>documentary</v>
      </c>
      <c r="U3917" s="7">
        <f t="shared" si="493"/>
        <v>42711.795138888891</v>
      </c>
      <c r="V3917" s="7">
        <f t="shared" si="494"/>
        <v>42741.795138888891</v>
      </c>
    </row>
    <row r="3918" spans="1:22" ht="44.25" x14ac:dyDescent="0.75">
      <c r="A3918">
        <v>703</v>
      </c>
      <c r="B3918" s="2" t="s">
        <v>704</v>
      </c>
      <c r="C3918" s="2" t="s">
        <v>4813</v>
      </c>
      <c r="D3918">
        <v>15000</v>
      </c>
      <c r="E3918">
        <f t="shared" si="488"/>
        <v>15000</v>
      </c>
      <c r="F3918">
        <v>837</v>
      </c>
      <c r="G3918">
        <f t="shared" si="489"/>
        <v>837</v>
      </c>
      <c r="H3918" t="s">
        <v>8221</v>
      </c>
      <c r="I3918" t="s">
        <v>8224</v>
      </c>
      <c r="J3918" t="s">
        <v>8246</v>
      </c>
      <c r="K3918">
        <v>1485905520</v>
      </c>
      <c r="L3918">
        <v>1481150949</v>
      </c>
      <c r="M3918" t="b">
        <v>0</v>
      </c>
      <c r="N3918">
        <v>7</v>
      </c>
      <c r="O3918" t="b">
        <v>0</v>
      </c>
      <c r="P3918" t="s">
        <v>8273</v>
      </c>
      <c r="Q3918">
        <f t="shared" si="490"/>
        <v>6</v>
      </c>
      <c r="R3918">
        <f t="shared" si="495"/>
        <v>119.57</v>
      </c>
      <c r="S3918" t="str">
        <f t="shared" si="491"/>
        <v>technology</v>
      </c>
      <c r="T3918" t="str">
        <f t="shared" si="492"/>
        <v>wearables</v>
      </c>
      <c r="U3918" s="7">
        <f t="shared" si="493"/>
        <v>42711.950798611113</v>
      </c>
      <c r="V3918" s="7">
        <f t="shared" si="494"/>
        <v>42766.98055555555</v>
      </c>
    </row>
    <row r="3919" spans="1:22" ht="44.25" x14ac:dyDescent="0.75">
      <c r="A3919">
        <v>182</v>
      </c>
      <c r="B3919" s="2" t="s">
        <v>184</v>
      </c>
      <c r="C3919" s="2" t="s">
        <v>4292</v>
      </c>
      <c r="D3919">
        <v>1000</v>
      </c>
      <c r="E3919">
        <f t="shared" si="488"/>
        <v>1000</v>
      </c>
      <c r="F3919">
        <v>0</v>
      </c>
      <c r="G3919">
        <f t="shared" si="489"/>
        <v>0</v>
      </c>
      <c r="H3919" t="s">
        <v>8221</v>
      </c>
      <c r="I3919" t="s">
        <v>8224</v>
      </c>
      <c r="J3919" t="s">
        <v>8246</v>
      </c>
      <c r="K3919">
        <v>1483748232</v>
      </c>
      <c r="L3919">
        <v>1481156232</v>
      </c>
      <c r="M3919" t="b">
        <v>0</v>
      </c>
      <c r="N3919">
        <v>0</v>
      </c>
      <c r="O3919" t="b">
        <v>0</v>
      </c>
      <c r="P3919" t="s">
        <v>8268</v>
      </c>
      <c r="Q3919">
        <f t="shared" si="490"/>
        <v>0</v>
      </c>
      <c r="R3919" t="e">
        <f t="shared" si="495"/>
        <v>#DIV/0!</v>
      </c>
      <c r="S3919" t="str">
        <f t="shared" si="491"/>
        <v>film &amp; video</v>
      </c>
      <c r="T3919" t="str">
        <f t="shared" si="492"/>
        <v>drama</v>
      </c>
      <c r="U3919" s="7">
        <f t="shared" si="493"/>
        <v>42712.011944444443</v>
      </c>
      <c r="V3919" s="7">
        <f t="shared" si="494"/>
        <v>42742.011944444443</v>
      </c>
    </row>
    <row r="3920" spans="1:22" ht="44.25" x14ac:dyDescent="0.75">
      <c r="A3920">
        <v>1284</v>
      </c>
      <c r="B3920" s="2" t="s">
        <v>1285</v>
      </c>
      <c r="C3920" s="2" t="s">
        <v>5394</v>
      </c>
      <c r="D3920">
        <v>2000</v>
      </c>
      <c r="E3920">
        <f t="shared" si="488"/>
        <v>2000</v>
      </c>
      <c r="F3920">
        <v>2020</v>
      </c>
      <c r="G3920">
        <f t="shared" si="489"/>
        <v>2020</v>
      </c>
      <c r="H3920" t="s">
        <v>8219</v>
      </c>
      <c r="I3920" t="s">
        <v>8224</v>
      </c>
      <c r="J3920" t="s">
        <v>8246</v>
      </c>
      <c r="K3920">
        <v>1483203540</v>
      </c>
      <c r="L3920">
        <v>1481175482</v>
      </c>
      <c r="M3920" t="b">
        <v>0</v>
      </c>
      <c r="N3920">
        <v>31</v>
      </c>
      <c r="O3920" t="b">
        <v>1</v>
      </c>
      <c r="P3920" t="s">
        <v>8271</v>
      </c>
      <c r="Q3920">
        <f t="shared" si="490"/>
        <v>101</v>
      </c>
      <c r="R3920">
        <f t="shared" si="495"/>
        <v>65.16</v>
      </c>
      <c r="S3920" t="str">
        <f t="shared" si="491"/>
        <v>theater</v>
      </c>
      <c r="T3920" t="str">
        <f t="shared" si="492"/>
        <v>plays</v>
      </c>
      <c r="U3920" s="7">
        <f t="shared" si="493"/>
        <v>42712.23474537037</v>
      </c>
      <c r="V3920" s="7">
        <f t="shared" si="494"/>
        <v>42735.707638888889</v>
      </c>
    </row>
    <row r="3921" spans="1:22" ht="44.25" x14ac:dyDescent="0.75">
      <c r="A3921">
        <v>2122</v>
      </c>
      <c r="B3921" s="2" t="s">
        <v>2123</v>
      </c>
      <c r="C3921" s="2" t="s">
        <v>6232</v>
      </c>
      <c r="D3921">
        <v>80000</v>
      </c>
      <c r="E3921">
        <f t="shared" si="488"/>
        <v>3840</v>
      </c>
      <c r="F3921">
        <v>310</v>
      </c>
      <c r="G3921">
        <f t="shared" si="489"/>
        <v>14.88</v>
      </c>
      <c r="H3921" t="s">
        <v>8221</v>
      </c>
      <c r="I3921" t="s">
        <v>8238</v>
      </c>
      <c r="J3921" t="s">
        <v>8256</v>
      </c>
      <c r="K3921">
        <v>1483773169</v>
      </c>
      <c r="L3921">
        <v>1481181169</v>
      </c>
      <c r="M3921" t="b">
        <v>0</v>
      </c>
      <c r="N3921">
        <v>3</v>
      </c>
      <c r="O3921" t="b">
        <v>0</v>
      </c>
      <c r="P3921" t="s">
        <v>8282</v>
      </c>
      <c r="Q3921">
        <f t="shared" si="490"/>
        <v>0</v>
      </c>
      <c r="R3921">
        <f t="shared" si="495"/>
        <v>4.96</v>
      </c>
      <c r="S3921" t="str">
        <f t="shared" si="491"/>
        <v>games</v>
      </c>
      <c r="T3921" t="str">
        <f t="shared" si="492"/>
        <v>video games</v>
      </c>
      <c r="U3921" s="7">
        <f t="shared" si="493"/>
        <v>42712.300567129627</v>
      </c>
      <c r="V3921" s="7">
        <f t="shared" si="494"/>
        <v>42742.300567129627</v>
      </c>
    </row>
    <row r="3922" spans="1:22" ht="44.25" x14ac:dyDescent="0.75">
      <c r="A3922">
        <v>885</v>
      </c>
      <c r="B3922" s="2" t="s">
        <v>886</v>
      </c>
      <c r="C3922" s="2" t="s">
        <v>4995</v>
      </c>
      <c r="D3922">
        <v>1000</v>
      </c>
      <c r="E3922">
        <f t="shared" si="488"/>
        <v>1000</v>
      </c>
      <c r="F3922">
        <v>750</v>
      </c>
      <c r="G3922">
        <f t="shared" si="489"/>
        <v>750</v>
      </c>
      <c r="H3922" t="s">
        <v>8221</v>
      </c>
      <c r="I3922" t="s">
        <v>8224</v>
      </c>
      <c r="J3922" t="s">
        <v>8246</v>
      </c>
      <c r="K3922">
        <v>1483137311</v>
      </c>
      <c r="L3922">
        <v>1481322911</v>
      </c>
      <c r="M3922" t="b">
        <v>0</v>
      </c>
      <c r="N3922">
        <v>21</v>
      </c>
      <c r="O3922" t="b">
        <v>0</v>
      </c>
      <c r="P3922" t="s">
        <v>8279</v>
      </c>
      <c r="Q3922">
        <f t="shared" si="490"/>
        <v>75</v>
      </c>
      <c r="R3922">
        <f t="shared" si="495"/>
        <v>35.71</v>
      </c>
      <c r="S3922" t="str">
        <f t="shared" si="491"/>
        <v>music</v>
      </c>
      <c r="T3922" t="str">
        <f t="shared" si="492"/>
        <v>indie rock</v>
      </c>
      <c r="U3922" s="7">
        <f t="shared" si="493"/>
        <v>42713.941099537042</v>
      </c>
      <c r="V3922" s="7">
        <f t="shared" si="494"/>
        <v>42734.941099537042</v>
      </c>
    </row>
    <row r="3923" spans="1:22" ht="44.25" x14ac:dyDescent="0.75">
      <c r="A3923">
        <v>238</v>
      </c>
      <c r="B3923" s="2" t="s">
        <v>240</v>
      </c>
      <c r="C3923" s="2" t="s">
        <v>4348</v>
      </c>
      <c r="D3923">
        <v>26000</v>
      </c>
      <c r="E3923">
        <f t="shared" si="488"/>
        <v>26000</v>
      </c>
      <c r="F3923">
        <v>0</v>
      </c>
      <c r="G3923">
        <f t="shared" si="489"/>
        <v>0</v>
      </c>
      <c r="H3923" t="s">
        <v>8221</v>
      </c>
      <c r="I3923" t="s">
        <v>8224</v>
      </c>
      <c r="J3923" t="s">
        <v>8246</v>
      </c>
      <c r="K3923">
        <v>1483088400</v>
      </c>
      <c r="L3923">
        <v>1481324760</v>
      </c>
      <c r="M3923" t="b">
        <v>0</v>
      </c>
      <c r="N3923">
        <v>0</v>
      </c>
      <c r="O3923" t="b">
        <v>0</v>
      </c>
      <c r="P3923" t="s">
        <v>8268</v>
      </c>
      <c r="Q3923">
        <f t="shared" si="490"/>
        <v>0</v>
      </c>
      <c r="R3923" t="e">
        <f t="shared" si="495"/>
        <v>#DIV/0!</v>
      </c>
      <c r="S3923" t="str">
        <f t="shared" si="491"/>
        <v>film &amp; video</v>
      </c>
      <c r="T3923" t="str">
        <f t="shared" si="492"/>
        <v>drama</v>
      </c>
      <c r="U3923" s="7">
        <f t="shared" si="493"/>
        <v>42713.962499999994</v>
      </c>
      <c r="V3923" s="7">
        <f t="shared" si="494"/>
        <v>42734.375</v>
      </c>
    </row>
    <row r="3924" spans="1:22" ht="44.25" x14ac:dyDescent="0.75">
      <c r="A3924">
        <v>488</v>
      </c>
      <c r="B3924" s="2" t="s">
        <v>489</v>
      </c>
      <c r="C3924" s="2" t="s">
        <v>4598</v>
      </c>
      <c r="D3924">
        <v>12000</v>
      </c>
      <c r="E3924">
        <f t="shared" si="488"/>
        <v>12000</v>
      </c>
      <c r="F3924">
        <v>0</v>
      </c>
      <c r="G3924">
        <f t="shared" si="489"/>
        <v>0</v>
      </c>
      <c r="H3924" t="s">
        <v>8221</v>
      </c>
      <c r="I3924" t="s">
        <v>8224</v>
      </c>
      <c r="J3924" t="s">
        <v>8246</v>
      </c>
      <c r="K3924">
        <v>1483924700</v>
      </c>
      <c r="L3924">
        <v>1481332700</v>
      </c>
      <c r="M3924" t="b">
        <v>0</v>
      </c>
      <c r="N3924">
        <v>0</v>
      </c>
      <c r="O3924" t="b">
        <v>0</v>
      </c>
      <c r="P3924" t="s">
        <v>8270</v>
      </c>
      <c r="Q3924">
        <f t="shared" si="490"/>
        <v>0</v>
      </c>
      <c r="R3924" t="e">
        <f t="shared" si="495"/>
        <v>#DIV/0!</v>
      </c>
      <c r="S3924" t="str">
        <f t="shared" si="491"/>
        <v>film &amp; video</v>
      </c>
      <c r="T3924" t="str">
        <f t="shared" si="492"/>
        <v>animation</v>
      </c>
      <c r="U3924" s="7">
        <f t="shared" si="493"/>
        <v>42714.054398148146</v>
      </c>
      <c r="V3924" s="7">
        <f t="shared" si="494"/>
        <v>42744.054398148146</v>
      </c>
    </row>
    <row r="3925" spans="1:22" ht="59" x14ac:dyDescent="0.75">
      <c r="A3925">
        <v>1012</v>
      </c>
      <c r="B3925" s="2" t="s">
        <v>1013</v>
      </c>
      <c r="C3925" s="2" t="s">
        <v>5122</v>
      </c>
      <c r="D3925">
        <v>5000</v>
      </c>
      <c r="E3925">
        <f t="shared" si="488"/>
        <v>5000</v>
      </c>
      <c r="F3925">
        <v>1076751.05</v>
      </c>
      <c r="G3925">
        <f t="shared" si="489"/>
        <v>1076751.05</v>
      </c>
      <c r="H3925" t="s">
        <v>8220</v>
      </c>
      <c r="I3925" t="s">
        <v>8224</v>
      </c>
      <c r="J3925" t="s">
        <v>8246</v>
      </c>
      <c r="K3925">
        <v>1485254052</v>
      </c>
      <c r="L3925">
        <v>1481366052</v>
      </c>
      <c r="M3925" t="b">
        <v>0</v>
      </c>
      <c r="N3925">
        <v>775</v>
      </c>
      <c r="O3925" t="b">
        <v>0</v>
      </c>
      <c r="P3925" t="s">
        <v>8273</v>
      </c>
      <c r="Q3925">
        <f t="shared" si="490"/>
        <v>21535</v>
      </c>
      <c r="R3925">
        <f t="shared" si="495"/>
        <v>1389.36</v>
      </c>
      <c r="S3925" t="str">
        <f t="shared" si="491"/>
        <v>technology</v>
      </c>
      <c r="T3925" t="str">
        <f t="shared" si="492"/>
        <v>wearables</v>
      </c>
      <c r="U3925" s="7">
        <f t="shared" si="493"/>
        <v>42714.440416666665</v>
      </c>
      <c r="V3925" s="7">
        <f t="shared" si="494"/>
        <v>42759.440416666665</v>
      </c>
    </row>
    <row r="3926" spans="1:22" ht="44.25" x14ac:dyDescent="0.75">
      <c r="A3926">
        <v>700</v>
      </c>
      <c r="B3926" s="2" t="s">
        <v>701</v>
      </c>
      <c r="C3926" s="2" t="s">
        <v>4810</v>
      </c>
      <c r="D3926">
        <v>15000</v>
      </c>
      <c r="E3926">
        <f t="shared" si="488"/>
        <v>17100</v>
      </c>
      <c r="F3926">
        <v>403</v>
      </c>
      <c r="G3926">
        <f t="shared" si="489"/>
        <v>459.41999999999996</v>
      </c>
      <c r="H3926" t="s">
        <v>8221</v>
      </c>
      <c r="I3926" t="s">
        <v>8227</v>
      </c>
      <c r="J3926" t="s">
        <v>8249</v>
      </c>
      <c r="K3926">
        <v>1484065881</v>
      </c>
      <c r="L3926">
        <v>1481473881</v>
      </c>
      <c r="M3926" t="b">
        <v>0</v>
      </c>
      <c r="N3926">
        <v>31</v>
      </c>
      <c r="O3926" t="b">
        <v>0</v>
      </c>
      <c r="P3926" t="s">
        <v>8273</v>
      </c>
      <c r="Q3926">
        <f t="shared" si="490"/>
        <v>3</v>
      </c>
      <c r="R3926">
        <f t="shared" si="495"/>
        <v>14.82</v>
      </c>
      <c r="S3926" t="str">
        <f t="shared" si="491"/>
        <v>technology</v>
      </c>
      <c r="T3926" t="str">
        <f t="shared" si="492"/>
        <v>wearables</v>
      </c>
      <c r="U3926" s="7">
        <f t="shared" si="493"/>
        <v>42715.688437500001</v>
      </c>
      <c r="V3926" s="7">
        <f t="shared" si="494"/>
        <v>42745.688437500001</v>
      </c>
    </row>
    <row r="3927" spans="1:22" ht="44.25" x14ac:dyDescent="0.75">
      <c r="A3927">
        <v>2121</v>
      </c>
      <c r="B3927" s="2" t="s">
        <v>2122</v>
      </c>
      <c r="C3927" s="2" t="s">
        <v>6231</v>
      </c>
      <c r="D3927">
        <v>50000</v>
      </c>
      <c r="E3927">
        <f t="shared" si="488"/>
        <v>54000</v>
      </c>
      <c r="F3927">
        <v>284</v>
      </c>
      <c r="G3927">
        <f t="shared" si="489"/>
        <v>306.72000000000003</v>
      </c>
      <c r="H3927" t="s">
        <v>8221</v>
      </c>
      <c r="I3927" t="s">
        <v>8240</v>
      </c>
      <c r="J3927" t="s">
        <v>8257</v>
      </c>
      <c r="K3927">
        <v>1484156948</v>
      </c>
      <c r="L3927">
        <v>1481564948</v>
      </c>
      <c r="M3927" t="b">
        <v>0</v>
      </c>
      <c r="N3927">
        <v>10</v>
      </c>
      <c r="O3927" t="b">
        <v>0</v>
      </c>
      <c r="P3927" t="s">
        <v>8282</v>
      </c>
      <c r="Q3927">
        <f t="shared" si="490"/>
        <v>1</v>
      </c>
      <c r="R3927">
        <f t="shared" si="495"/>
        <v>30.67</v>
      </c>
      <c r="S3927" t="str">
        <f t="shared" si="491"/>
        <v>games</v>
      </c>
      <c r="T3927" t="str">
        <f t="shared" si="492"/>
        <v>video games</v>
      </c>
      <c r="U3927" s="7">
        <f t="shared" si="493"/>
        <v>42716.7424537037</v>
      </c>
      <c r="V3927" s="7">
        <f t="shared" si="494"/>
        <v>42746.7424537037</v>
      </c>
    </row>
    <row r="3928" spans="1:22" ht="44.25" x14ac:dyDescent="0.75">
      <c r="A3928">
        <v>2395</v>
      </c>
      <c r="B3928" s="2" t="s">
        <v>2396</v>
      </c>
      <c r="C3928" s="2" t="s">
        <v>6505</v>
      </c>
      <c r="D3928">
        <v>33000</v>
      </c>
      <c r="E3928">
        <f t="shared" si="488"/>
        <v>33000</v>
      </c>
      <c r="F3928">
        <v>0</v>
      </c>
      <c r="G3928">
        <f t="shared" si="489"/>
        <v>0</v>
      </c>
      <c r="H3928" t="s">
        <v>8220</v>
      </c>
      <c r="I3928" t="s">
        <v>8224</v>
      </c>
      <c r="J3928" t="s">
        <v>8246</v>
      </c>
      <c r="K3928">
        <v>1484038620</v>
      </c>
      <c r="L3928">
        <v>1481597687</v>
      </c>
      <c r="M3928" t="b">
        <v>0</v>
      </c>
      <c r="N3928">
        <v>0</v>
      </c>
      <c r="O3928" t="b">
        <v>0</v>
      </c>
      <c r="P3928" t="s">
        <v>8272</v>
      </c>
      <c r="Q3928">
        <f t="shared" si="490"/>
        <v>0</v>
      </c>
      <c r="R3928" t="e">
        <f t="shared" si="495"/>
        <v>#DIV/0!</v>
      </c>
      <c r="S3928" t="str">
        <f t="shared" si="491"/>
        <v>technology</v>
      </c>
      <c r="T3928" t="str">
        <f t="shared" si="492"/>
        <v>web</v>
      </c>
      <c r="U3928" s="7">
        <f t="shared" si="493"/>
        <v>42717.121377314819</v>
      </c>
      <c r="V3928" s="7">
        <f t="shared" si="494"/>
        <v>42745.372916666667</v>
      </c>
    </row>
    <row r="3929" spans="1:22" ht="44.25" x14ac:dyDescent="0.75">
      <c r="A3929">
        <v>4068</v>
      </c>
      <c r="B3929" s="2" t="s">
        <v>4064</v>
      </c>
      <c r="C3929" s="2" t="s">
        <v>8171</v>
      </c>
      <c r="D3929">
        <v>3495</v>
      </c>
      <c r="E3929">
        <f t="shared" si="488"/>
        <v>3495</v>
      </c>
      <c r="F3929">
        <v>34.950000000000003</v>
      </c>
      <c r="G3929">
        <f t="shared" si="489"/>
        <v>34.950000000000003</v>
      </c>
      <c r="H3929" t="s">
        <v>8221</v>
      </c>
      <c r="I3929" t="s">
        <v>8224</v>
      </c>
      <c r="J3929" t="s">
        <v>8246</v>
      </c>
      <c r="K3929">
        <v>1484348700</v>
      </c>
      <c r="L3929">
        <v>1481756855</v>
      </c>
      <c r="M3929" t="b">
        <v>0</v>
      </c>
      <c r="N3929">
        <v>1</v>
      </c>
      <c r="O3929" t="b">
        <v>0</v>
      </c>
      <c r="P3929" t="s">
        <v>8271</v>
      </c>
      <c r="Q3929">
        <f t="shared" si="490"/>
        <v>1</v>
      </c>
      <c r="R3929">
        <f t="shared" si="495"/>
        <v>34.950000000000003</v>
      </c>
      <c r="S3929" t="str">
        <f t="shared" si="491"/>
        <v>theater</v>
      </c>
      <c r="T3929" t="str">
        <f t="shared" si="492"/>
        <v>plays</v>
      </c>
      <c r="U3929" s="7">
        <f t="shared" si="493"/>
        <v>42718.963599537034</v>
      </c>
      <c r="V3929" s="7">
        <f t="shared" si="494"/>
        <v>42748.961805555555</v>
      </c>
    </row>
    <row r="3930" spans="1:22" x14ac:dyDescent="0.75">
      <c r="A3930">
        <v>1395</v>
      </c>
      <c r="B3930" s="2" t="s">
        <v>1396</v>
      </c>
      <c r="C3930" s="2" t="s">
        <v>5505</v>
      </c>
      <c r="D3930">
        <v>3500</v>
      </c>
      <c r="E3930">
        <f t="shared" si="488"/>
        <v>3500</v>
      </c>
      <c r="F3930">
        <v>3916</v>
      </c>
      <c r="G3930">
        <f t="shared" si="489"/>
        <v>3916</v>
      </c>
      <c r="H3930" t="s">
        <v>8219</v>
      </c>
      <c r="I3930" t="s">
        <v>8224</v>
      </c>
      <c r="J3930" t="s">
        <v>8246</v>
      </c>
      <c r="K3930">
        <v>1484430481</v>
      </c>
      <c r="L3930">
        <v>1481838481</v>
      </c>
      <c r="M3930" t="b">
        <v>0</v>
      </c>
      <c r="N3930">
        <v>82</v>
      </c>
      <c r="O3930" t="b">
        <v>1</v>
      </c>
      <c r="P3930" t="s">
        <v>8276</v>
      </c>
      <c r="Q3930">
        <f t="shared" si="490"/>
        <v>112</v>
      </c>
      <c r="R3930">
        <f t="shared" si="495"/>
        <v>47.76</v>
      </c>
      <c r="S3930" t="str">
        <f t="shared" si="491"/>
        <v>music</v>
      </c>
      <c r="T3930" t="str">
        <f t="shared" si="492"/>
        <v>rock</v>
      </c>
      <c r="U3930" s="7">
        <f t="shared" si="493"/>
        <v>42719.90834490741</v>
      </c>
      <c r="V3930" s="7">
        <f t="shared" si="494"/>
        <v>42749.90834490741</v>
      </c>
    </row>
    <row r="3931" spans="1:22" ht="59" x14ac:dyDescent="0.75">
      <c r="A3931">
        <v>1375</v>
      </c>
      <c r="B3931" s="2" t="s">
        <v>1376</v>
      </c>
      <c r="C3931" s="2" t="s">
        <v>5485</v>
      </c>
      <c r="D3931">
        <v>4000</v>
      </c>
      <c r="E3931">
        <f t="shared" si="488"/>
        <v>4560</v>
      </c>
      <c r="F3931">
        <v>6853</v>
      </c>
      <c r="G3931">
        <f t="shared" si="489"/>
        <v>7812.4199999999992</v>
      </c>
      <c r="H3931" t="s">
        <v>8219</v>
      </c>
      <c r="I3931" t="s">
        <v>8230</v>
      </c>
      <c r="J3931" t="s">
        <v>8249</v>
      </c>
      <c r="K3931">
        <v>1484444119</v>
      </c>
      <c r="L3931">
        <v>1481852119</v>
      </c>
      <c r="M3931" t="b">
        <v>0</v>
      </c>
      <c r="N3931">
        <v>109</v>
      </c>
      <c r="O3931" t="b">
        <v>1</v>
      </c>
      <c r="P3931" t="s">
        <v>8276</v>
      </c>
      <c r="Q3931">
        <f t="shared" si="490"/>
        <v>171</v>
      </c>
      <c r="R3931">
        <f t="shared" si="495"/>
        <v>71.67</v>
      </c>
      <c r="S3931" t="str">
        <f t="shared" si="491"/>
        <v>music</v>
      </c>
      <c r="T3931" t="str">
        <f t="shared" si="492"/>
        <v>rock</v>
      </c>
      <c r="U3931" s="7">
        <f t="shared" si="493"/>
        <v>42720.066192129627</v>
      </c>
      <c r="V3931" s="7">
        <f t="shared" si="494"/>
        <v>42750.066192129627</v>
      </c>
    </row>
    <row r="3932" spans="1:22" ht="59" x14ac:dyDescent="0.75">
      <c r="A3932">
        <v>1001</v>
      </c>
      <c r="B3932" s="2" t="s">
        <v>1002</v>
      </c>
      <c r="C3932" s="2" t="s">
        <v>5111</v>
      </c>
      <c r="D3932">
        <v>5000</v>
      </c>
      <c r="E3932">
        <f t="shared" si="488"/>
        <v>6550</v>
      </c>
      <c r="F3932">
        <v>5200</v>
      </c>
      <c r="G3932">
        <f t="shared" si="489"/>
        <v>6812</v>
      </c>
      <c r="H3932" t="s">
        <v>8220</v>
      </c>
      <c r="I3932" t="s">
        <v>8225</v>
      </c>
      <c r="J3932" t="s">
        <v>8247</v>
      </c>
      <c r="K3932">
        <v>1485796613</v>
      </c>
      <c r="L3932">
        <v>1481908613</v>
      </c>
      <c r="M3932" t="b">
        <v>0</v>
      </c>
      <c r="N3932">
        <v>4</v>
      </c>
      <c r="O3932" t="b">
        <v>0</v>
      </c>
      <c r="P3932" t="s">
        <v>8273</v>
      </c>
      <c r="Q3932">
        <f t="shared" si="490"/>
        <v>104</v>
      </c>
      <c r="R3932">
        <f t="shared" si="495"/>
        <v>1703</v>
      </c>
      <c r="S3932" t="str">
        <f t="shared" si="491"/>
        <v>technology</v>
      </c>
      <c r="T3932" t="str">
        <f t="shared" si="492"/>
        <v>wearables</v>
      </c>
      <c r="U3932" s="7">
        <f t="shared" si="493"/>
        <v>42720.720057870371</v>
      </c>
      <c r="V3932" s="7">
        <f t="shared" si="494"/>
        <v>42765.720057870371</v>
      </c>
    </row>
    <row r="3933" spans="1:22" ht="44.25" x14ac:dyDescent="0.75">
      <c r="A3933">
        <v>166</v>
      </c>
      <c r="B3933" s="2" t="s">
        <v>168</v>
      </c>
      <c r="C3933" s="2" t="s">
        <v>4276</v>
      </c>
      <c r="D3933">
        <v>5000</v>
      </c>
      <c r="E3933">
        <f t="shared" si="488"/>
        <v>5000</v>
      </c>
      <c r="F3933">
        <v>3000</v>
      </c>
      <c r="G3933">
        <f t="shared" si="489"/>
        <v>3000</v>
      </c>
      <c r="H3933" t="s">
        <v>8221</v>
      </c>
      <c r="I3933" t="s">
        <v>8224</v>
      </c>
      <c r="J3933" t="s">
        <v>8246</v>
      </c>
      <c r="K3933">
        <v>1484531362</v>
      </c>
      <c r="L3933">
        <v>1481939362</v>
      </c>
      <c r="M3933" t="b">
        <v>0</v>
      </c>
      <c r="N3933">
        <v>1</v>
      </c>
      <c r="O3933" t="b">
        <v>0</v>
      </c>
      <c r="P3933" t="s">
        <v>8268</v>
      </c>
      <c r="Q3933">
        <f t="shared" si="490"/>
        <v>60</v>
      </c>
      <c r="R3933">
        <f t="shared" si="495"/>
        <v>3000</v>
      </c>
      <c r="S3933" t="str">
        <f t="shared" si="491"/>
        <v>film &amp; video</v>
      </c>
      <c r="T3933" t="str">
        <f t="shared" si="492"/>
        <v>drama</v>
      </c>
      <c r="U3933" s="7">
        <f t="shared" si="493"/>
        <v>42721.075949074075</v>
      </c>
      <c r="V3933" s="7">
        <f t="shared" si="494"/>
        <v>42751.075949074075</v>
      </c>
    </row>
    <row r="3934" spans="1:22" ht="44.25" x14ac:dyDescent="0.75">
      <c r="A3934">
        <v>92</v>
      </c>
      <c r="B3934" s="2" t="s">
        <v>94</v>
      </c>
      <c r="C3934" s="2" t="s">
        <v>4203</v>
      </c>
      <c r="D3934">
        <v>5000</v>
      </c>
      <c r="E3934">
        <f t="shared" si="488"/>
        <v>3650</v>
      </c>
      <c r="F3934">
        <v>5260</v>
      </c>
      <c r="G3934">
        <f t="shared" si="489"/>
        <v>3839.7999999999997</v>
      </c>
      <c r="H3934" t="s">
        <v>8219</v>
      </c>
      <c r="I3934" t="s">
        <v>8229</v>
      </c>
      <c r="J3934" t="s">
        <v>8251</v>
      </c>
      <c r="K3934">
        <v>1485936000</v>
      </c>
      <c r="L3934">
        <v>1481949983</v>
      </c>
      <c r="M3934" t="b">
        <v>0</v>
      </c>
      <c r="N3934">
        <v>43</v>
      </c>
      <c r="O3934" t="b">
        <v>1</v>
      </c>
      <c r="P3934" t="s">
        <v>8266</v>
      </c>
      <c r="Q3934">
        <f t="shared" si="490"/>
        <v>105</v>
      </c>
      <c r="R3934">
        <f t="shared" si="495"/>
        <v>89.3</v>
      </c>
      <c r="S3934" t="str">
        <f t="shared" si="491"/>
        <v>film &amp; video</v>
      </c>
      <c r="T3934" t="str">
        <f t="shared" si="492"/>
        <v>shorts</v>
      </c>
      <c r="U3934" s="7">
        <f t="shared" si="493"/>
        <v>42721.198877314819</v>
      </c>
      <c r="V3934" s="7">
        <f t="shared" si="494"/>
        <v>42767.333333333328</v>
      </c>
    </row>
    <row r="3935" spans="1:22" ht="59" x14ac:dyDescent="0.75">
      <c r="A3935">
        <v>970</v>
      </c>
      <c r="B3935" s="2" t="s">
        <v>971</v>
      </c>
      <c r="C3935" s="2" t="s">
        <v>5080</v>
      </c>
      <c r="D3935">
        <v>5000</v>
      </c>
      <c r="E3935">
        <f t="shared" si="488"/>
        <v>3650</v>
      </c>
      <c r="F3935">
        <v>2296</v>
      </c>
      <c r="G3935">
        <f t="shared" si="489"/>
        <v>1676.08</v>
      </c>
      <c r="H3935" t="s">
        <v>8221</v>
      </c>
      <c r="I3935" t="s">
        <v>8229</v>
      </c>
      <c r="J3935" t="s">
        <v>8251</v>
      </c>
      <c r="K3935">
        <v>1485147540</v>
      </c>
      <c r="L3935">
        <v>1481951853</v>
      </c>
      <c r="M3935" t="b">
        <v>0</v>
      </c>
      <c r="N3935">
        <v>14</v>
      </c>
      <c r="O3935" t="b">
        <v>0</v>
      </c>
      <c r="P3935" t="s">
        <v>8273</v>
      </c>
      <c r="Q3935">
        <f t="shared" si="490"/>
        <v>46</v>
      </c>
      <c r="R3935">
        <f t="shared" si="495"/>
        <v>119.72</v>
      </c>
      <c r="S3935" t="str">
        <f t="shared" si="491"/>
        <v>technology</v>
      </c>
      <c r="T3935" t="str">
        <f t="shared" si="492"/>
        <v>wearables</v>
      </c>
      <c r="U3935" s="7">
        <f t="shared" si="493"/>
        <v>42721.220520833333</v>
      </c>
      <c r="V3935" s="7">
        <f t="shared" si="494"/>
        <v>42758.207638888889</v>
      </c>
    </row>
    <row r="3936" spans="1:22" ht="44.25" x14ac:dyDescent="0.75">
      <c r="A3936">
        <v>2874</v>
      </c>
      <c r="B3936" s="2" t="s">
        <v>2874</v>
      </c>
      <c r="C3936" s="2" t="s">
        <v>6984</v>
      </c>
      <c r="D3936">
        <v>5000</v>
      </c>
      <c r="E3936">
        <f t="shared" si="488"/>
        <v>5000</v>
      </c>
      <c r="F3936">
        <v>271</v>
      </c>
      <c r="G3936">
        <f t="shared" si="489"/>
        <v>271</v>
      </c>
      <c r="H3936" t="s">
        <v>8221</v>
      </c>
      <c r="I3936" t="s">
        <v>8224</v>
      </c>
      <c r="J3936" t="s">
        <v>8246</v>
      </c>
      <c r="K3936">
        <v>1484684186</v>
      </c>
      <c r="L3936">
        <v>1482092186</v>
      </c>
      <c r="M3936" t="b">
        <v>0</v>
      </c>
      <c r="N3936">
        <v>3</v>
      </c>
      <c r="O3936" t="b">
        <v>0</v>
      </c>
      <c r="P3936" t="s">
        <v>8271</v>
      </c>
      <c r="Q3936">
        <f t="shared" si="490"/>
        <v>5</v>
      </c>
      <c r="R3936">
        <f t="shared" si="495"/>
        <v>90.33</v>
      </c>
      <c r="S3936" t="str">
        <f t="shared" si="491"/>
        <v>theater</v>
      </c>
      <c r="T3936" t="str">
        <f t="shared" si="492"/>
        <v>plays</v>
      </c>
      <c r="U3936" s="7">
        <f t="shared" si="493"/>
        <v>42722.84474537037</v>
      </c>
      <c r="V3936" s="7">
        <f t="shared" si="494"/>
        <v>42752.84474537037</v>
      </c>
    </row>
    <row r="3937" spans="1:22" ht="44.25" x14ac:dyDescent="0.75">
      <c r="A3937">
        <v>3227</v>
      </c>
      <c r="B3937" s="2" t="s">
        <v>3227</v>
      </c>
      <c r="C3937" s="2" t="s">
        <v>7337</v>
      </c>
      <c r="D3937">
        <v>1200</v>
      </c>
      <c r="E3937">
        <f t="shared" si="488"/>
        <v>1572</v>
      </c>
      <c r="F3937">
        <v>1500</v>
      </c>
      <c r="G3937">
        <f t="shared" si="489"/>
        <v>1965</v>
      </c>
      <c r="H3937" t="s">
        <v>8219</v>
      </c>
      <c r="I3937" t="s">
        <v>8225</v>
      </c>
      <c r="J3937" t="s">
        <v>8247</v>
      </c>
      <c r="K3937">
        <v>1484687436</v>
      </c>
      <c r="L3937">
        <v>1482095436</v>
      </c>
      <c r="M3937" t="b">
        <v>0</v>
      </c>
      <c r="N3937">
        <v>30</v>
      </c>
      <c r="O3937" t="b">
        <v>1</v>
      </c>
      <c r="P3937" t="s">
        <v>8271</v>
      </c>
      <c r="Q3937">
        <f t="shared" si="490"/>
        <v>125</v>
      </c>
      <c r="R3937">
        <f t="shared" si="495"/>
        <v>65.5</v>
      </c>
      <c r="S3937" t="str">
        <f t="shared" si="491"/>
        <v>theater</v>
      </c>
      <c r="T3937" t="str">
        <f t="shared" si="492"/>
        <v>plays</v>
      </c>
      <c r="U3937" s="7">
        <f t="shared" si="493"/>
        <v>42722.882361111115</v>
      </c>
      <c r="V3937" s="7">
        <f t="shared" si="494"/>
        <v>42752.882361111115</v>
      </c>
    </row>
    <row r="3938" spans="1:22" ht="44.25" x14ac:dyDescent="0.75">
      <c r="A3938">
        <v>2178</v>
      </c>
      <c r="B3938" s="2" t="s">
        <v>2179</v>
      </c>
      <c r="C3938" s="2" t="s">
        <v>6288</v>
      </c>
      <c r="D3938">
        <v>25000</v>
      </c>
      <c r="E3938">
        <f t="shared" si="488"/>
        <v>25000</v>
      </c>
      <c r="F3938">
        <v>34660</v>
      </c>
      <c r="G3938">
        <f t="shared" si="489"/>
        <v>34660</v>
      </c>
      <c r="H3938" t="s">
        <v>8219</v>
      </c>
      <c r="I3938" t="s">
        <v>8224</v>
      </c>
      <c r="J3938" t="s">
        <v>8246</v>
      </c>
      <c r="K3938">
        <v>1484752597</v>
      </c>
      <c r="L3938">
        <v>1482160597</v>
      </c>
      <c r="M3938" t="b">
        <v>0</v>
      </c>
      <c r="N3938">
        <v>859</v>
      </c>
      <c r="O3938" t="b">
        <v>1</v>
      </c>
      <c r="P3938" t="s">
        <v>8276</v>
      </c>
      <c r="Q3938">
        <f t="shared" si="490"/>
        <v>139</v>
      </c>
      <c r="R3938">
        <f t="shared" si="495"/>
        <v>40.35</v>
      </c>
      <c r="S3938" t="str">
        <f t="shared" si="491"/>
        <v>music</v>
      </c>
      <c r="T3938" t="str">
        <f t="shared" si="492"/>
        <v>rock</v>
      </c>
      <c r="U3938" s="7">
        <f t="shared" si="493"/>
        <v>42723.63653935185</v>
      </c>
      <c r="V3938" s="7">
        <f t="shared" si="494"/>
        <v>42753.63653935185</v>
      </c>
    </row>
    <row r="3939" spans="1:22" ht="44.25" x14ac:dyDescent="0.75">
      <c r="A3939">
        <v>2995</v>
      </c>
      <c r="B3939" s="2" t="s">
        <v>2995</v>
      </c>
      <c r="C3939" s="2" t="s">
        <v>7105</v>
      </c>
      <c r="D3939">
        <v>15000</v>
      </c>
      <c r="E3939">
        <f t="shared" si="488"/>
        <v>15000</v>
      </c>
      <c r="F3939">
        <v>15744</v>
      </c>
      <c r="G3939">
        <f t="shared" si="489"/>
        <v>15744</v>
      </c>
      <c r="H3939" t="s">
        <v>8219</v>
      </c>
      <c r="I3939" t="s">
        <v>8224</v>
      </c>
      <c r="J3939" t="s">
        <v>8246</v>
      </c>
      <c r="K3939">
        <v>1484841471</v>
      </c>
      <c r="L3939">
        <v>1482249471</v>
      </c>
      <c r="M3939" t="b">
        <v>0</v>
      </c>
      <c r="N3939">
        <v>249</v>
      </c>
      <c r="O3939" t="b">
        <v>1</v>
      </c>
      <c r="P3939" t="s">
        <v>8303</v>
      </c>
      <c r="Q3939">
        <f t="shared" si="490"/>
        <v>105</v>
      </c>
      <c r="R3939">
        <f t="shared" si="495"/>
        <v>63.23</v>
      </c>
      <c r="S3939" t="str">
        <f t="shared" si="491"/>
        <v>theater</v>
      </c>
      <c r="T3939" t="str">
        <f t="shared" si="492"/>
        <v>spaces</v>
      </c>
      <c r="U3939" s="7">
        <f t="shared" si="493"/>
        <v>42724.665173611109</v>
      </c>
      <c r="V3939" s="7">
        <f t="shared" si="494"/>
        <v>42754.665173611109</v>
      </c>
    </row>
    <row r="3940" spans="1:22" ht="44.25" x14ac:dyDescent="0.75">
      <c r="A3940">
        <v>529</v>
      </c>
      <c r="B3940" s="2" t="s">
        <v>530</v>
      </c>
      <c r="C3940" s="2" t="s">
        <v>4639</v>
      </c>
      <c r="D3940">
        <v>1200</v>
      </c>
      <c r="E3940">
        <f t="shared" si="488"/>
        <v>876</v>
      </c>
      <c r="F3940">
        <v>1565</v>
      </c>
      <c r="G3940">
        <f t="shared" si="489"/>
        <v>1142.45</v>
      </c>
      <c r="H3940" t="s">
        <v>8219</v>
      </c>
      <c r="I3940" t="s">
        <v>8229</v>
      </c>
      <c r="J3940" t="s">
        <v>8251</v>
      </c>
      <c r="K3940">
        <v>1484110800</v>
      </c>
      <c r="L3940">
        <v>1482281094</v>
      </c>
      <c r="M3940" t="b">
        <v>0</v>
      </c>
      <c r="N3940">
        <v>18</v>
      </c>
      <c r="O3940" t="b">
        <v>1</v>
      </c>
      <c r="P3940" t="s">
        <v>8271</v>
      </c>
      <c r="Q3940">
        <f t="shared" si="490"/>
        <v>130</v>
      </c>
      <c r="R3940">
        <f t="shared" si="495"/>
        <v>63.47</v>
      </c>
      <c r="S3940" t="str">
        <f t="shared" si="491"/>
        <v>theater</v>
      </c>
      <c r="T3940" t="str">
        <f t="shared" si="492"/>
        <v>plays</v>
      </c>
      <c r="U3940" s="7">
        <f t="shared" si="493"/>
        <v>42725.031180555554</v>
      </c>
      <c r="V3940" s="7">
        <f t="shared" si="494"/>
        <v>42746.208333333328</v>
      </c>
    </row>
    <row r="3941" spans="1:22" ht="44.25" x14ac:dyDescent="0.75">
      <c r="A3941">
        <v>2270</v>
      </c>
      <c r="B3941" s="2" t="s">
        <v>2271</v>
      </c>
      <c r="C3941" s="2" t="s">
        <v>6380</v>
      </c>
      <c r="D3941">
        <v>25000</v>
      </c>
      <c r="E3941">
        <f t="shared" si="488"/>
        <v>25000</v>
      </c>
      <c r="F3941">
        <v>180062</v>
      </c>
      <c r="G3941">
        <f t="shared" si="489"/>
        <v>180062</v>
      </c>
      <c r="H3941" t="s">
        <v>8219</v>
      </c>
      <c r="I3941" t="s">
        <v>8224</v>
      </c>
      <c r="J3941" t="s">
        <v>8246</v>
      </c>
      <c r="K3941">
        <v>1484085540</v>
      </c>
      <c r="L3941">
        <v>1482353513</v>
      </c>
      <c r="M3941" t="b">
        <v>0</v>
      </c>
      <c r="N3941">
        <v>1670</v>
      </c>
      <c r="O3941" t="b">
        <v>1</v>
      </c>
      <c r="P3941" t="s">
        <v>8297</v>
      </c>
      <c r="Q3941">
        <f t="shared" si="490"/>
        <v>720</v>
      </c>
      <c r="R3941">
        <f t="shared" si="495"/>
        <v>107.82</v>
      </c>
      <c r="S3941" t="str">
        <f t="shared" si="491"/>
        <v>games</v>
      </c>
      <c r="T3941" t="str">
        <f t="shared" si="492"/>
        <v>tabletop games</v>
      </c>
      <c r="U3941" s="7">
        <f t="shared" si="493"/>
        <v>42725.869363425925</v>
      </c>
      <c r="V3941" s="7">
        <f t="shared" si="494"/>
        <v>42745.915972222225</v>
      </c>
    </row>
    <row r="3942" spans="1:22" ht="44.25" x14ac:dyDescent="0.75">
      <c r="A3942">
        <v>704</v>
      </c>
      <c r="B3942" s="2" t="s">
        <v>705</v>
      </c>
      <c r="C3942" s="2" t="s">
        <v>4814</v>
      </c>
      <c r="D3942">
        <v>55000</v>
      </c>
      <c r="E3942">
        <f t="shared" si="488"/>
        <v>40150</v>
      </c>
      <c r="F3942">
        <v>481</v>
      </c>
      <c r="G3942">
        <f t="shared" si="489"/>
        <v>351.13</v>
      </c>
      <c r="H3942" t="s">
        <v>8221</v>
      </c>
      <c r="I3942" t="s">
        <v>8229</v>
      </c>
      <c r="J3942" t="s">
        <v>8251</v>
      </c>
      <c r="K3942">
        <v>1487565468</v>
      </c>
      <c r="L3942">
        <v>1482381468</v>
      </c>
      <c r="M3942" t="b">
        <v>0</v>
      </c>
      <c r="N3942">
        <v>4</v>
      </c>
      <c r="O3942" t="b">
        <v>0</v>
      </c>
      <c r="P3942" t="s">
        <v>8273</v>
      </c>
      <c r="Q3942">
        <f t="shared" si="490"/>
        <v>1</v>
      </c>
      <c r="R3942">
        <f t="shared" si="495"/>
        <v>87.78</v>
      </c>
      <c r="S3942" t="str">
        <f t="shared" si="491"/>
        <v>technology</v>
      </c>
      <c r="T3942" t="str">
        <f t="shared" si="492"/>
        <v>wearables</v>
      </c>
      <c r="U3942" s="7">
        <f t="shared" si="493"/>
        <v>42726.192916666667</v>
      </c>
      <c r="V3942" s="7">
        <f t="shared" si="494"/>
        <v>42786.192916666667</v>
      </c>
    </row>
    <row r="3943" spans="1:22" ht="29.5" x14ac:dyDescent="0.75">
      <c r="A3943">
        <v>705</v>
      </c>
      <c r="B3943" s="2" t="s">
        <v>706</v>
      </c>
      <c r="C3943" s="2" t="s">
        <v>4815</v>
      </c>
      <c r="D3943">
        <v>100000</v>
      </c>
      <c r="E3943">
        <f t="shared" si="488"/>
        <v>113999.99999999999</v>
      </c>
      <c r="F3943">
        <v>977</v>
      </c>
      <c r="G3943">
        <f t="shared" si="489"/>
        <v>1113.78</v>
      </c>
      <c r="H3943" t="s">
        <v>8221</v>
      </c>
      <c r="I3943" t="s">
        <v>8233</v>
      </c>
      <c r="J3943" t="s">
        <v>8249</v>
      </c>
      <c r="K3943">
        <v>1484999278</v>
      </c>
      <c r="L3943">
        <v>1482407278</v>
      </c>
      <c r="M3943" t="b">
        <v>0</v>
      </c>
      <c r="N3943">
        <v>5</v>
      </c>
      <c r="O3943" t="b">
        <v>0</v>
      </c>
      <c r="P3943" t="s">
        <v>8273</v>
      </c>
      <c r="Q3943">
        <f t="shared" si="490"/>
        <v>1</v>
      </c>
      <c r="R3943">
        <f t="shared" si="495"/>
        <v>222.76</v>
      </c>
      <c r="S3943" t="str">
        <f t="shared" si="491"/>
        <v>technology</v>
      </c>
      <c r="T3943" t="str">
        <f t="shared" si="492"/>
        <v>wearables</v>
      </c>
      <c r="U3943" s="7">
        <f t="shared" si="493"/>
        <v>42726.491643518515</v>
      </c>
      <c r="V3943" s="7">
        <f t="shared" si="494"/>
        <v>42756.491643518515</v>
      </c>
    </row>
    <row r="3944" spans="1:22" ht="59" x14ac:dyDescent="0.75">
      <c r="A3944">
        <v>2857</v>
      </c>
      <c r="B3944" s="2" t="s">
        <v>2857</v>
      </c>
      <c r="C3944" s="2" t="s">
        <v>6967</v>
      </c>
      <c r="D3944">
        <v>38000</v>
      </c>
      <c r="E3944">
        <f t="shared" si="488"/>
        <v>1824</v>
      </c>
      <c r="F3944">
        <v>7500</v>
      </c>
      <c r="G3944">
        <f t="shared" si="489"/>
        <v>360</v>
      </c>
      <c r="H3944" t="s">
        <v>8221</v>
      </c>
      <c r="I3944" t="s">
        <v>8238</v>
      </c>
      <c r="J3944" t="s">
        <v>8256</v>
      </c>
      <c r="K3944">
        <v>1487613600</v>
      </c>
      <c r="L3944">
        <v>1482444295</v>
      </c>
      <c r="M3944" t="b">
        <v>0</v>
      </c>
      <c r="N3944">
        <v>15</v>
      </c>
      <c r="O3944" t="b">
        <v>0</v>
      </c>
      <c r="P3944" t="s">
        <v>8271</v>
      </c>
      <c r="Q3944">
        <f t="shared" si="490"/>
        <v>20</v>
      </c>
      <c r="R3944">
        <f t="shared" si="495"/>
        <v>24</v>
      </c>
      <c r="S3944" t="str">
        <f t="shared" si="491"/>
        <v>theater</v>
      </c>
      <c r="T3944" t="str">
        <f t="shared" si="492"/>
        <v>plays</v>
      </c>
      <c r="U3944" s="7">
        <f t="shared" si="493"/>
        <v>42726.920081018514</v>
      </c>
      <c r="V3944" s="7">
        <f t="shared" si="494"/>
        <v>42786.75</v>
      </c>
    </row>
    <row r="3945" spans="1:22" ht="44.25" x14ac:dyDescent="0.75">
      <c r="A3945">
        <v>2002</v>
      </c>
      <c r="B3945" s="2" t="s">
        <v>2003</v>
      </c>
      <c r="C3945" s="2" t="s">
        <v>6112</v>
      </c>
      <c r="D3945">
        <v>50000</v>
      </c>
      <c r="E3945">
        <f t="shared" si="488"/>
        <v>50000</v>
      </c>
      <c r="F3945">
        <v>108397.11</v>
      </c>
      <c r="G3945">
        <f t="shared" si="489"/>
        <v>108397.11</v>
      </c>
      <c r="H3945" t="s">
        <v>8219</v>
      </c>
      <c r="I3945" t="s">
        <v>8224</v>
      </c>
      <c r="J3945" t="s">
        <v>8246</v>
      </c>
      <c r="K3945">
        <v>1485191143</v>
      </c>
      <c r="L3945">
        <v>1482599143</v>
      </c>
      <c r="M3945" t="b">
        <v>1</v>
      </c>
      <c r="N3945">
        <v>1375</v>
      </c>
      <c r="O3945" t="b">
        <v>1</v>
      </c>
      <c r="P3945" t="s">
        <v>8295</v>
      </c>
      <c r="Q3945">
        <f t="shared" si="490"/>
        <v>217</v>
      </c>
      <c r="R3945">
        <f t="shared" si="495"/>
        <v>78.83</v>
      </c>
      <c r="S3945" t="str">
        <f t="shared" si="491"/>
        <v>technology</v>
      </c>
      <c r="T3945" t="str">
        <f t="shared" si="492"/>
        <v>hardware</v>
      </c>
      <c r="U3945" s="7">
        <f t="shared" si="493"/>
        <v>42728.71230324074</v>
      </c>
      <c r="V3945" s="7">
        <f t="shared" si="494"/>
        <v>42758.71230324074</v>
      </c>
    </row>
    <row r="3946" spans="1:22" ht="59" x14ac:dyDescent="0.75">
      <c r="A3946">
        <v>1182</v>
      </c>
      <c r="B3946" s="2" t="s">
        <v>1183</v>
      </c>
      <c r="C3946" s="2" t="s">
        <v>5292</v>
      </c>
      <c r="D3946">
        <v>1000</v>
      </c>
      <c r="E3946">
        <f t="shared" si="488"/>
        <v>1000</v>
      </c>
      <c r="F3946">
        <v>42</v>
      </c>
      <c r="G3946">
        <f t="shared" si="489"/>
        <v>42</v>
      </c>
      <c r="H3946" t="s">
        <v>8221</v>
      </c>
      <c r="I3946" t="s">
        <v>8224</v>
      </c>
      <c r="J3946" t="s">
        <v>8246</v>
      </c>
      <c r="K3946">
        <v>1484239320</v>
      </c>
      <c r="L3946">
        <v>1482609088</v>
      </c>
      <c r="M3946" t="b">
        <v>0</v>
      </c>
      <c r="N3946">
        <v>4</v>
      </c>
      <c r="O3946" t="b">
        <v>0</v>
      </c>
      <c r="P3946" t="s">
        <v>8284</v>
      </c>
      <c r="Q3946">
        <f t="shared" si="490"/>
        <v>4</v>
      </c>
      <c r="R3946">
        <f t="shared" si="495"/>
        <v>10.5</v>
      </c>
      <c r="S3946" t="str">
        <f t="shared" si="491"/>
        <v>food</v>
      </c>
      <c r="T3946" t="str">
        <f t="shared" si="492"/>
        <v>food trucks</v>
      </c>
      <c r="U3946" s="7">
        <f t="shared" si="493"/>
        <v>42728.827407407407</v>
      </c>
      <c r="V3946" s="7">
        <f t="shared" si="494"/>
        <v>42747.695833333331</v>
      </c>
    </row>
    <row r="3947" spans="1:22" ht="44.25" x14ac:dyDescent="0.75">
      <c r="A3947">
        <v>4101</v>
      </c>
      <c r="B3947" s="2" t="s">
        <v>4097</v>
      </c>
      <c r="C3947" s="2" t="s">
        <v>8204</v>
      </c>
      <c r="D3947">
        <v>600</v>
      </c>
      <c r="E3947">
        <f t="shared" si="488"/>
        <v>600</v>
      </c>
      <c r="F3947">
        <v>0</v>
      </c>
      <c r="G3947">
        <f t="shared" si="489"/>
        <v>0</v>
      </c>
      <c r="H3947" t="s">
        <v>8221</v>
      </c>
      <c r="I3947" t="s">
        <v>8224</v>
      </c>
      <c r="J3947" t="s">
        <v>8246</v>
      </c>
      <c r="K3947">
        <v>1485380482</v>
      </c>
      <c r="L3947">
        <v>1482788482</v>
      </c>
      <c r="M3947" t="b">
        <v>0</v>
      </c>
      <c r="N3947">
        <v>0</v>
      </c>
      <c r="O3947" t="b">
        <v>0</v>
      </c>
      <c r="P3947" t="s">
        <v>8271</v>
      </c>
      <c r="Q3947">
        <f t="shared" si="490"/>
        <v>0</v>
      </c>
      <c r="R3947" t="e">
        <f t="shared" si="495"/>
        <v>#DIV/0!</v>
      </c>
      <c r="S3947" t="str">
        <f t="shared" si="491"/>
        <v>theater</v>
      </c>
      <c r="T3947" t="str">
        <f t="shared" si="492"/>
        <v>plays</v>
      </c>
      <c r="U3947" s="7">
        <f t="shared" si="493"/>
        <v>42730.903726851851</v>
      </c>
      <c r="V3947" s="7">
        <f t="shared" si="494"/>
        <v>42760.903726851851</v>
      </c>
    </row>
    <row r="3948" spans="1:22" ht="59" x14ac:dyDescent="0.75">
      <c r="A3948">
        <v>1213</v>
      </c>
      <c r="B3948" s="2" t="s">
        <v>1214</v>
      </c>
      <c r="C3948" s="2" t="s">
        <v>5323</v>
      </c>
      <c r="D3948">
        <v>6500</v>
      </c>
      <c r="E3948">
        <f t="shared" si="488"/>
        <v>8515</v>
      </c>
      <c r="F3948">
        <v>6645</v>
      </c>
      <c r="G3948">
        <f t="shared" si="489"/>
        <v>8704.9500000000007</v>
      </c>
      <c r="H3948" t="s">
        <v>8219</v>
      </c>
      <c r="I3948" t="s">
        <v>8225</v>
      </c>
      <c r="J3948" t="s">
        <v>8247</v>
      </c>
      <c r="K3948">
        <v>1485886100</v>
      </c>
      <c r="L3948">
        <v>1482862100</v>
      </c>
      <c r="M3948" t="b">
        <v>0</v>
      </c>
      <c r="N3948">
        <v>108</v>
      </c>
      <c r="O3948" t="b">
        <v>1</v>
      </c>
      <c r="P3948" t="s">
        <v>8285</v>
      </c>
      <c r="Q3948">
        <f t="shared" si="490"/>
        <v>102</v>
      </c>
      <c r="R3948">
        <f t="shared" si="495"/>
        <v>80.599999999999994</v>
      </c>
      <c r="S3948" t="str">
        <f t="shared" si="491"/>
        <v>photography</v>
      </c>
      <c r="T3948" t="str">
        <f t="shared" si="492"/>
        <v>photobooks</v>
      </c>
      <c r="U3948" s="7">
        <f t="shared" si="493"/>
        <v>42731.755787037036</v>
      </c>
      <c r="V3948" s="7">
        <f t="shared" si="494"/>
        <v>42766.755787037036</v>
      </c>
    </row>
    <row r="3949" spans="1:22" ht="59" x14ac:dyDescent="0.75">
      <c r="A3949">
        <v>2513</v>
      </c>
      <c r="B3949" s="2" t="s">
        <v>2513</v>
      </c>
      <c r="C3949" s="2" t="s">
        <v>6623</v>
      </c>
      <c r="D3949">
        <v>180000</v>
      </c>
      <c r="E3949">
        <f t="shared" si="488"/>
        <v>205199.99999999997</v>
      </c>
      <c r="F3949">
        <v>0</v>
      </c>
      <c r="G3949">
        <f t="shared" si="489"/>
        <v>0</v>
      </c>
      <c r="H3949" t="s">
        <v>8221</v>
      </c>
      <c r="I3949" t="s">
        <v>8236</v>
      </c>
      <c r="J3949" t="s">
        <v>8249</v>
      </c>
      <c r="K3949">
        <v>1488067789</v>
      </c>
      <c r="L3949">
        <v>1482883789</v>
      </c>
      <c r="M3949" t="b">
        <v>0</v>
      </c>
      <c r="N3949">
        <v>0</v>
      </c>
      <c r="O3949" t="b">
        <v>0</v>
      </c>
      <c r="P3949" t="s">
        <v>8299</v>
      </c>
      <c r="Q3949">
        <f t="shared" si="490"/>
        <v>0</v>
      </c>
      <c r="R3949" t="e">
        <f t="shared" si="495"/>
        <v>#DIV/0!</v>
      </c>
      <c r="S3949" t="str">
        <f t="shared" si="491"/>
        <v>food</v>
      </c>
      <c r="T3949" t="str">
        <f t="shared" si="492"/>
        <v>restaurants</v>
      </c>
      <c r="U3949" s="7">
        <f t="shared" si="493"/>
        <v>42732.00681712963</v>
      </c>
      <c r="V3949" s="7">
        <f t="shared" si="494"/>
        <v>42792.00681712963</v>
      </c>
    </row>
    <row r="3950" spans="1:22" ht="44.25" x14ac:dyDescent="0.75">
      <c r="A3950">
        <v>1332</v>
      </c>
      <c r="B3950" s="2" t="s">
        <v>1333</v>
      </c>
      <c r="C3950" s="2" t="s">
        <v>5442</v>
      </c>
      <c r="D3950">
        <v>10115</v>
      </c>
      <c r="E3950">
        <f t="shared" si="488"/>
        <v>10924.2</v>
      </c>
      <c r="F3950">
        <v>0</v>
      </c>
      <c r="G3950">
        <f t="shared" si="489"/>
        <v>0</v>
      </c>
      <c r="H3950" t="s">
        <v>8220</v>
      </c>
      <c r="I3950" t="s">
        <v>8240</v>
      </c>
      <c r="J3950" t="s">
        <v>8257</v>
      </c>
      <c r="K3950">
        <v>1485480408</v>
      </c>
      <c r="L3950">
        <v>1482888408</v>
      </c>
      <c r="M3950" t="b">
        <v>0</v>
      </c>
      <c r="N3950">
        <v>0</v>
      </c>
      <c r="O3950" t="b">
        <v>0</v>
      </c>
      <c r="P3950" t="s">
        <v>8273</v>
      </c>
      <c r="Q3950">
        <f t="shared" si="490"/>
        <v>0</v>
      </c>
      <c r="R3950" t="e">
        <f t="shared" si="495"/>
        <v>#DIV/0!</v>
      </c>
      <c r="S3950" t="str">
        <f t="shared" si="491"/>
        <v>technology</v>
      </c>
      <c r="T3950" t="str">
        <f t="shared" si="492"/>
        <v>wearables</v>
      </c>
      <c r="U3950" s="7">
        <f t="shared" si="493"/>
        <v>42732.060277777782</v>
      </c>
      <c r="V3950" s="7">
        <f t="shared" si="494"/>
        <v>42762.060277777782</v>
      </c>
    </row>
    <row r="3951" spans="1:22" ht="44.25" x14ac:dyDescent="0.75">
      <c r="A3951">
        <v>4078</v>
      </c>
      <c r="B3951" s="2" t="s">
        <v>4074</v>
      </c>
      <c r="C3951" s="2" t="s">
        <v>8181</v>
      </c>
      <c r="D3951">
        <v>250</v>
      </c>
      <c r="E3951">
        <f t="shared" si="488"/>
        <v>327.5</v>
      </c>
      <c r="F3951">
        <v>0</v>
      </c>
      <c r="G3951">
        <f t="shared" si="489"/>
        <v>0</v>
      </c>
      <c r="H3951" t="s">
        <v>8221</v>
      </c>
      <c r="I3951" t="s">
        <v>8225</v>
      </c>
      <c r="J3951" t="s">
        <v>8247</v>
      </c>
      <c r="K3951">
        <v>1485543242</v>
      </c>
      <c r="L3951">
        <v>1482951242</v>
      </c>
      <c r="M3951" t="b">
        <v>0</v>
      </c>
      <c r="N3951">
        <v>0</v>
      </c>
      <c r="O3951" t="b">
        <v>0</v>
      </c>
      <c r="P3951" t="s">
        <v>8271</v>
      </c>
      <c r="Q3951">
        <f t="shared" si="490"/>
        <v>0</v>
      </c>
      <c r="R3951" t="e">
        <f t="shared" si="495"/>
        <v>#DIV/0!</v>
      </c>
      <c r="S3951" t="str">
        <f t="shared" si="491"/>
        <v>theater</v>
      </c>
      <c r="T3951" t="str">
        <f t="shared" si="492"/>
        <v>plays</v>
      </c>
      <c r="U3951" s="7">
        <f t="shared" si="493"/>
        <v>42732.787523148145</v>
      </c>
      <c r="V3951" s="7">
        <f t="shared" si="494"/>
        <v>42762.787523148145</v>
      </c>
    </row>
    <row r="3952" spans="1:22" ht="44.25" x14ac:dyDescent="0.75">
      <c r="A3952">
        <v>945</v>
      </c>
      <c r="B3952" s="2" t="s">
        <v>946</v>
      </c>
      <c r="C3952" s="2" t="s">
        <v>5055</v>
      </c>
      <c r="D3952">
        <v>100000</v>
      </c>
      <c r="E3952">
        <f t="shared" si="488"/>
        <v>113999.99999999999</v>
      </c>
      <c r="F3952">
        <v>2484</v>
      </c>
      <c r="G3952">
        <f t="shared" si="489"/>
        <v>2831.7599999999998</v>
      </c>
      <c r="H3952" t="s">
        <v>8221</v>
      </c>
      <c r="I3952" t="s">
        <v>8230</v>
      </c>
      <c r="J3952" t="s">
        <v>8249</v>
      </c>
      <c r="K3952">
        <v>1487462340</v>
      </c>
      <c r="L3952">
        <v>1482958626</v>
      </c>
      <c r="M3952" t="b">
        <v>0</v>
      </c>
      <c r="N3952">
        <v>16</v>
      </c>
      <c r="O3952" t="b">
        <v>0</v>
      </c>
      <c r="P3952" t="s">
        <v>8273</v>
      </c>
      <c r="Q3952">
        <f t="shared" si="490"/>
        <v>2</v>
      </c>
      <c r="R3952">
        <f t="shared" si="495"/>
        <v>176.99</v>
      </c>
      <c r="S3952" t="str">
        <f t="shared" si="491"/>
        <v>technology</v>
      </c>
      <c r="T3952" t="str">
        <f t="shared" si="492"/>
        <v>wearables</v>
      </c>
      <c r="U3952" s="7">
        <f t="shared" si="493"/>
        <v>42732.872986111113</v>
      </c>
      <c r="V3952" s="7">
        <f t="shared" si="494"/>
        <v>42784.999305555553</v>
      </c>
    </row>
    <row r="3953" spans="1:22" ht="44.25" x14ac:dyDescent="0.75">
      <c r="A3953">
        <v>3528</v>
      </c>
      <c r="B3953" s="2" t="s">
        <v>3527</v>
      </c>
      <c r="C3953" s="2" t="s">
        <v>7638</v>
      </c>
      <c r="D3953">
        <v>1650</v>
      </c>
      <c r="E3953">
        <f t="shared" si="488"/>
        <v>2161.5</v>
      </c>
      <c r="F3953">
        <v>1669</v>
      </c>
      <c r="G3953">
        <f t="shared" si="489"/>
        <v>2186.39</v>
      </c>
      <c r="H3953" t="s">
        <v>8219</v>
      </c>
      <c r="I3953" t="s">
        <v>8225</v>
      </c>
      <c r="J3953" t="s">
        <v>8247</v>
      </c>
      <c r="K3953">
        <v>1484740918</v>
      </c>
      <c r="L3953">
        <v>1483012918</v>
      </c>
      <c r="M3953" t="b">
        <v>0</v>
      </c>
      <c r="N3953">
        <v>37</v>
      </c>
      <c r="O3953" t="b">
        <v>1</v>
      </c>
      <c r="P3953" t="s">
        <v>8271</v>
      </c>
      <c r="Q3953">
        <f t="shared" si="490"/>
        <v>101</v>
      </c>
      <c r="R3953">
        <f t="shared" si="495"/>
        <v>59.09</v>
      </c>
      <c r="S3953" t="str">
        <f t="shared" si="491"/>
        <v>theater</v>
      </c>
      <c r="T3953" t="str">
        <f t="shared" si="492"/>
        <v>plays</v>
      </c>
      <c r="U3953" s="7">
        <f t="shared" si="493"/>
        <v>42733.50136574074</v>
      </c>
      <c r="V3953" s="7">
        <f t="shared" si="494"/>
        <v>42753.50136574074</v>
      </c>
    </row>
    <row r="3954" spans="1:22" ht="44.25" x14ac:dyDescent="0.75">
      <c r="A3954">
        <v>1757</v>
      </c>
      <c r="B3954" s="2" t="s">
        <v>1758</v>
      </c>
      <c r="C3954" s="2" t="s">
        <v>5867</v>
      </c>
      <c r="D3954">
        <v>5000</v>
      </c>
      <c r="E3954">
        <f t="shared" si="488"/>
        <v>5000</v>
      </c>
      <c r="F3954">
        <v>5800</v>
      </c>
      <c r="G3954">
        <f t="shared" si="489"/>
        <v>5800</v>
      </c>
      <c r="H3954" t="s">
        <v>8219</v>
      </c>
      <c r="I3954" t="s">
        <v>8224</v>
      </c>
      <c r="J3954" t="s">
        <v>8246</v>
      </c>
      <c r="K3954">
        <v>1485631740</v>
      </c>
      <c r="L3954">
        <v>1483041083</v>
      </c>
      <c r="M3954" t="b">
        <v>0</v>
      </c>
      <c r="N3954">
        <v>14</v>
      </c>
      <c r="O3954" t="b">
        <v>1</v>
      </c>
      <c r="P3954" t="s">
        <v>8285</v>
      </c>
      <c r="Q3954">
        <f t="shared" si="490"/>
        <v>116</v>
      </c>
      <c r="R3954">
        <f t="shared" si="495"/>
        <v>414.29</v>
      </c>
      <c r="S3954" t="str">
        <f t="shared" si="491"/>
        <v>photography</v>
      </c>
      <c r="T3954" t="str">
        <f t="shared" si="492"/>
        <v>photobooks</v>
      </c>
      <c r="U3954" s="7">
        <f t="shared" si="493"/>
        <v>42733.827349537038</v>
      </c>
      <c r="V3954" s="7">
        <f t="shared" si="494"/>
        <v>42763.811805555553</v>
      </c>
    </row>
    <row r="3955" spans="1:22" ht="44.25" x14ac:dyDescent="0.75">
      <c r="A3955">
        <v>749</v>
      </c>
      <c r="B3955" s="2" t="s">
        <v>750</v>
      </c>
      <c r="C3955" s="2" t="s">
        <v>4859</v>
      </c>
      <c r="D3955">
        <v>10000</v>
      </c>
      <c r="E3955">
        <f t="shared" si="488"/>
        <v>10000</v>
      </c>
      <c r="F3955">
        <v>10556</v>
      </c>
      <c r="G3955">
        <f t="shared" si="489"/>
        <v>10556</v>
      </c>
      <c r="H3955" t="s">
        <v>8219</v>
      </c>
      <c r="I3955" t="s">
        <v>8224</v>
      </c>
      <c r="J3955" t="s">
        <v>8246</v>
      </c>
      <c r="K3955">
        <v>1485642930</v>
      </c>
      <c r="L3955">
        <v>1483050930</v>
      </c>
      <c r="M3955" t="b">
        <v>0</v>
      </c>
      <c r="N3955">
        <v>110</v>
      </c>
      <c r="O3955" t="b">
        <v>1</v>
      </c>
      <c r="P3955" t="s">
        <v>8274</v>
      </c>
      <c r="Q3955">
        <f t="shared" si="490"/>
        <v>106</v>
      </c>
      <c r="R3955">
        <f t="shared" si="495"/>
        <v>95.96</v>
      </c>
      <c r="S3955" t="str">
        <f t="shared" si="491"/>
        <v>publishing</v>
      </c>
      <c r="T3955" t="str">
        <f t="shared" si="492"/>
        <v>nonfiction</v>
      </c>
      <c r="U3955" s="7">
        <f t="shared" si="493"/>
        <v>42733.94131944445</v>
      </c>
      <c r="V3955" s="7">
        <f t="shared" si="494"/>
        <v>42763.94131944445</v>
      </c>
    </row>
    <row r="3956" spans="1:22" ht="44.25" x14ac:dyDescent="0.75">
      <c r="A3956">
        <v>714</v>
      </c>
      <c r="B3956" s="2" t="s">
        <v>715</v>
      </c>
      <c r="C3956" s="2" t="s">
        <v>4824</v>
      </c>
      <c r="D3956">
        <v>15000</v>
      </c>
      <c r="E3956">
        <f t="shared" si="488"/>
        <v>15000</v>
      </c>
      <c r="F3956">
        <v>2249</v>
      </c>
      <c r="G3956">
        <f t="shared" si="489"/>
        <v>2249</v>
      </c>
      <c r="H3956" t="s">
        <v>8221</v>
      </c>
      <c r="I3956" t="s">
        <v>8224</v>
      </c>
      <c r="J3956" t="s">
        <v>8246</v>
      </c>
      <c r="K3956">
        <v>1488308082</v>
      </c>
      <c r="L3956">
        <v>1483124082</v>
      </c>
      <c r="M3956" t="b">
        <v>0</v>
      </c>
      <c r="N3956">
        <v>28</v>
      </c>
      <c r="O3956" t="b">
        <v>0</v>
      </c>
      <c r="P3956" t="s">
        <v>8273</v>
      </c>
      <c r="Q3956">
        <f t="shared" si="490"/>
        <v>15</v>
      </c>
      <c r="R3956">
        <f t="shared" si="495"/>
        <v>80.319999999999993</v>
      </c>
      <c r="S3956" t="str">
        <f t="shared" si="491"/>
        <v>technology</v>
      </c>
      <c r="T3956" t="str">
        <f t="shared" si="492"/>
        <v>wearables</v>
      </c>
      <c r="U3956" s="7">
        <f t="shared" si="493"/>
        <v>42734.787986111114</v>
      </c>
      <c r="V3956" s="7">
        <f t="shared" si="494"/>
        <v>42794.787986111114</v>
      </c>
    </row>
    <row r="3957" spans="1:22" ht="44.25" x14ac:dyDescent="0.75">
      <c r="A3957">
        <v>3234</v>
      </c>
      <c r="B3957" s="2" t="s">
        <v>3234</v>
      </c>
      <c r="C3957" s="2" t="s">
        <v>7344</v>
      </c>
      <c r="D3957">
        <v>4000</v>
      </c>
      <c r="E3957">
        <f t="shared" si="488"/>
        <v>5240</v>
      </c>
      <c r="F3957">
        <v>4015.71</v>
      </c>
      <c r="G3957">
        <f t="shared" si="489"/>
        <v>5260.5801000000001</v>
      </c>
      <c r="H3957" t="s">
        <v>8219</v>
      </c>
      <c r="I3957" t="s">
        <v>8225</v>
      </c>
      <c r="J3957" t="s">
        <v>8247</v>
      </c>
      <c r="K3957">
        <v>1485991860</v>
      </c>
      <c r="L3957">
        <v>1483124208</v>
      </c>
      <c r="M3957" t="b">
        <v>0</v>
      </c>
      <c r="N3957">
        <v>115</v>
      </c>
      <c r="O3957" t="b">
        <v>1</v>
      </c>
      <c r="P3957" t="s">
        <v>8271</v>
      </c>
      <c r="Q3957">
        <f t="shared" si="490"/>
        <v>100</v>
      </c>
      <c r="R3957">
        <f t="shared" si="495"/>
        <v>45.74</v>
      </c>
      <c r="S3957" t="str">
        <f t="shared" si="491"/>
        <v>theater</v>
      </c>
      <c r="T3957" t="str">
        <f t="shared" si="492"/>
        <v>plays</v>
      </c>
      <c r="U3957" s="7">
        <f t="shared" si="493"/>
        <v>42734.789444444439</v>
      </c>
      <c r="V3957" s="7">
        <f t="shared" si="494"/>
        <v>42767.979861111111</v>
      </c>
    </row>
    <row r="3958" spans="1:22" ht="44.25" x14ac:dyDescent="0.75">
      <c r="A3958">
        <v>2429</v>
      </c>
      <c r="B3958" s="2" t="s">
        <v>2430</v>
      </c>
      <c r="C3958" s="2" t="s">
        <v>6539</v>
      </c>
      <c r="D3958">
        <v>140000</v>
      </c>
      <c r="E3958">
        <f t="shared" si="488"/>
        <v>14000</v>
      </c>
      <c r="F3958">
        <v>2005</v>
      </c>
      <c r="G3958">
        <f t="shared" si="489"/>
        <v>200.5</v>
      </c>
      <c r="H3958" t="s">
        <v>8221</v>
      </c>
      <c r="I3958" t="s">
        <v>8234</v>
      </c>
      <c r="J3958" t="s">
        <v>8254</v>
      </c>
      <c r="K3958">
        <v>1486313040</v>
      </c>
      <c r="L3958">
        <v>1483131966</v>
      </c>
      <c r="M3958" t="b">
        <v>0</v>
      </c>
      <c r="N3958">
        <v>4</v>
      </c>
      <c r="O3958" t="b">
        <v>0</v>
      </c>
      <c r="P3958" t="s">
        <v>8284</v>
      </c>
      <c r="Q3958">
        <f t="shared" si="490"/>
        <v>1</v>
      </c>
      <c r="R3958">
        <f t="shared" si="495"/>
        <v>50.13</v>
      </c>
      <c r="S3958" t="str">
        <f t="shared" si="491"/>
        <v>food</v>
      </c>
      <c r="T3958" t="str">
        <f t="shared" si="492"/>
        <v>food trucks</v>
      </c>
      <c r="U3958" s="7">
        <f t="shared" si="493"/>
        <v>42734.879236111112</v>
      </c>
      <c r="V3958" s="7">
        <f t="shared" si="494"/>
        <v>42771.697222222225</v>
      </c>
    </row>
    <row r="3959" spans="1:22" ht="29.5" x14ac:dyDescent="0.75">
      <c r="A3959">
        <v>1528</v>
      </c>
      <c r="B3959" s="2" t="s">
        <v>1529</v>
      </c>
      <c r="C3959" s="2" t="s">
        <v>5638</v>
      </c>
      <c r="D3959">
        <v>3000</v>
      </c>
      <c r="E3959">
        <f t="shared" si="488"/>
        <v>3000</v>
      </c>
      <c r="F3959">
        <v>8447</v>
      </c>
      <c r="G3959">
        <f t="shared" si="489"/>
        <v>8447</v>
      </c>
      <c r="H3959" t="s">
        <v>8219</v>
      </c>
      <c r="I3959" t="s">
        <v>8224</v>
      </c>
      <c r="J3959" t="s">
        <v>8246</v>
      </c>
      <c r="K3959">
        <v>1485907200</v>
      </c>
      <c r="L3959">
        <v>1483292122</v>
      </c>
      <c r="M3959" t="b">
        <v>1</v>
      </c>
      <c r="N3959">
        <v>160</v>
      </c>
      <c r="O3959" t="b">
        <v>1</v>
      </c>
      <c r="P3959" t="s">
        <v>8285</v>
      </c>
      <c r="Q3959">
        <f t="shared" si="490"/>
        <v>282</v>
      </c>
      <c r="R3959">
        <f t="shared" si="495"/>
        <v>52.79</v>
      </c>
      <c r="S3959" t="str">
        <f t="shared" si="491"/>
        <v>photography</v>
      </c>
      <c r="T3959" t="str">
        <f t="shared" si="492"/>
        <v>photobooks</v>
      </c>
      <c r="U3959" s="7">
        <f t="shared" si="493"/>
        <v>42736.732893518521</v>
      </c>
      <c r="V3959" s="7">
        <f t="shared" si="494"/>
        <v>42767</v>
      </c>
    </row>
    <row r="3960" spans="1:22" ht="44.25" x14ac:dyDescent="0.75">
      <c r="A3960">
        <v>1138</v>
      </c>
      <c r="B3960" s="2" t="s">
        <v>1139</v>
      </c>
      <c r="C3960" s="2" t="s">
        <v>5248</v>
      </c>
      <c r="D3960">
        <v>35000</v>
      </c>
      <c r="E3960">
        <f t="shared" si="488"/>
        <v>35000</v>
      </c>
      <c r="F3960">
        <v>125</v>
      </c>
      <c r="G3960">
        <f t="shared" si="489"/>
        <v>125</v>
      </c>
      <c r="H3960" t="s">
        <v>8221</v>
      </c>
      <c r="I3960" t="s">
        <v>8224</v>
      </c>
      <c r="J3960" t="s">
        <v>8246</v>
      </c>
      <c r="K3960">
        <v>1485035131</v>
      </c>
      <c r="L3960">
        <v>1483307131</v>
      </c>
      <c r="M3960" t="b">
        <v>0</v>
      </c>
      <c r="N3960">
        <v>4</v>
      </c>
      <c r="O3960" t="b">
        <v>0</v>
      </c>
      <c r="P3960" t="s">
        <v>8283</v>
      </c>
      <c r="Q3960">
        <f t="shared" si="490"/>
        <v>0</v>
      </c>
      <c r="R3960">
        <f t="shared" si="495"/>
        <v>31.25</v>
      </c>
      <c r="S3960" t="str">
        <f t="shared" si="491"/>
        <v>games</v>
      </c>
      <c r="T3960" t="str">
        <f t="shared" si="492"/>
        <v>mobile games</v>
      </c>
      <c r="U3960" s="7">
        <f t="shared" si="493"/>
        <v>42736.9066087963</v>
      </c>
      <c r="V3960" s="7">
        <f t="shared" si="494"/>
        <v>42756.9066087963</v>
      </c>
    </row>
    <row r="3961" spans="1:22" ht="44.25" x14ac:dyDescent="0.75">
      <c r="A3961">
        <v>910</v>
      </c>
      <c r="B3961" s="2" t="s">
        <v>911</v>
      </c>
      <c r="C3961" s="2" t="s">
        <v>5020</v>
      </c>
      <c r="D3961">
        <v>550</v>
      </c>
      <c r="E3961">
        <f t="shared" si="488"/>
        <v>720.5</v>
      </c>
      <c r="F3961">
        <v>123</v>
      </c>
      <c r="G3961">
        <f t="shared" si="489"/>
        <v>161.13</v>
      </c>
      <c r="H3961" t="s">
        <v>8221</v>
      </c>
      <c r="I3961" t="s">
        <v>8225</v>
      </c>
      <c r="J3961" t="s">
        <v>8247</v>
      </c>
      <c r="K3961">
        <v>1488546319</v>
      </c>
      <c r="L3961">
        <v>1483362319</v>
      </c>
      <c r="M3961" t="b">
        <v>0</v>
      </c>
      <c r="N3961">
        <v>5</v>
      </c>
      <c r="O3961" t="b">
        <v>0</v>
      </c>
      <c r="P3961" t="s">
        <v>8278</v>
      </c>
      <c r="Q3961">
        <f t="shared" si="490"/>
        <v>22</v>
      </c>
      <c r="R3961">
        <f t="shared" si="495"/>
        <v>32.229999999999997</v>
      </c>
      <c r="S3961" t="str">
        <f t="shared" si="491"/>
        <v>music</v>
      </c>
      <c r="T3961" t="str">
        <f t="shared" si="492"/>
        <v>jazz</v>
      </c>
      <c r="U3961" s="7">
        <f t="shared" si="493"/>
        <v>42737.545358796298</v>
      </c>
      <c r="V3961" s="7">
        <f t="shared" si="494"/>
        <v>42797.545358796298</v>
      </c>
    </row>
    <row r="3962" spans="1:22" ht="44.25" x14ac:dyDescent="0.75">
      <c r="A3962">
        <v>694</v>
      </c>
      <c r="B3962" s="2" t="s">
        <v>695</v>
      </c>
      <c r="C3962" s="2" t="s">
        <v>4804</v>
      </c>
      <c r="D3962">
        <v>150000</v>
      </c>
      <c r="E3962">
        <f t="shared" si="488"/>
        <v>150000</v>
      </c>
      <c r="F3962">
        <v>590</v>
      </c>
      <c r="G3962">
        <f t="shared" si="489"/>
        <v>590</v>
      </c>
      <c r="H3962" t="s">
        <v>8221</v>
      </c>
      <c r="I3962" t="s">
        <v>8224</v>
      </c>
      <c r="J3962" t="s">
        <v>8246</v>
      </c>
      <c r="K3962">
        <v>1485964559</v>
      </c>
      <c r="L3962">
        <v>1483372559</v>
      </c>
      <c r="M3962" t="b">
        <v>0</v>
      </c>
      <c r="N3962">
        <v>7</v>
      </c>
      <c r="O3962" t="b">
        <v>0</v>
      </c>
      <c r="P3962" t="s">
        <v>8273</v>
      </c>
      <c r="Q3962">
        <f t="shared" si="490"/>
        <v>0</v>
      </c>
      <c r="R3962">
        <f t="shared" si="495"/>
        <v>84.29</v>
      </c>
      <c r="S3962" t="str">
        <f t="shared" si="491"/>
        <v>technology</v>
      </c>
      <c r="T3962" t="str">
        <f t="shared" si="492"/>
        <v>wearables</v>
      </c>
      <c r="U3962" s="7">
        <f t="shared" si="493"/>
        <v>42737.663877314815</v>
      </c>
      <c r="V3962" s="7">
        <f t="shared" si="494"/>
        <v>42767.663877314815</v>
      </c>
    </row>
    <row r="3963" spans="1:22" ht="44.25" x14ac:dyDescent="0.75">
      <c r="A3963">
        <v>3656</v>
      </c>
      <c r="B3963" s="2" t="s">
        <v>3653</v>
      </c>
      <c r="C3963" s="2" t="s">
        <v>7766</v>
      </c>
      <c r="D3963">
        <v>5000</v>
      </c>
      <c r="E3963">
        <f t="shared" si="488"/>
        <v>5400</v>
      </c>
      <c r="F3963">
        <v>5291</v>
      </c>
      <c r="G3963">
        <f t="shared" si="489"/>
        <v>5714.2800000000007</v>
      </c>
      <c r="H3963" t="s">
        <v>8219</v>
      </c>
      <c r="I3963" t="s">
        <v>8240</v>
      </c>
      <c r="J3963" t="s">
        <v>8257</v>
      </c>
      <c r="K3963">
        <v>1485989940</v>
      </c>
      <c r="L3963">
        <v>1483393836</v>
      </c>
      <c r="M3963" t="b">
        <v>0</v>
      </c>
      <c r="N3963">
        <v>46</v>
      </c>
      <c r="O3963" t="b">
        <v>1</v>
      </c>
      <c r="P3963" t="s">
        <v>8271</v>
      </c>
      <c r="Q3963">
        <f t="shared" si="490"/>
        <v>106</v>
      </c>
      <c r="R3963">
        <f t="shared" si="495"/>
        <v>124.22</v>
      </c>
      <c r="S3963" t="str">
        <f t="shared" si="491"/>
        <v>theater</v>
      </c>
      <c r="T3963" t="str">
        <f t="shared" si="492"/>
        <v>plays</v>
      </c>
      <c r="U3963" s="7">
        <f t="shared" si="493"/>
        <v>42737.910138888896</v>
      </c>
      <c r="V3963" s="7">
        <f t="shared" si="494"/>
        <v>42767.957638888889</v>
      </c>
    </row>
    <row r="3964" spans="1:22" ht="44.25" x14ac:dyDescent="0.75">
      <c r="A3964">
        <v>517</v>
      </c>
      <c r="B3964" s="2" t="s">
        <v>518</v>
      </c>
      <c r="C3964" s="2" t="s">
        <v>4627</v>
      </c>
      <c r="D3964">
        <v>15000</v>
      </c>
      <c r="E3964">
        <f t="shared" si="488"/>
        <v>15000</v>
      </c>
      <c r="F3964">
        <v>205</v>
      </c>
      <c r="G3964">
        <f t="shared" si="489"/>
        <v>205</v>
      </c>
      <c r="H3964" t="s">
        <v>8221</v>
      </c>
      <c r="I3964" t="s">
        <v>8224</v>
      </c>
      <c r="J3964" t="s">
        <v>8246</v>
      </c>
      <c r="K3964">
        <v>1486046761</v>
      </c>
      <c r="L3964">
        <v>1483454761</v>
      </c>
      <c r="M3964" t="b">
        <v>0</v>
      </c>
      <c r="N3964">
        <v>3</v>
      </c>
      <c r="O3964" t="b">
        <v>0</v>
      </c>
      <c r="P3964" t="s">
        <v>8270</v>
      </c>
      <c r="Q3964">
        <f t="shared" si="490"/>
        <v>1</v>
      </c>
      <c r="R3964">
        <f t="shared" si="495"/>
        <v>68.33</v>
      </c>
      <c r="S3964" t="str">
        <f t="shared" si="491"/>
        <v>film &amp; video</v>
      </c>
      <c r="T3964" t="str">
        <f t="shared" si="492"/>
        <v>animation</v>
      </c>
      <c r="U3964" s="7">
        <f t="shared" si="493"/>
        <v>42738.615289351852</v>
      </c>
      <c r="V3964" s="7">
        <f t="shared" si="494"/>
        <v>42768.615289351852</v>
      </c>
    </row>
    <row r="3965" spans="1:22" ht="44.25" x14ac:dyDescent="0.75">
      <c r="A3965">
        <v>2453</v>
      </c>
      <c r="B3965" s="2" t="s">
        <v>2454</v>
      </c>
      <c r="C3965" s="2" t="s">
        <v>6563</v>
      </c>
      <c r="D3965">
        <v>3000</v>
      </c>
      <c r="E3965">
        <f t="shared" si="488"/>
        <v>3000</v>
      </c>
      <c r="F3965">
        <v>4641</v>
      </c>
      <c r="G3965">
        <f t="shared" si="489"/>
        <v>4641</v>
      </c>
      <c r="H3965" t="s">
        <v>8219</v>
      </c>
      <c r="I3965" t="s">
        <v>8224</v>
      </c>
      <c r="J3965" t="s">
        <v>8246</v>
      </c>
      <c r="K3965">
        <v>1486053409</v>
      </c>
      <c r="L3965">
        <v>1483461409</v>
      </c>
      <c r="M3965" t="b">
        <v>0</v>
      </c>
      <c r="N3965">
        <v>67</v>
      </c>
      <c r="O3965" t="b">
        <v>1</v>
      </c>
      <c r="P3965" t="s">
        <v>8298</v>
      </c>
      <c r="Q3965">
        <f t="shared" si="490"/>
        <v>155</v>
      </c>
      <c r="R3965">
        <f t="shared" si="495"/>
        <v>69.27</v>
      </c>
      <c r="S3965" t="str">
        <f t="shared" si="491"/>
        <v>food</v>
      </c>
      <c r="T3965" t="str">
        <f t="shared" si="492"/>
        <v>small batch</v>
      </c>
      <c r="U3965" s="7">
        <f t="shared" si="493"/>
        <v>42738.692233796297</v>
      </c>
      <c r="V3965" s="7">
        <f t="shared" si="494"/>
        <v>42768.692233796297</v>
      </c>
    </row>
    <row r="3966" spans="1:22" ht="44.25" x14ac:dyDescent="0.75">
      <c r="A3966">
        <v>961</v>
      </c>
      <c r="B3966" s="2" t="s">
        <v>962</v>
      </c>
      <c r="C3966" s="2" t="s">
        <v>5071</v>
      </c>
      <c r="D3966">
        <v>95000</v>
      </c>
      <c r="E3966">
        <f t="shared" si="488"/>
        <v>95000</v>
      </c>
      <c r="F3966">
        <v>40079</v>
      </c>
      <c r="G3966">
        <f t="shared" si="489"/>
        <v>40079</v>
      </c>
      <c r="H3966" t="s">
        <v>8221</v>
      </c>
      <c r="I3966" t="s">
        <v>8224</v>
      </c>
      <c r="J3966" t="s">
        <v>8246</v>
      </c>
      <c r="K3966">
        <v>1487617200</v>
      </c>
      <c r="L3966">
        <v>1483634335</v>
      </c>
      <c r="M3966" t="b">
        <v>0</v>
      </c>
      <c r="N3966">
        <v>110</v>
      </c>
      <c r="O3966" t="b">
        <v>0</v>
      </c>
      <c r="P3966" t="s">
        <v>8273</v>
      </c>
      <c r="Q3966">
        <f t="shared" si="490"/>
        <v>42</v>
      </c>
      <c r="R3966">
        <f t="shared" si="495"/>
        <v>364.35</v>
      </c>
      <c r="S3966" t="str">
        <f t="shared" si="491"/>
        <v>technology</v>
      </c>
      <c r="T3966" t="str">
        <f t="shared" si="492"/>
        <v>wearables</v>
      </c>
      <c r="U3966" s="7">
        <f t="shared" si="493"/>
        <v>42740.693692129629</v>
      </c>
      <c r="V3966" s="7">
        <f t="shared" si="494"/>
        <v>42786.791666666672</v>
      </c>
    </row>
    <row r="3967" spans="1:22" ht="44.25" x14ac:dyDescent="0.75">
      <c r="A3967">
        <v>2991</v>
      </c>
      <c r="B3967" s="2" t="s">
        <v>2991</v>
      </c>
      <c r="C3967" s="2" t="s">
        <v>7101</v>
      </c>
      <c r="D3967">
        <v>8500</v>
      </c>
      <c r="E3967">
        <f t="shared" si="488"/>
        <v>8500</v>
      </c>
      <c r="F3967">
        <v>8780</v>
      </c>
      <c r="G3967">
        <f t="shared" si="489"/>
        <v>8780</v>
      </c>
      <c r="H3967" t="s">
        <v>8219</v>
      </c>
      <c r="I3967" t="s">
        <v>8224</v>
      </c>
      <c r="J3967" t="s">
        <v>8246</v>
      </c>
      <c r="K3967">
        <v>1485547530</v>
      </c>
      <c r="L3967">
        <v>1483646730</v>
      </c>
      <c r="M3967" t="b">
        <v>0</v>
      </c>
      <c r="N3967">
        <v>93</v>
      </c>
      <c r="O3967" t="b">
        <v>1</v>
      </c>
      <c r="P3967" t="s">
        <v>8303</v>
      </c>
      <c r="Q3967">
        <f t="shared" si="490"/>
        <v>103</v>
      </c>
      <c r="R3967">
        <f t="shared" si="495"/>
        <v>94.41</v>
      </c>
      <c r="S3967" t="str">
        <f t="shared" si="491"/>
        <v>theater</v>
      </c>
      <c r="T3967" t="str">
        <f t="shared" si="492"/>
        <v>spaces</v>
      </c>
      <c r="U3967" s="7">
        <f t="shared" si="493"/>
        <v>42740.837152777778</v>
      </c>
      <c r="V3967" s="7">
        <f t="shared" si="494"/>
        <v>42762.837152777778</v>
      </c>
    </row>
    <row r="3968" spans="1:22" ht="44.25" x14ac:dyDescent="0.75">
      <c r="A3968">
        <v>1184</v>
      </c>
      <c r="B3968" s="2" t="s">
        <v>1185</v>
      </c>
      <c r="C3968" s="2" t="s">
        <v>5294</v>
      </c>
      <c r="D3968">
        <v>22000</v>
      </c>
      <c r="E3968">
        <f t="shared" si="488"/>
        <v>28820</v>
      </c>
      <c r="F3968">
        <v>23086</v>
      </c>
      <c r="G3968">
        <f t="shared" si="489"/>
        <v>30242.66</v>
      </c>
      <c r="H3968" t="s">
        <v>8219</v>
      </c>
      <c r="I3968" t="s">
        <v>8225</v>
      </c>
      <c r="J3968" t="s">
        <v>8247</v>
      </c>
      <c r="K3968">
        <v>1486391011</v>
      </c>
      <c r="L3968">
        <v>1483712611</v>
      </c>
      <c r="M3968" t="b">
        <v>0</v>
      </c>
      <c r="N3968">
        <v>375</v>
      </c>
      <c r="O3968" t="b">
        <v>1</v>
      </c>
      <c r="P3968" t="s">
        <v>8285</v>
      </c>
      <c r="Q3968">
        <f t="shared" si="490"/>
        <v>105</v>
      </c>
      <c r="R3968">
        <f t="shared" si="495"/>
        <v>80.650000000000006</v>
      </c>
      <c r="S3968" t="str">
        <f t="shared" si="491"/>
        <v>photography</v>
      </c>
      <c r="T3968" t="str">
        <f t="shared" si="492"/>
        <v>photobooks</v>
      </c>
      <c r="U3968" s="7">
        <f t="shared" si="493"/>
        <v>42741.599664351852</v>
      </c>
      <c r="V3968" s="7">
        <f t="shared" si="494"/>
        <v>42772.599664351852</v>
      </c>
    </row>
    <row r="3969" spans="1:22" ht="44.25" x14ac:dyDescent="0.75">
      <c r="A3969">
        <v>1512</v>
      </c>
      <c r="B3969" s="2" t="s">
        <v>1513</v>
      </c>
      <c r="C3969" s="2" t="s">
        <v>5622</v>
      </c>
      <c r="D3969">
        <v>3500</v>
      </c>
      <c r="E3969">
        <f t="shared" si="488"/>
        <v>3500</v>
      </c>
      <c r="F3969">
        <v>19557</v>
      </c>
      <c r="G3969">
        <f t="shared" si="489"/>
        <v>19557</v>
      </c>
      <c r="H3969" t="s">
        <v>8219</v>
      </c>
      <c r="I3969" t="s">
        <v>8224</v>
      </c>
      <c r="J3969" t="s">
        <v>8246</v>
      </c>
      <c r="K3969">
        <v>1486311939</v>
      </c>
      <c r="L3969">
        <v>1483719939</v>
      </c>
      <c r="M3969" t="b">
        <v>1</v>
      </c>
      <c r="N3969">
        <v>335</v>
      </c>
      <c r="O3969" t="b">
        <v>1</v>
      </c>
      <c r="P3969" t="s">
        <v>8285</v>
      </c>
      <c r="Q3969">
        <f t="shared" si="490"/>
        <v>559</v>
      </c>
      <c r="R3969">
        <f t="shared" si="495"/>
        <v>58.38</v>
      </c>
      <c r="S3969" t="str">
        <f t="shared" si="491"/>
        <v>photography</v>
      </c>
      <c r="T3969" t="str">
        <f t="shared" si="492"/>
        <v>photobooks</v>
      </c>
      <c r="U3969" s="7">
        <f t="shared" si="493"/>
        <v>42741.684479166666</v>
      </c>
      <c r="V3969" s="7">
        <f t="shared" si="494"/>
        <v>42771.684479166666</v>
      </c>
    </row>
    <row r="3970" spans="1:22" ht="44.25" x14ac:dyDescent="0.75">
      <c r="A3970">
        <v>197</v>
      </c>
      <c r="B3970" s="2" t="s">
        <v>199</v>
      </c>
      <c r="C3970" s="2" t="s">
        <v>4307</v>
      </c>
      <c r="D3970">
        <v>2500</v>
      </c>
      <c r="E3970">
        <f t="shared" ref="E3970:E4033" si="496">INDEX(convert,MATCH($J3970,money,0),2)*D3970</f>
        <v>3275</v>
      </c>
      <c r="F3970">
        <v>262</v>
      </c>
      <c r="G3970">
        <f t="shared" ref="G3970:G4033" si="497">INDEX(convert,MATCH($J3970,money,0),2)*F3970</f>
        <v>343.22</v>
      </c>
      <c r="H3970" t="s">
        <v>8221</v>
      </c>
      <c r="I3970" t="s">
        <v>8225</v>
      </c>
      <c r="J3970" t="s">
        <v>8247</v>
      </c>
      <c r="K3970">
        <v>1487365200</v>
      </c>
      <c r="L3970">
        <v>1483734100</v>
      </c>
      <c r="M3970" t="b">
        <v>0</v>
      </c>
      <c r="N3970">
        <v>8</v>
      </c>
      <c r="O3970" t="b">
        <v>0</v>
      </c>
      <c r="P3970" t="s">
        <v>8268</v>
      </c>
      <c r="Q3970">
        <f t="shared" ref="Q3970:Q4033" si="498">ROUND(F3970/D3970*100,0)</f>
        <v>10</v>
      </c>
      <c r="R3970">
        <f t="shared" si="495"/>
        <v>42.9</v>
      </c>
      <c r="S3970" t="str">
        <f t="shared" ref="S3970:S4033" si="499">LEFT($P3970,FIND("/",$P3970)-1)</f>
        <v>film &amp; video</v>
      </c>
      <c r="T3970" t="str">
        <f t="shared" ref="T3970:T4033" si="500">MID($P3970,FIND("/",$P3970)+1,30)</f>
        <v>drama</v>
      </c>
      <c r="U3970" s="7">
        <f t="shared" ref="U3970:U4033" si="501">DATE(1970,1,1)+(((L3970/60)/60)/24)</f>
        <v>42741.848379629635</v>
      </c>
      <c r="V3970" s="7">
        <f t="shared" ref="V3970:V4033" si="502">DATE(1970,1,1)+(((K3970/60)/60)/24)</f>
        <v>42783.875</v>
      </c>
    </row>
    <row r="3971" spans="1:22" ht="44.25" x14ac:dyDescent="0.75">
      <c r="A3971">
        <v>1866</v>
      </c>
      <c r="B3971" s="2" t="s">
        <v>1867</v>
      </c>
      <c r="C3971" s="2" t="s">
        <v>5976</v>
      </c>
      <c r="D3971">
        <v>25000</v>
      </c>
      <c r="E3971">
        <f t="shared" si="496"/>
        <v>25000</v>
      </c>
      <c r="F3971">
        <v>125</v>
      </c>
      <c r="G3971">
        <f t="shared" si="497"/>
        <v>125</v>
      </c>
      <c r="H3971" t="s">
        <v>8221</v>
      </c>
      <c r="I3971" t="s">
        <v>8224</v>
      </c>
      <c r="J3971" t="s">
        <v>8246</v>
      </c>
      <c r="K3971">
        <v>1488340800</v>
      </c>
      <c r="L3971">
        <v>1483768497</v>
      </c>
      <c r="M3971" t="b">
        <v>0</v>
      </c>
      <c r="N3971">
        <v>2</v>
      </c>
      <c r="O3971" t="b">
        <v>0</v>
      </c>
      <c r="P3971" t="s">
        <v>8283</v>
      </c>
      <c r="Q3971">
        <f t="shared" si="498"/>
        <v>1</v>
      </c>
      <c r="R3971">
        <f t="shared" ref="R3971:R4034" si="503">ROUND(G3971/N3971,2)</f>
        <v>62.5</v>
      </c>
      <c r="S3971" t="str">
        <f t="shared" si="499"/>
        <v>games</v>
      </c>
      <c r="T3971" t="str">
        <f t="shared" si="500"/>
        <v>mobile games</v>
      </c>
      <c r="U3971" s="7">
        <f t="shared" si="501"/>
        <v>42742.246493055558</v>
      </c>
      <c r="V3971" s="7">
        <f t="shared" si="502"/>
        <v>42795.166666666672</v>
      </c>
    </row>
    <row r="3972" spans="1:22" ht="29.5" x14ac:dyDescent="0.75">
      <c r="A3972">
        <v>969</v>
      </c>
      <c r="B3972" s="2" t="s">
        <v>970</v>
      </c>
      <c r="C3972" s="2" t="s">
        <v>5079</v>
      </c>
      <c r="D3972">
        <v>30000</v>
      </c>
      <c r="E3972">
        <f t="shared" si="496"/>
        <v>1440</v>
      </c>
      <c r="F3972">
        <v>14000</v>
      </c>
      <c r="G3972">
        <f t="shared" si="497"/>
        <v>672</v>
      </c>
      <c r="H3972" t="s">
        <v>8221</v>
      </c>
      <c r="I3972" t="s">
        <v>8238</v>
      </c>
      <c r="J3972" t="s">
        <v>8256</v>
      </c>
      <c r="K3972">
        <v>1486624607</v>
      </c>
      <c r="L3972">
        <v>1483773407</v>
      </c>
      <c r="M3972" t="b">
        <v>0</v>
      </c>
      <c r="N3972">
        <v>11</v>
      </c>
      <c r="O3972" t="b">
        <v>0</v>
      </c>
      <c r="P3972" t="s">
        <v>8273</v>
      </c>
      <c r="Q3972">
        <f t="shared" si="498"/>
        <v>47</v>
      </c>
      <c r="R3972">
        <f t="shared" si="503"/>
        <v>61.09</v>
      </c>
      <c r="S3972" t="str">
        <f t="shared" si="499"/>
        <v>technology</v>
      </c>
      <c r="T3972" t="str">
        <f t="shared" si="500"/>
        <v>wearables</v>
      </c>
      <c r="U3972" s="7">
        <f t="shared" si="501"/>
        <v>42742.30332175926</v>
      </c>
      <c r="V3972" s="7">
        <f t="shared" si="502"/>
        <v>42775.30332175926</v>
      </c>
    </row>
    <row r="3973" spans="1:22" ht="44.25" x14ac:dyDescent="0.75">
      <c r="A3973">
        <v>1808</v>
      </c>
      <c r="B3973" s="2" t="s">
        <v>1809</v>
      </c>
      <c r="C3973" s="2" t="s">
        <v>5918</v>
      </c>
      <c r="D3973">
        <v>28000</v>
      </c>
      <c r="E3973">
        <f t="shared" si="496"/>
        <v>28000</v>
      </c>
      <c r="F3973">
        <v>11594</v>
      </c>
      <c r="G3973">
        <f t="shared" si="497"/>
        <v>11594</v>
      </c>
      <c r="H3973" t="s">
        <v>8221</v>
      </c>
      <c r="I3973" t="s">
        <v>8224</v>
      </c>
      <c r="J3973" t="s">
        <v>8246</v>
      </c>
      <c r="K3973">
        <v>1486830030</v>
      </c>
      <c r="L3973">
        <v>1483806030</v>
      </c>
      <c r="M3973" t="b">
        <v>1</v>
      </c>
      <c r="N3973">
        <v>96</v>
      </c>
      <c r="O3973" t="b">
        <v>0</v>
      </c>
      <c r="P3973" t="s">
        <v>8285</v>
      </c>
      <c r="Q3973">
        <f t="shared" si="498"/>
        <v>41</v>
      </c>
      <c r="R3973">
        <f t="shared" si="503"/>
        <v>120.77</v>
      </c>
      <c r="S3973" t="str">
        <f t="shared" si="499"/>
        <v>photography</v>
      </c>
      <c r="T3973" t="str">
        <f t="shared" si="500"/>
        <v>photobooks</v>
      </c>
      <c r="U3973" s="7">
        <f t="shared" si="501"/>
        <v>42742.680902777778</v>
      </c>
      <c r="V3973" s="7">
        <f t="shared" si="502"/>
        <v>42777.680902777778</v>
      </c>
    </row>
    <row r="3974" spans="1:22" ht="59" x14ac:dyDescent="0.75">
      <c r="A3974">
        <v>3051</v>
      </c>
      <c r="B3974" s="2" t="s">
        <v>3051</v>
      </c>
      <c r="C3974" s="2" t="s">
        <v>7161</v>
      </c>
      <c r="D3974">
        <v>3500</v>
      </c>
      <c r="E3974">
        <f t="shared" si="496"/>
        <v>4585</v>
      </c>
      <c r="F3974">
        <v>827</v>
      </c>
      <c r="G3974">
        <f t="shared" si="497"/>
        <v>1083.3700000000001</v>
      </c>
      <c r="H3974" t="s">
        <v>8221</v>
      </c>
      <c r="I3974" t="s">
        <v>8225</v>
      </c>
      <c r="J3974" t="s">
        <v>8247</v>
      </c>
      <c r="K3974">
        <v>1486547945</v>
      </c>
      <c r="L3974">
        <v>1483955945</v>
      </c>
      <c r="M3974" t="b">
        <v>1</v>
      </c>
      <c r="N3974">
        <v>35</v>
      </c>
      <c r="O3974" t="b">
        <v>0</v>
      </c>
      <c r="P3974" t="s">
        <v>8303</v>
      </c>
      <c r="Q3974">
        <f t="shared" si="498"/>
        <v>24</v>
      </c>
      <c r="R3974">
        <f t="shared" si="503"/>
        <v>30.95</v>
      </c>
      <c r="S3974" t="str">
        <f t="shared" si="499"/>
        <v>theater</v>
      </c>
      <c r="T3974" t="str">
        <f t="shared" si="500"/>
        <v>spaces</v>
      </c>
      <c r="U3974" s="7">
        <f t="shared" si="501"/>
        <v>42744.416030092587</v>
      </c>
      <c r="V3974" s="7">
        <f t="shared" si="502"/>
        <v>42774.416030092587</v>
      </c>
    </row>
    <row r="3975" spans="1:22" ht="44.25" x14ac:dyDescent="0.75">
      <c r="A3975">
        <v>2570</v>
      </c>
      <c r="B3975" s="2" t="s">
        <v>2570</v>
      </c>
      <c r="C3975" s="2" t="s">
        <v>6680</v>
      </c>
      <c r="D3975">
        <v>7000</v>
      </c>
      <c r="E3975">
        <f t="shared" si="496"/>
        <v>7000</v>
      </c>
      <c r="F3975">
        <v>59</v>
      </c>
      <c r="G3975">
        <f t="shared" si="497"/>
        <v>59</v>
      </c>
      <c r="H3975" t="s">
        <v>8220</v>
      </c>
      <c r="I3975" t="s">
        <v>8224</v>
      </c>
      <c r="J3975" t="s">
        <v>8246</v>
      </c>
      <c r="K3975">
        <v>1486590035</v>
      </c>
      <c r="L3975">
        <v>1483998035</v>
      </c>
      <c r="M3975" t="b">
        <v>0</v>
      </c>
      <c r="N3975">
        <v>2</v>
      </c>
      <c r="O3975" t="b">
        <v>0</v>
      </c>
      <c r="P3975" t="s">
        <v>8284</v>
      </c>
      <c r="Q3975">
        <f t="shared" si="498"/>
        <v>1</v>
      </c>
      <c r="R3975">
        <f t="shared" si="503"/>
        <v>29.5</v>
      </c>
      <c r="S3975" t="str">
        <f t="shared" si="499"/>
        <v>food</v>
      </c>
      <c r="T3975" t="str">
        <f t="shared" si="500"/>
        <v>food trucks</v>
      </c>
      <c r="U3975" s="7">
        <f t="shared" si="501"/>
        <v>42744.903182870374</v>
      </c>
      <c r="V3975" s="7">
        <f t="shared" si="502"/>
        <v>42774.903182870374</v>
      </c>
    </row>
    <row r="3976" spans="1:22" ht="44.25" x14ac:dyDescent="0.75">
      <c r="A3976">
        <v>3110</v>
      </c>
      <c r="B3976" s="2" t="s">
        <v>3110</v>
      </c>
      <c r="C3976" s="2" t="s">
        <v>7220</v>
      </c>
      <c r="D3976">
        <v>25000</v>
      </c>
      <c r="E3976">
        <f t="shared" si="496"/>
        <v>25000</v>
      </c>
      <c r="F3976">
        <v>10</v>
      </c>
      <c r="G3976">
        <f t="shared" si="497"/>
        <v>10</v>
      </c>
      <c r="H3976" t="s">
        <v>8221</v>
      </c>
      <c r="I3976" t="s">
        <v>8224</v>
      </c>
      <c r="J3976" t="s">
        <v>8246</v>
      </c>
      <c r="K3976">
        <v>1487465119</v>
      </c>
      <c r="L3976">
        <v>1484009119</v>
      </c>
      <c r="M3976" t="b">
        <v>0</v>
      </c>
      <c r="N3976">
        <v>1</v>
      </c>
      <c r="O3976" t="b">
        <v>0</v>
      </c>
      <c r="P3976" t="s">
        <v>8303</v>
      </c>
      <c r="Q3976">
        <f t="shared" si="498"/>
        <v>0</v>
      </c>
      <c r="R3976">
        <f t="shared" si="503"/>
        <v>10</v>
      </c>
      <c r="S3976" t="str">
        <f t="shared" si="499"/>
        <v>theater</v>
      </c>
      <c r="T3976" t="str">
        <f t="shared" si="500"/>
        <v>spaces</v>
      </c>
      <c r="U3976" s="7">
        <f t="shared" si="501"/>
        <v>42745.031469907408</v>
      </c>
      <c r="V3976" s="7">
        <f t="shared" si="502"/>
        <v>42785.031469907408</v>
      </c>
    </row>
    <row r="3977" spans="1:22" ht="44.25" x14ac:dyDescent="0.75">
      <c r="A3977">
        <v>2183</v>
      </c>
      <c r="B3977" s="2" t="s">
        <v>2184</v>
      </c>
      <c r="C3977" s="2" t="s">
        <v>6293</v>
      </c>
      <c r="D3977">
        <v>1800</v>
      </c>
      <c r="E3977">
        <f t="shared" si="496"/>
        <v>1800</v>
      </c>
      <c r="F3977">
        <v>8807</v>
      </c>
      <c r="G3977">
        <f t="shared" si="497"/>
        <v>8807</v>
      </c>
      <c r="H3977" t="s">
        <v>8219</v>
      </c>
      <c r="I3977" t="s">
        <v>8224</v>
      </c>
      <c r="J3977" t="s">
        <v>8246</v>
      </c>
      <c r="K3977">
        <v>1486616400</v>
      </c>
      <c r="L3977">
        <v>1484037977</v>
      </c>
      <c r="M3977" t="b">
        <v>0</v>
      </c>
      <c r="N3977">
        <v>279</v>
      </c>
      <c r="O3977" t="b">
        <v>1</v>
      </c>
      <c r="P3977" t="s">
        <v>8297</v>
      </c>
      <c r="Q3977">
        <f t="shared" si="498"/>
        <v>489</v>
      </c>
      <c r="R3977">
        <f t="shared" si="503"/>
        <v>31.57</v>
      </c>
      <c r="S3977" t="str">
        <f t="shared" si="499"/>
        <v>games</v>
      </c>
      <c r="T3977" t="str">
        <f t="shared" si="500"/>
        <v>tabletop games</v>
      </c>
      <c r="U3977" s="7">
        <f t="shared" si="501"/>
        <v>42745.365474537044</v>
      </c>
      <c r="V3977" s="7">
        <f t="shared" si="502"/>
        <v>42775.208333333328</v>
      </c>
    </row>
    <row r="3978" spans="1:22" ht="44.25" x14ac:dyDescent="0.75">
      <c r="A3978">
        <v>2168</v>
      </c>
      <c r="B3978" s="2" t="s">
        <v>2169</v>
      </c>
      <c r="C3978" s="2" t="s">
        <v>6278</v>
      </c>
      <c r="D3978">
        <v>18000</v>
      </c>
      <c r="E3978">
        <f t="shared" si="496"/>
        <v>18000</v>
      </c>
      <c r="F3978">
        <v>21884.69</v>
      </c>
      <c r="G3978">
        <f t="shared" si="497"/>
        <v>21884.69</v>
      </c>
      <c r="H3978" t="s">
        <v>8219</v>
      </c>
      <c r="I3978" t="s">
        <v>8224</v>
      </c>
      <c r="J3978" t="s">
        <v>8246</v>
      </c>
      <c r="K3978">
        <v>1486702800</v>
      </c>
      <c r="L3978">
        <v>1484058261</v>
      </c>
      <c r="M3978" t="b">
        <v>0</v>
      </c>
      <c r="N3978">
        <v>340</v>
      </c>
      <c r="O3978" t="b">
        <v>1</v>
      </c>
      <c r="P3978" t="s">
        <v>8276</v>
      </c>
      <c r="Q3978">
        <f t="shared" si="498"/>
        <v>122</v>
      </c>
      <c r="R3978">
        <f t="shared" si="503"/>
        <v>64.37</v>
      </c>
      <c r="S3978" t="str">
        <f t="shared" si="499"/>
        <v>music</v>
      </c>
      <c r="T3978" t="str">
        <f t="shared" si="500"/>
        <v>rock</v>
      </c>
      <c r="U3978" s="7">
        <f t="shared" si="501"/>
        <v>42745.600243055553</v>
      </c>
      <c r="V3978" s="7">
        <f t="shared" si="502"/>
        <v>42776.208333333328</v>
      </c>
    </row>
    <row r="3979" spans="1:22" ht="44.25" x14ac:dyDescent="0.75">
      <c r="A3979">
        <v>2725</v>
      </c>
      <c r="B3979" s="2" t="s">
        <v>2725</v>
      </c>
      <c r="C3979" s="2" t="s">
        <v>6835</v>
      </c>
      <c r="D3979">
        <v>40000</v>
      </c>
      <c r="E3979">
        <f t="shared" si="496"/>
        <v>29200</v>
      </c>
      <c r="F3979">
        <v>57817</v>
      </c>
      <c r="G3979">
        <f t="shared" si="497"/>
        <v>42206.409999999996</v>
      </c>
      <c r="H3979" t="s">
        <v>8219</v>
      </c>
      <c r="I3979" t="s">
        <v>8229</v>
      </c>
      <c r="J3979" t="s">
        <v>8251</v>
      </c>
      <c r="K3979">
        <v>1488390735</v>
      </c>
      <c r="L3979">
        <v>1484070735</v>
      </c>
      <c r="M3979" t="b">
        <v>0</v>
      </c>
      <c r="N3979">
        <v>113</v>
      </c>
      <c r="O3979" t="b">
        <v>1</v>
      </c>
      <c r="P3979" t="s">
        <v>8295</v>
      </c>
      <c r="Q3979">
        <f t="shared" si="498"/>
        <v>145</v>
      </c>
      <c r="R3979">
        <f t="shared" si="503"/>
        <v>373.51</v>
      </c>
      <c r="S3979" t="str">
        <f t="shared" si="499"/>
        <v>technology</v>
      </c>
      <c r="T3979" t="str">
        <f t="shared" si="500"/>
        <v>hardware</v>
      </c>
      <c r="U3979" s="7">
        <f t="shared" si="501"/>
        <v>42745.744618055556</v>
      </c>
      <c r="V3979" s="7">
        <f t="shared" si="502"/>
        <v>42795.744618055556</v>
      </c>
    </row>
    <row r="3980" spans="1:22" ht="59" x14ac:dyDescent="0.75">
      <c r="A3980">
        <v>1176</v>
      </c>
      <c r="B3980" s="2" t="s">
        <v>1177</v>
      </c>
      <c r="C3980" s="2" t="s">
        <v>5286</v>
      </c>
      <c r="D3980">
        <v>175000</v>
      </c>
      <c r="E3980">
        <f t="shared" si="496"/>
        <v>115500</v>
      </c>
      <c r="F3980">
        <v>10</v>
      </c>
      <c r="G3980">
        <f t="shared" si="497"/>
        <v>6.6000000000000005</v>
      </c>
      <c r="H3980" t="s">
        <v>8221</v>
      </c>
      <c r="I3980" t="s">
        <v>8226</v>
      </c>
      <c r="J3980" t="s">
        <v>8248</v>
      </c>
      <c r="K3980">
        <v>1488805200</v>
      </c>
      <c r="L3980">
        <v>1484094498</v>
      </c>
      <c r="M3980" t="b">
        <v>0</v>
      </c>
      <c r="N3980">
        <v>1</v>
      </c>
      <c r="O3980" t="b">
        <v>0</v>
      </c>
      <c r="P3980" t="s">
        <v>8284</v>
      </c>
      <c r="Q3980">
        <f t="shared" si="498"/>
        <v>0</v>
      </c>
      <c r="R3980">
        <f t="shared" si="503"/>
        <v>6.6</v>
      </c>
      <c r="S3980" t="str">
        <f t="shared" si="499"/>
        <v>food</v>
      </c>
      <c r="T3980" t="str">
        <f t="shared" si="500"/>
        <v>food trucks</v>
      </c>
      <c r="U3980" s="7">
        <f t="shared" si="501"/>
        <v>42746.019652777773</v>
      </c>
      <c r="V3980" s="7">
        <f t="shared" si="502"/>
        <v>42800.541666666672</v>
      </c>
    </row>
    <row r="3981" spans="1:22" ht="44.25" x14ac:dyDescent="0.75">
      <c r="A3981">
        <v>3359</v>
      </c>
      <c r="B3981" s="2" t="s">
        <v>3358</v>
      </c>
      <c r="C3981" s="2" t="s">
        <v>7469</v>
      </c>
      <c r="D3981">
        <v>4000</v>
      </c>
      <c r="E3981">
        <f t="shared" si="496"/>
        <v>4000</v>
      </c>
      <c r="F3981">
        <v>4250</v>
      </c>
      <c r="G3981">
        <f t="shared" si="497"/>
        <v>4250</v>
      </c>
      <c r="H3981" t="s">
        <v>8219</v>
      </c>
      <c r="I3981" t="s">
        <v>8224</v>
      </c>
      <c r="J3981" t="s">
        <v>8246</v>
      </c>
      <c r="K3981">
        <v>1487985734</v>
      </c>
      <c r="L3981">
        <v>1484097734</v>
      </c>
      <c r="M3981" t="b">
        <v>0</v>
      </c>
      <c r="N3981">
        <v>23</v>
      </c>
      <c r="O3981" t="b">
        <v>1</v>
      </c>
      <c r="P3981" t="s">
        <v>8271</v>
      </c>
      <c r="Q3981">
        <f t="shared" si="498"/>
        <v>106</v>
      </c>
      <c r="R3981">
        <f t="shared" si="503"/>
        <v>184.78</v>
      </c>
      <c r="S3981" t="str">
        <f t="shared" si="499"/>
        <v>theater</v>
      </c>
      <c r="T3981" t="str">
        <f t="shared" si="500"/>
        <v>plays</v>
      </c>
      <c r="U3981" s="7">
        <f t="shared" si="501"/>
        <v>42746.057106481487</v>
      </c>
      <c r="V3981" s="7">
        <f t="shared" si="502"/>
        <v>42791.057106481487</v>
      </c>
    </row>
    <row r="3982" spans="1:22" ht="59" x14ac:dyDescent="0.75">
      <c r="A3982">
        <v>941</v>
      </c>
      <c r="B3982" s="2" t="s">
        <v>942</v>
      </c>
      <c r="C3982" s="2" t="s">
        <v>5051</v>
      </c>
      <c r="D3982">
        <v>50000</v>
      </c>
      <c r="E3982">
        <f t="shared" si="496"/>
        <v>50000</v>
      </c>
      <c r="F3982">
        <v>1161</v>
      </c>
      <c r="G3982">
        <f t="shared" si="497"/>
        <v>1161</v>
      </c>
      <c r="H3982" t="s">
        <v>8221</v>
      </c>
      <c r="I3982" t="s">
        <v>8224</v>
      </c>
      <c r="J3982" t="s">
        <v>8246</v>
      </c>
      <c r="K3982">
        <v>1486693145</v>
      </c>
      <c r="L3982">
        <v>1484101145</v>
      </c>
      <c r="M3982" t="b">
        <v>0</v>
      </c>
      <c r="N3982">
        <v>31</v>
      </c>
      <c r="O3982" t="b">
        <v>0</v>
      </c>
      <c r="P3982" t="s">
        <v>8273</v>
      </c>
      <c r="Q3982">
        <f t="shared" si="498"/>
        <v>2</v>
      </c>
      <c r="R3982">
        <f t="shared" si="503"/>
        <v>37.450000000000003</v>
      </c>
      <c r="S3982" t="str">
        <f t="shared" si="499"/>
        <v>technology</v>
      </c>
      <c r="T3982" t="str">
        <f t="shared" si="500"/>
        <v>wearables</v>
      </c>
      <c r="U3982" s="7">
        <f t="shared" si="501"/>
        <v>42746.096585648149</v>
      </c>
      <c r="V3982" s="7">
        <f t="shared" si="502"/>
        <v>42776.096585648149</v>
      </c>
    </row>
    <row r="3983" spans="1:22" ht="59" x14ac:dyDescent="0.75">
      <c r="A3983">
        <v>2836</v>
      </c>
      <c r="B3983" s="2" t="s">
        <v>2836</v>
      </c>
      <c r="C3983" s="2" t="s">
        <v>6946</v>
      </c>
      <c r="D3983">
        <v>450</v>
      </c>
      <c r="E3983">
        <f t="shared" si="496"/>
        <v>450</v>
      </c>
      <c r="F3983">
        <v>485</v>
      </c>
      <c r="G3983">
        <f t="shared" si="497"/>
        <v>485</v>
      </c>
      <c r="H3983" t="s">
        <v>8219</v>
      </c>
      <c r="I3983" t="s">
        <v>8224</v>
      </c>
      <c r="J3983" t="s">
        <v>8246</v>
      </c>
      <c r="K3983">
        <v>1487393940</v>
      </c>
      <c r="L3983">
        <v>1484115418</v>
      </c>
      <c r="M3983" t="b">
        <v>0</v>
      </c>
      <c r="N3983">
        <v>11</v>
      </c>
      <c r="O3983" t="b">
        <v>1</v>
      </c>
      <c r="P3983" t="s">
        <v>8271</v>
      </c>
      <c r="Q3983">
        <f t="shared" si="498"/>
        <v>108</v>
      </c>
      <c r="R3983">
        <f t="shared" si="503"/>
        <v>44.09</v>
      </c>
      <c r="S3983" t="str">
        <f t="shared" si="499"/>
        <v>theater</v>
      </c>
      <c r="T3983" t="str">
        <f t="shared" si="500"/>
        <v>plays</v>
      </c>
      <c r="U3983" s="7">
        <f t="shared" si="501"/>
        <v>42746.261782407411</v>
      </c>
      <c r="V3983" s="7">
        <f t="shared" si="502"/>
        <v>42784.207638888889</v>
      </c>
    </row>
    <row r="3984" spans="1:22" ht="29.5" x14ac:dyDescent="0.75">
      <c r="A3984">
        <v>1917</v>
      </c>
      <c r="B3984" s="2" t="s">
        <v>1918</v>
      </c>
      <c r="C3984" s="2" t="s">
        <v>6027</v>
      </c>
      <c r="D3984">
        <v>390000</v>
      </c>
      <c r="E3984">
        <f t="shared" si="496"/>
        <v>50700</v>
      </c>
      <c r="F3984">
        <v>205025</v>
      </c>
      <c r="G3984">
        <f t="shared" si="497"/>
        <v>26653.25</v>
      </c>
      <c r="H3984" t="s">
        <v>8221</v>
      </c>
      <c r="I3984" t="s">
        <v>8231</v>
      </c>
      <c r="J3984" t="s">
        <v>8252</v>
      </c>
      <c r="K3984">
        <v>1486708133</v>
      </c>
      <c r="L3984">
        <v>1484116133</v>
      </c>
      <c r="M3984" t="b">
        <v>0</v>
      </c>
      <c r="N3984">
        <v>70</v>
      </c>
      <c r="O3984" t="b">
        <v>0</v>
      </c>
      <c r="P3984" t="s">
        <v>8294</v>
      </c>
      <c r="Q3984">
        <f t="shared" si="498"/>
        <v>53</v>
      </c>
      <c r="R3984">
        <f t="shared" si="503"/>
        <v>380.76</v>
      </c>
      <c r="S3984" t="str">
        <f t="shared" si="499"/>
        <v>technology</v>
      </c>
      <c r="T3984" t="str">
        <f t="shared" si="500"/>
        <v>gadgets</v>
      </c>
      <c r="U3984" s="7">
        <f t="shared" si="501"/>
        <v>42746.270057870366</v>
      </c>
      <c r="V3984" s="7">
        <f t="shared" si="502"/>
        <v>42776.270057870366</v>
      </c>
    </row>
    <row r="3985" spans="1:22" ht="44.25" x14ac:dyDescent="0.75">
      <c r="A3985">
        <v>1304</v>
      </c>
      <c r="B3985" s="2" t="s">
        <v>1305</v>
      </c>
      <c r="C3985" s="2" t="s">
        <v>5414</v>
      </c>
      <c r="D3985">
        <v>40000</v>
      </c>
      <c r="E3985">
        <f t="shared" si="496"/>
        <v>52400</v>
      </c>
      <c r="F3985">
        <v>15851</v>
      </c>
      <c r="G3985">
        <f t="shared" si="497"/>
        <v>20764.810000000001</v>
      </c>
      <c r="H3985" t="s">
        <v>8220</v>
      </c>
      <c r="I3985" t="s">
        <v>8225</v>
      </c>
      <c r="J3985" t="s">
        <v>8247</v>
      </c>
      <c r="K3985">
        <v>1489376405</v>
      </c>
      <c r="L3985">
        <v>1484196005</v>
      </c>
      <c r="M3985" t="b">
        <v>0</v>
      </c>
      <c r="N3985">
        <v>104</v>
      </c>
      <c r="O3985" t="b">
        <v>0</v>
      </c>
      <c r="P3985" t="s">
        <v>8273</v>
      </c>
      <c r="Q3985">
        <f t="shared" si="498"/>
        <v>40</v>
      </c>
      <c r="R3985">
        <f t="shared" si="503"/>
        <v>199.66</v>
      </c>
      <c r="S3985" t="str">
        <f t="shared" si="499"/>
        <v>technology</v>
      </c>
      <c r="T3985" t="str">
        <f t="shared" si="500"/>
        <v>wearables</v>
      </c>
      <c r="U3985" s="7">
        <f t="shared" si="501"/>
        <v>42747.194502314815</v>
      </c>
      <c r="V3985" s="7">
        <f t="shared" si="502"/>
        <v>42807.152835648143</v>
      </c>
    </row>
    <row r="3986" spans="1:22" ht="44.25" x14ac:dyDescent="0.75">
      <c r="A3986">
        <v>1377</v>
      </c>
      <c r="B3986" s="2" t="s">
        <v>1378</v>
      </c>
      <c r="C3986" s="2" t="s">
        <v>5487</v>
      </c>
      <c r="D3986">
        <v>1300</v>
      </c>
      <c r="E3986">
        <f t="shared" si="496"/>
        <v>1300</v>
      </c>
      <c r="F3986">
        <v>1510</v>
      </c>
      <c r="G3986">
        <f t="shared" si="497"/>
        <v>1510</v>
      </c>
      <c r="H3986" t="s">
        <v>8219</v>
      </c>
      <c r="I3986" t="s">
        <v>8224</v>
      </c>
      <c r="J3986" t="s">
        <v>8246</v>
      </c>
      <c r="K3986">
        <v>1486095060</v>
      </c>
      <c r="L3986">
        <v>1484198170</v>
      </c>
      <c r="M3986" t="b">
        <v>0</v>
      </c>
      <c r="N3986">
        <v>31</v>
      </c>
      <c r="O3986" t="b">
        <v>1</v>
      </c>
      <c r="P3986" t="s">
        <v>8276</v>
      </c>
      <c r="Q3986">
        <f t="shared" si="498"/>
        <v>116</v>
      </c>
      <c r="R3986">
        <f t="shared" si="503"/>
        <v>48.71</v>
      </c>
      <c r="S3986" t="str">
        <f t="shared" si="499"/>
        <v>music</v>
      </c>
      <c r="T3986" t="str">
        <f t="shared" si="500"/>
        <v>rock</v>
      </c>
      <c r="U3986" s="7">
        <f t="shared" si="501"/>
        <v>42747.219560185185</v>
      </c>
      <c r="V3986" s="7">
        <f t="shared" si="502"/>
        <v>42769.174305555556</v>
      </c>
    </row>
    <row r="3987" spans="1:22" ht="29.5" x14ac:dyDescent="0.75">
      <c r="A3987">
        <v>1192</v>
      </c>
      <c r="B3987" s="2" t="s">
        <v>1193</v>
      </c>
      <c r="C3987" s="2" t="s">
        <v>5302</v>
      </c>
      <c r="D3987">
        <v>100</v>
      </c>
      <c r="E3987">
        <f t="shared" si="496"/>
        <v>131</v>
      </c>
      <c r="F3987">
        <v>290</v>
      </c>
      <c r="G3987">
        <f t="shared" si="497"/>
        <v>379.90000000000003</v>
      </c>
      <c r="H3987" t="s">
        <v>8219</v>
      </c>
      <c r="I3987" t="s">
        <v>8225</v>
      </c>
      <c r="J3987" t="s">
        <v>8247</v>
      </c>
      <c r="K3987">
        <v>1486814978</v>
      </c>
      <c r="L3987">
        <v>1484222978</v>
      </c>
      <c r="M3987" t="b">
        <v>0</v>
      </c>
      <c r="N3987">
        <v>15</v>
      </c>
      <c r="O3987" t="b">
        <v>1</v>
      </c>
      <c r="P3987" t="s">
        <v>8285</v>
      </c>
      <c r="Q3987">
        <f t="shared" si="498"/>
        <v>290</v>
      </c>
      <c r="R3987">
        <f t="shared" si="503"/>
        <v>25.33</v>
      </c>
      <c r="S3987" t="str">
        <f t="shared" si="499"/>
        <v>photography</v>
      </c>
      <c r="T3987" t="str">
        <f t="shared" si="500"/>
        <v>photobooks</v>
      </c>
      <c r="U3987" s="7">
        <f t="shared" si="501"/>
        <v>42747.506689814814</v>
      </c>
      <c r="V3987" s="7">
        <f t="shared" si="502"/>
        <v>42777.506689814814</v>
      </c>
    </row>
    <row r="3988" spans="1:22" ht="44.25" x14ac:dyDescent="0.75">
      <c r="A3988">
        <v>1000</v>
      </c>
      <c r="B3988" s="2" t="s">
        <v>1001</v>
      </c>
      <c r="C3988" s="2" t="s">
        <v>5110</v>
      </c>
      <c r="D3988">
        <v>894700</v>
      </c>
      <c r="E3988">
        <f t="shared" si="496"/>
        <v>894700</v>
      </c>
      <c r="F3988">
        <v>19824</v>
      </c>
      <c r="G3988">
        <f t="shared" si="497"/>
        <v>19824</v>
      </c>
      <c r="H3988" t="s">
        <v>8220</v>
      </c>
      <c r="I3988" t="s">
        <v>8224</v>
      </c>
      <c r="J3988" t="s">
        <v>8246</v>
      </c>
      <c r="K3988">
        <v>1489537560</v>
      </c>
      <c r="L3988">
        <v>1484357160</v>
      </c>
      <c r="M3988" t="b">
        <v>0</v>
      </c>
      <c r="N3988">
        <v>6</v>
      </c>
      <c r="O3988" t="b">
        <v>0</v>
      </c>
      <c r="P3988" t="s">
        <v>8273</v>
      </c>
      <c r="Q3988">
        <f t="shared" si="498"/>
        <v>2</v>
      </c>
      <c r="R3988">
        <f t="shared" si="503"/>
        <v>3304</v>
      </c>
      <c r="S3988" t="str">
        <f t="shared" si="499"/>
        <v>technology</v>
      </c>
      <c r="T3988" t="str">
        <f t="shared" si="500"/>
        <v>wearables</v>
      </c>
      <c r="U3988" s="7">
        <f t="shared" si="501"/>
        <v>42749.059722222228</v>
      </c>
      <c r="V3988" s="7">
        <f t="shared" si="502"/>
        <v>42809.018055555556</v>
      </c>
    </row>
    <row r="3989" spans="1:22" ht="44.25" x14ac:dyDescent="0.75">
      <c r="A3989">
        <v>4096</v>
      </c>
      <c r="B3989" s="2" t="s">
        <v>4092</v>
      </c>
      <c r="C3989" s="2" t="s">
        <v>8199</v>
      </c>
      <c r="D3989">
        <v>3500</v>
      </c>
      <c r="E3989">
        <f t="shared" si="496"/>
        <v>4585</v>
      </c>
      <c r="F3989">
        <v>400</v>
      </c>
      <c r="G3989">
        <f t="shared" si="497"/>
        <v>524</v>
      </c>
      <c r="H3989" t="s">
        <v>8221</v>
      </c>
      <c r="I3989" t="s">
        <v>8225</v>
      </c>
      <c r="J3989" t="s">
        <v>8247</v>
      </c>
      <c r="K3989">
        <v>1488271860</v>
      </c>
      <c r="L3989">
        <v>1484484219</v>
      </c>
      <c r="M3989" t="b">
        <v>0</v>
      </c>
      <c r="N3989">
        <v>5</v>
      </c>
      <c r="O3989" t="b">
        <v>0</v>
      </c>
      <c r="P3989" t="s">
        <v>8271</v>
      </c>
      <c r="Q3989">
        <f t="shared" si="498"/>
        <v>11</v>
      </c>
      <c r="R3989">
        <f t="shared" si="503"/>
        <v>104.8</v>
      </c>
      <c r="S3989" t="str">
        <f t="shared" si="499"/>
        <v>theater</v>
      </c>
      <c r="T3989" t="str">
        <f t="shared" si="500"/>
        <v>plays</v>
      </c>
      <c r="U3989" s="7">
        <f t="shared" si="501"/>
        <v>42750.530312499999</v>
      </c>
      <c r="V3989" s="7">
        <f t="shared" si="502"/>
        <v>42794.368749999994</v>
      </c>
    </row>
    <row r="3990" spans="1:22" ht="44.25" x14ac:dyDescent="0.75">
      <c r="A3990">
        <v>1509</v>
      </c>
      <c r="B3990" s="2" t="s">
        <v>1510</v>
      </c>
      <c r="C3990" s="2" t="s">
        <v>5619</v>
      </c>
      <c r="D3990">
        <v>17500</v>
      </c>
      <c r="E3990">
        <f t="shared" si="496"/>
        <v>19950</v>
      </c>
      <c r="F3990">
        <v>21637.22</v>
      </c>
      <c r="G3990">
        <f t="shared" si="497"/>
        <v>24666.430799999998</v>
      </c>
      <c r="H3990" t="s">
        <v>8219</v>
      </c>
      <c r="I3990" t="s">
        <v>8236</v>
      </c>
      <c r="J3990" t="s">
        <v>8249</v>
      </c>
      <c r="K3990">
        <v>1487113140</v>
      </c>
      <c r="L3990">
        <v>1484570885</v>
      </c>
      <c r="M3990" t="b">
        <v>1</v>
      </c>
      <c r="N3990">
        <v>196</v>
      </c>
      <c r="O3990" t="b">
        <v>1</v>
      </c>
      <c r="P3990" t="s">
        <v>8285</v>
      </c>
      <c r="Q3990">
        <f t="shared" si="498"/>
        <v>124</v>
      </c>
      <c r="R3990">
        <f t="shared" si="503"/>
        <v>125.85</v>
      </c>
      <c r="S3990" t="str">
        <f t="shared" si="499"/>
        <v>photography</v>
      </c>
      <c r="T3990" t="str">
        <f t="shared" si="500"/>
        <v>photobooks</v>
      </c>
      <c r="U3990" s="7">
        <f t="shared" si="501"/>
        <v>42751.533391203702</v>
      </c>
      <c r="V3990" s="7">
        <f t="shared" si="502"/>
        <v>42780.957638888889</v>
      </c>
    </row>
    <row r="3991" spans="1:22" ht="44.25" x14ac:dyDescent="0.75">
      <c r="A3991">
        <v>1394</v>
      </c>
      <c r="B3991" s="2" t="s">
        <v>1395</v>
      </c>
      <c r="C3991" s="2" t="s">
        <v>5504</v>
      </c>
      <c r="D3991">
        <v>750</v>
      </c>
      <c r="E3991">
        <f t="shared" si="496"/>
        <v>750</v>
      </c>
      <c r="F3991">
        <v>916</v>
      </c>
      <c r="G3991">
        <f t="shared" si="497"/>
        <v>916</v>
      </c>
      <c r="H3991" t="s">
        <v>8219</v>
      </c>
      <c r="I3991" t="s">
        <v>8224</v>
      </c>
      <c r="J3991" t="s">
        <v>8246</v>
      </c>
      <c r="K3991">
        <v>1488337200</v>
      </c>
      <c r="L3991">
        <v>1484623726</v>
      </c>
      <c r="M3991" t="b">
        <v>0</v>
      </c>
      <c r="N3991">
        <v>17</v>
      </c>
      <c r="O3991" t="b">
        <v>1</v>
      </c>
      <c r="P3991" t="s">
        <v>8276</v>
      </c>
      <c r="Q3991">
        <f t="shared" si="498"/>
        <v>122</v>
      </c>
      <c r="R3991">
        <f t="shared" si="503"/>
        <v>53.88</v>
      </c>
      <c r="S3991" t="str">
        <f t="shared" si="499"/>
        <v>music</v>
      </c>
      <c r="T3991" t="str">
        <f t="shared" si="500"/>
        <v>rock</v>
      </c>
      <c r="U3991" s="7">
        <f t="shared" si="501"/>
        <v>42752.144976851851</v>
      </c>
      <c r="V3991" s="7">
        <f t="shared" si="502"/>
        <v>42795.125</v>
      </c>
    </row>
    <row r="3992" spans="1:22" ht="44.25" x14ac:dyDescent="0.75">
      <c r="A3992">
        <v>2254</v>
      </c>
      <c r="B3992" s="2" t="s">
        <v>2255</v>
      </c>
      <c r="C3992" s="2" t="s">
        <v>6364</v>
      </c>
      <c r="D3992">
        <v>500</v>
      </c>
      <c r="E3992">
        <f t="shared" si="496"/>
        <v>500</v>
      </c>
      <c r="F3992">
        <v>2299</v>
      </c>
      <c r="G3992">
        <f t="shared" si="497"/>
        <v>2299</v>
      </c>
      <c r="H3992" t="s">
        <v>8219</v>
      </c>
      <c r="I3992" t="s">
        <v>8224</v>
      </c>
      <c r="J3992" t="s">
        <v>8246</v>
      </c>
      <c r="K3992">
        <v>1485271968</v>
      </c>
      <c r="L3992">
        <v>1484667168</v>
      </c>
      <c r="M3992" t="b">
        <v>0</v>
      </c>
      <c r="N3992">
        <v>197</v>
      </c>
      <c r="O3992" t="b">
        <v>1</v>
      </c>
      <c r="P3992" t="s">
        <v>8297</v>
      </c>
      <c r="Q3992">
        <f t="shared" si="498"/>
        <v>460</v>
      </c>
      <c r="R3992">
        <f t="shared" si="503"/>
        <v>11.67</v>
      </c>
      <c r="S3992" t="str">
        <f t="shared" si="499"/>
        <v>games</v>
      </c>
      <c r="T3992" t="str">
        <f t="shared" si="500"/>
        <v>tabletop games</v>
      </c>
      <c r="U3992" s="7">
        <f t="shared" si="501"/>
        <v>42752.647777777776</v>
      </c>
      <c r="V3992" s="7">
        <f t="shared" si="502"/>
        <v>42759.647777777776</v>
      </c>
    </row>
    <row r="3993" spans="1:22" ht="44.25" x14ac:dyDescent="0.75">
      <c r="A3993">
        <v>3000</v>
      </c>
      <c r="B3993" s="2" t="s">
        <v>3000</v>
      </c>
      <c r="C3993" s="2" t="s">
        <v>7110</v>
      </c>
      <c r="D3993">
        <v>500</v>
      </c>
      <c r="E3993">
        <f t="shared" si="496"/>
        <v>500</v>
      </c>
      <c r="F3993">
        <v>500</v>
      </c>
      <c r="G3993">
        <f t="shared" si="497"/>
        <v>500</v>
      </c>
      <c r="H3993" t="s">
        <v>8219</v>
      </c>
      <c r="I3993" t="s">
        <v>8224</v>
      </c>
      <c r="J3993" t="s">
        <v>8246</v>
      </c>
      <c r="K3993">
        <v>1485885600</v>
      </c>
      <c r="L3993">
        <v>1484682670</v>
      </c>
      <c r="M3993" t="b">
        <v>0</v>
      </c>
      <c r="N3993">
        <v>8</v>
      </c>
      <c r="O3993" t="b">
        <v>1</v>
      </c>
      <c r="P3993" t="s">
        <v>8303</v>
      </c>
      <c r="Q3993">
        <f t="shared" si="498"/>
        <v>100</v>
      </c>
      <c r="R3993">
        <f t="shared" si="503"/>
        <v>62.5</v>
      </c>
      <c r="S3993" t="str">
        <f t="shared" si="499"/>
        <v>theater</v>
      </c>
      <c r="T3993" t="str">
        <f t="shared" si="500"/>
        <v>spaces</v>
      </c>
      <c r="U3993" s="7">
        <f t="shared" si="501"/>
        <v>42752.827199074076</v>
      </c>
      <c r="V3993" s="7">
        <f t="shared" si="502"/>
        <v>42766.75</v>
      </c>
    </row>
    <row r="3994" spans="1:22" ht="44.25" x14ac:dyDescent="0.75">
      <c r="A3994">
        <v>718</v>
      </c>
      <c r="B3994" s="2" t="s">
        <v>719</v>
      </c>
      <c r="C3994" s="2" t="s">
        <v>4828</v>
      </c>
      <c r="D3994">
        <v>12000</v>
      </c>
      <c r="E3994">
        <f t="shared" si="496"/>
        <v>12000</v>
      </c>
      <c r="F3994">
        <v>90</v>
      </c>
      <c r="G3994">
        <f t="shared" si="497"/>
        <v>90</v>
      </c>
      <c r="H3994" t="s">
        <v>8221</v>
      </c>
      <c r="I3994" t="s">
        <v>8224</v>
      </c>
      <c r="J3994" t="s">
        <v>8246</v>
      </c>
      <c r="K3994">
        <v>1487397540</v>
      </c>
      <c r="L3994">
        <v>1484684247</v>
      </c>
      <c r="M3994" t="b">
        <v>0</v>
      </c>
      <c r="N3994">
        <v>4</v>
      </c>
      <c r="O3994" t="b">
        <v>0</v>
      </c>
      <c r="P3994" t="s">
        <v>8273</v>
      </c>
      <c r="Q3994">
        <f t="shared" si="498"/>
        <v>1</v>
      </c>
      <c r="R3994">
        <f t="shared" si="503"/>
        <v>22.5</v>
      </c>
      <c r="S3994" t="str">
        <f t="shared" si="499"/>
        <v>technology</v>
      </c>
      <c r="T3994" t="str">
        <f t="shared" si="500"/>
        <v>wearables</v>
      </c>
      <c r="U3994" s="7">
        <f t="shared" si="501"/>
        <v>42752.845451388886</v>
      </c>
      <c r="V3994" s="7">
        <f t="shared" si="502"/>
        <v>42784.249305555553</v>
      </c>
    </row>
    <row r="3995" spans="1:22" ht="59" x14ac:dyDescent="0.75">
      <c r="A3995">
        <v>527</v>
      </c>
      <c r="B3995" s="2" t="s">
        <v>528</v>
      </c>
      <c r="C3995" s="2" t="s">
        <v>4637</v>
      </c>
      <c r="D3995">
        <v>10000</v>
      </c>
      <c r="E3995">
        <f t="shared" si="496"/>
        <v>10000</v>
      </c>
      <c r="F3995">
        <v>10085</v>
      </c>
      <c r="G3995">
        <f t="shared" si="497"/>
        <v>10085</v>
      </c>
      <c r="H3995" t="s">
        <v>8219</v>
      </c>
      <c r="I3995" t="s">
        <v>8224</v>
      </c>
      <c r="J3995" t="s">
        <v>8246</v>
      </c>
      <c r="K3995">
        <v>1487347500</v>
      </c>
      <c r="L3995">
        <v>1484715366</v>
      </c>
      <c r="M3995" t="b">
        <v>0</v>
      </c>
      <c r="N3995">
        <v>158</v>
      </c>
      <c r="O3995" t="b">
        <v>1</v>
      </c>
      <c r="P3995" t="s">
        <v>8271</v>
      </c>
      <c r="Q3995">
        <f t="shared" si="498"/>
        <v>101</v>
      </c>
      <c r="R3995">
        <f t="shared" si="503"/>
        <v>63.83</v>
      </c>
      <c r="S3995" t="str">
        <f t="shared" si="499"/>
        <v>theater</v>
      </c>
      <c r="T3995" t="str">
        <f t="shared" si="500"/>
        <v>plays</v>
      </c>
      <c r="U3995" s="7">
        <f t="shared" si="501"/>
        <v>42753.205625000002</v>
      </c>
      <c r="V3995" s="7">
        <f t="shared" si="502"/>
        <v>42783.670138888891</v>
      </c>
    </row>
    <row r="3996" spans="1:22" ht="44.25" x14ac:dyDescent="0.75">
      <c r="A3996">
        <v>474</v>
      </c>
      <c r="B3996" s="2" t="s">
        <v>475</v>
      </c>
      <c r="C3996" s="2" t="s">
        <v>4584</v>
      </c>
      <c r="D3996">
        <v>3300</v>
      </c>
      <c r="E3996">
        <f t="shared" si="496"/>
        <v>3300</v>
      </c>
      <c r="F3996">
        <v>1</v>
      </c>
      <c r="G3996">
        <f t="shared" si="497"/>
        <v>1</v>
      </c>
      <c r="H3996" t="s">
        <v>8221</v>
      </c>
      <c r="I3996" t="s">
        <v>8224</v>
      </c>
      <c r="J3996" t="s">
        <v>8246</v>
      </c>
      <c r="K3996">
        <v>1487318029</v>
      </c>
      <c r="L3996">
        <v>1484726029</v>
      </c>
      <c r="M3996" t="b">
        <v>0</v>
      </c>
      <c r="N3996">
        <v>1</v>
      </c>
      <c r="O3996" t="b">
        <v>0</v>
      </c>
      <c r="P3996" t="s">
        <v>8270</v>
      </c>
      <c r="Q3996">
        <f t="shared" si="498"/>
        <v>0</v>
      </c>
      <c r="R3996">
        <f t="shared" si="503"/>
        <v>1</v>
      </c>
      <c r="S3996" t="str">
        <f t="shared" si="499"/>
        <v>film &amp; video</v>
      </c>
      <c r="T3996" t="str">
        <f t="shared" si="500"/>
        <v>animation</v>
      </c>
      <c r="U3996" s="7">
        <f t="shared" si="501"/>
        <v>42753.329039351855</v>
      </c>
      <c r="V3996" s="7">
        <f t="shared" si="502"/>
        <v>42783.329039351855</v>
      </c>
    </row>
    <row r="3997" spans="1:22" ht="44.25" x14ac:dyDescent="0.75">
      <c r="A3997">
        <v>550</v>
      </c>
      <c r="B3997" s="2" t="s">
        <v>551</v>
      </c>
      <c r="C3997" s="2" t="s">
        <v>4660</v>
      </c>
      <c r="D3997">
        <v>5000</v>
      </c>
      <c r="E3997">
        <f t="shared" si="496"/>
        <v>3650</v>
      </c>
      <c r="F3997">
        <v>35</v>
      </c>
      <c r="G3997">
        <f t="shared" si="497"/>
        <v>25.55</v>
      </c>
      <c r="H3997" t="s">
        <v>8221</v>
      </c>
      <c r="I3997" t="s">
        <v>8229</v>
      </c>
      <c r="J3997" t="s">
        <v>8251</v>
      </c>
      <c r="K3997">
        <v>1485838800</v>
      </c>
      <c r="L3997">
        <v>1484756245</v>
      </c>
      <c r="M3997" t="b">
        <v>0</v>
      </c>
      <c r="N3997">
        <v>4</v>
      </c>
      <c r="O3997" t="b">
        <v>0</v>
      </c>
      <c r="P3997" t="s">
        <v>8272</v>
      </c>
      <c r="Q3997">
        <f t="shared" si="498"/>
        <v>1</v>
      </c>
      <c r="R3997">
        <f t="shared" si="503"/>
        <v>6.39</v>
      </c>
      <c r="S3997" t="str">
        <f t="shared" si="499"/>
        <v>technology</v>
      </c>
      <c r="T3997" t="str">
        <f t="shared" si="500"/>
        <v>web</v>
      </c>
      <c r="U3997" s="7">
        <f t="shared" si="501"/>
        <v>42753.678761574076</v>
      </c>
      <c r="V3997" s="7">
        <f t="shared" si="502"/>
        <v>42766.208333333328</v>
      </c>
    </row>
    <row r="3998" spans="1:22" ht="44.25" x14ac:dyDescent="0.75">
      <c r="A3998">
        <v>3240</v>
      </c>
      <c r="B3998" s="2" t="s">
        <v>3240</v>
      </c>
      <c r="C3998" s="2" t="s">
        <v>7350</v>
      </c>
      <c r="D3998">
        <v>3000</v>
      </c>
      <c r="E3998">
        <f t="shared" si="496"/>
        <v>3930</v>
      </c>
      <c r="F3998">
        <v>3017</v>
      </c>
      <c r="G3998">
        <f t="shared" si="497"/>
        <v>3952.27</v>
      </c>
      <c r="H3998" t="s">
        <v>8219</v>
      </c>
      <c r="I3998" t="s">
        <v>8225</v>
      </c>
      <c r="J3998" t="s">
        <v>8247</v>
      </c>
      <c r="K3998">
        <v>1487286000</v>
      </c>
      <c r="L3998">
        <v>1484843948</v>
      </c>
      <c r="M3998" t="b">
        <v>0</v>
      </c>
      <c r="N3998">
        <v>34</v>
      </c>
      <c r="O3998" t="b">
        <v>1</v>
      </c>
      <c r="P3998" t="s">
        <v>8271</v>
      </c>
      <c r="Q3998">
        <f t="shared" si="498"/>
        <v>101</v>
      </c>
      <c r="R3998">
        <f t="shared" si="503"/>
        <v>116.24</v>
      </c>
      <c r="S3998" t="str">
        <f t="shared" si="499"/>
        <v>theater</v>
      </c>
      <c r="T3998" t="str">
        <f t="shared" si="500"/>
        <v>plays</v>
      </c>
      <c r="U3998" s="7">
        <f t="shared" si="501"/>
        <v>42754.693842592591</v>
      </c>
      <c r="V3998" s="7">
        <f t="shared" si="502"/>
        <v>42782.958333333328</v>
      </c>
    </row>
    <row r="3999" spans="1:22" ht="44.25" x14ac:dyDescent="0.75">
      <c r="A3999">
        <v>1862</v>
      </c>
      <c r="B3999" s="2" t="s">
        <v>1863</v>
      </c>
      <c r="C3999" s="2" t="s">
        <v>5972</v>
      </c>
      <c r="D3999">
        <v>18000</v>
      </c>
      <c r="E3999">
        <f t="shared" si="496"/>
        <v>18000</v>
      </c>
      <c r="F3999">
        <v>1455</v>
      </c>
      <c r="G3999">
        <f t="shared" si="497"/>
        <v>1455</v>
      </c>
      <c r="H3999" t="s">
        <v>8221</v>
      </c>
      <c r="I3999" t="s">
        <v>8224</v>
      </c>
      <c r="J3999" t="s">
        <v>8246</v>
      </c>
      <c r="K3999">
        <v>1488958200</v>
      </c>
      <c r="L3999">
        <v>1484912974</v>
      </c>
      <c r="M3999" t="b">
        <v>0</v>
      </c>
      <c r="N3999">
        <v>16</v>
      </c>
      <c r="O3999" t="b">
        <v>0</v>
      </c>
      <c r="P3999" t="s">
        <v>8283</v>
      </c>
      <c r="Q3999">
        <f t="shared" si="498"/>
        <v>8</v>
      </c>
      <c r="R3999">
        <f t="shared" si="503"/>
        <v>90.94</v>
      </c>
      <c r="S3999" t="str">
        <f t="shared" si="499"/>
        <v>games</v>
      </c>
      <c r="T3999" t="str">
        <f t="shared" si="500"/>
        <v>mobile games</v>
      </c>
      <c r="U3999" s="7">
        <f t="shared" si="501"/>
        <v>42755.492754629624</v>
      </c>
      <c r="V3999" s="7">
        <f t="shared" si="502"/>
        <v>42802.3125</v>
      </c>
    </row>
    <row r="4000" spans="1:22" ht="44.25" x14ac:dyDescent="0.75">
      <c r="A4000">
        <v>1028</v>
      </c>
      <c r="B4000" s="2" t="s">
        <v>1029</v>
      </c>
      <c r="C4000" s="2" t="s">
        <v>5138</v>
      </c>
      <c r="D4000">
        <v>10000</v>
      </c>
      <c r="E4000">
        <f t="shared" si="496"/>
        <v>13100</v>
      </c>
      <c r="F4000">
        <v>11727</v>
      </c>
      <c r="G4000">
        <f t="shared" si="497"/>
        <v>15362.37</v>
      </c>
      <c r="H4000" t="s">
        <v>8219</v>
      </c>
      <c r="I4000" t="s">
        <v>8225</v>
      </c>
      <c r="J4000" t="s">
        <v>8247</v>
      </c>
      <c r="K4000">
        <v>1488830400</v>
      </c>
      <c r="L4000">
        <v>1484924605</v>
      </c>
      <c r="M4000" t="b">
        <v>1</v>
      </c>
      <c r="N4000">
        <v>255</v>
      </c>
      <c r="O4000" t="b">
        <v>1</v>
      </c>
      <c r="P4000" t="s">
        <v>8280</v>
      </c>
      <c r="Q4000">
        <f t="shared" si="498"/>
        <v>117</v>
      </c>
      <c r="R4000">
        <f t="shared" si="503"/>
        <v>60.24</v>
      </c>
      <c r="S4000" t="str">
        <f t="shared" si="499"/>
        <v>music</v>
      </c>
      <c r="T4000" t="str">
        <f t="shared" si="500"/>
        <v>electronic music</v>
      </c>
      <c r="U4000" s="7">
        <f t="shared" si="501"/>
        <v>42755.627372685187</v>
      </c>
      <c r="V4000" s="7">
        <f t="shared" si="502"/>
        <v>42800.833333333328</v>
      </c>
    </row>
    <row r="4001" spans="1:22" ht="29.5" x14ac:dyDescent="0.75">
      <c r="A4001">
        <v>3881</v>
      </c>
      <c r="B4001" s="2" t="s">
        <v>3878</v>
      </c>
      <c r="C4001" s="2" t="s">
        <v>7990</v>
      </c>
      <c r="D4001">
        <v>500</v>
      </c>
      <c r="E4001">
        <f t="shared" si="496"/>
        <v>500</v>
      </c>
      <c r="F4001">
        <v>25</v>
      </c>
      <c r="G4001">
        <f t="shared" si="497"/>
        <v>25</v>
      </c>
      <c r="H4001" t="s">
        <v>8220</v>
      </c>
      <c r="I4001" t="s">
        <v>8224</v>
      </c>
      <c r="J4001" t="s">
        <v>8246</v>
      </c>
      <c r="K4001">
        <v>1487550399</v>
      </c>
      <c r="L4001">
        <v>1484958399</v>
      </c>
      <c r="M4001" t="b">
        <v>0</v>
      </c>
      <c r="N4001">
        <v>1</v>
      </c>
      <c r="O4001" t="b">
        <v>0</v>
      </c>
      <c r="P4001" t="s">
        <v>8305</v>
      </c>
      <c r="Q4001">
        <f t="shared" si="498"/>
        <v>5</v>
      </c>
      <c r="R4001">
        <f t="shared" si="503"/>
        <v>25</v>
      </c>
      <c r="S4001" t="str">
        <f t="shared" si="499"/>
        <v>theater</v>
      </c>
      <c r="T4001" t="str">
        <f t="shared" si="500"/>
        <v>musical</v>
      </c>
      <c r="U4001" s="7">
        <f t="shared" si="501"/>
        <v>42756.018506944441</v>
      </c>
      <c r="V4001" s="7">
        <f t="shared" si="502"/>
        <v>42786.018506944441</v>
      </c>
    </row>
    <row r="4002" spans="1:22" ht="44.25" x14ac:dyDescent="0.75">
      <c r="A4002">
        <v>1524</v>
      </c>
      <c r="B4002" s="2" t="s">
        <v>1525</v>
      </c>
      <c r="C4002" s="2" t="s">
        <v>5634</v>
      </c>
      <c r="D4002">
        <v>3000</v>
      </c>
      <c r="E4002">
        <f t="shared" si="496"/>
        <v>330</v>
      </c>
      <c r="F4002">
        <v>6210</v>
      </c>
      <c r="G4002">
        <f t="shared" si="497"/>
        <v>683.1</v>
      </c>
      <c r="H4002" t="s">
        <v>8219</v>
      </c>
      <c r="I4002" t="s">
        <v>8235</v>
      </c>
      <c r="J4002" t="s">
        <v>8255</v>
      </c>
      <c r="K4002">
        <v>1487592090</v>
      </c>
      <c r="L4002">
        <v>1485000090</v>
      </c>
      <c r="M4002" t="b">
        <v>1</v>
      </c>
      <c r="N4002">
        <v>28</v>
      </c>
      <c r="O4002" t="b">
        <v>1</v>
      </c>
      <c r="P4002" t="s">
        <v>8285</v>
      </c>
      <c r="Q4002">
        <f t="shared" si="498"/>
        <v>207</v>
      </c>
      <c r="R4002">
        <f t="shared" si="503"/>
        <v>24.4</v>
      </c>
      <c r="S4002" t="str">
        <f t="shared" si="499"/>
        <v>photography</v>
      </c>
      <c r="T4002" t="str">
        <f t="shared" si="500"/>
        <v>photobooks</v>
      </c>
      <c r="U4002" s="7">
        <f t="shared" si="501"/>
        <v>42756.501041666663</v>
      </c>
      <c r="V4002" s="7">
        <f t="shared" si="502"/>
        <v>42786.501041666663</v>
      </c>
    </row>
    <row r="4003" spans="1:22" ht="29.5" x14ac:dyDescent="0.75">
      <c r="A4003">
        <v>2703</v>
      </c>
      <c r="B4003" s="2" t="s">
        <v>2703</v>
      </c>
      <c r="C4003" s="2" t="s">
        <v>6813</v>
      </c>
      <c r="D4003">
        <v>40000</v>
      </c>
      <c r="E4003">
        <f t="shared" si="496"/>
        <v>1920</v>
      </c>
      <c r="F4003">
        <v>41500</v>
      </c>
      <c r="G4003">
        <f t="shared" si="497"/>
        <v>1992</v>
      </c>
      <c r="H4003" t="s">
        <v>8222</v>
      </c>
      <c r="I4003" t="s">
        <v>8238</v>
      </c>
      <c r="J4003" t="s">
        <v>8256</v>
      </c>
      <c r="K4003">
        <v>1490196830</v>
      </c>
      <c r="L4003">
        <v>1485016430</v>
      </c>
      <c r="M4003" t="b">
        <v>0</v>
      </c>
      <c r="N4003">
        <v>45</v>
      </c>
      <c r="O4003" t="b">
        <v>0</v>
      </c>
      <c r="P4003" t="s">
        <v>8303</v>
      </c>
      <c r="Q4003">
        <f t="shared" si="498"/>
        <v>104</v>
      </c>
      <c r="R4003">
        <f t="shared" si="503"/>
        <v>44.27</v>
      </c>
      <c r="S4003" t="str">
        <f t="shared" si="499"/>
        <v>theater</v>
      </c>
      <c r="T4003" t="str">
        <f t="shared" si="500"/>
        <v>spaces</v>
      </c>
      <c r="U4003" s="7">
        <f t="shared" si="501"/>
        <v>42756.690162037034</v>
      </c>
      <c r="V4003" s="7">
        <f t="shared" si="502"/>
        <v>42816.648495370369</v>
      </c>
    </row>
    <row r="4004" spans="1:22" ht="44.25" x14ac:dyDescent="0.75">
      <c r="A4004">
        <v>269</v>
      </c>
      <c r="B4004" s="2" t="s">
        <v>270</v>
      </c>
      <c r="C4004" s="2" t="s">
        <v>4379</v>
      </c>
      <c r="D4004">
        <v>100000</v>
      </c>
      <c r="E4004">
        <f t="shared" si="496"/>
        <v>66000</v>
      </c>
      <c r="F4004">
        <v>147233.76999999999</v>
      </c>
      <c r="G4004">
        <f t="shared" si="497"/>
        <v>97174.288199999995</v>
      </c>
      <c r="H4004" t="s">
        <v>8219</v>
      </c>
      <c r="I4004" t="s">
        <v>8226</v>
      </c>
      <c r="J4004" t="s">
        <v>8248</v>
      </c>
      <c r="K4004">
        <v>1487738622</v>
      </c>
      <c r="L4004">
        <v>1485146622</v>
      </c>
      <c r="M4004" t="b">
        <v>1</v>
      </c>
      <c r="N4004">
        <v>1596</v>
      </c>
      <c r="O4004" t="b">
        <v>1</v>
      </c>
      <c r="P4004" t="s">
        <v>8269</v>
      </c>
      <c r="Q4004">
        <f t="shared" si="498"/>
        <v>147</v>
      </c>
      <c r="R4004">
        <f t="shared" si="503"/>
        <v>60.89</v>
      </c>
      <c r="S4004" t="str">
        <f t="shared" si="499"/>
        <v>film &amp; video</v>
      </c>
      <c r="T4004" t="str">
        <f t="shared" si="500"/>
        <v>documentary</v>
      </c>
      <c r="U4004" s="7">
        <f t="shared" si="501"/>
        <v>42758.197013888886</v>
      </c>
      <c r="V4004" s="7">
        <f t="shared" si="502"/>
        <v>42788.197013888886</v>
      </c>
    </row>
    <row r="4005" spans="1:22" ht="59" x14ac:dyDescent="0.75">
      <c r="A4005">
        <v>3289</v>
      </c>
      <c r="B4005" s="2" t="s">
        <v>3289</v>
      </c>
      <c r="C4005" s="2" t="s">
        <v>7399</v>
      </c>
      <c r="D4005">
        <v>500</v>
      </c>
      <c r="E4005">
        <f t="shared" si="496"/>
        <v>655</v>
      </c>
      <c r="F4005">
        <v>665.21</v>
      </c>
      <c r="G4005">
        <f t="shared" si="497"/>
        <v>871.42510000000004</v>
      </c>
      <c r="H4005" t="s">
        <v>8219</v>
      </c>
      <c r="I4005" t="s">
        <v>8225</v>
      </c>
      <c r="J4005" t="s">
        <v>8247</v>
      </c>
      <c r="K4005">
        <v>1487580602</v>
      </c>
      <c r="L4005">
        <v>1485161402</v>
      </c>
      <c r="M4005" t="b">
        <v>0</v>
      </c>
      <c r="N4005">
        <v>25</v>
      </c>
      <c r="O4005" t="b">
        <v>1</v>
      </c>
      <c r="P4005" t="s">
        <v>8271</v>
      </c>
      <c r="Q4005">
        <f t="shared" si="498"/>
        <v>133</v>
      </c>
      <c r="R4005">
        <f t="shared" si="503"/>
        <v>34.86</v>
      </c>
      <c r="S4005" t="str">
        <f t="shared" si="499"/>
        <v>theater</v>
      </c>
      <c r="T4005" t="str">
        <f t="shared" si="500"/>
        <v>plays</v>
      </c>
      <c r="U4005" s="7">
        <f t="shared" si="501"/>
        <v>42758.368078703701</v>
      </c>
      <c r="V4005" s="7">
        <f t="shared" si="502"/>
        <v>42786.368078703701</v>
      </c>
    </row>
    <row r="4006" spans="1:22" ht="44.25" x14ac:dyDescent="0.75">
      <c r="A4006">
        <v>3257</v>
      </c>
      <c r="B4006" s="2" t="s">
        <v>3257</v>
      </c>
      <c r="C4006" s="2" t="s">
        <v>7367</v>
      </c>
      <c r="D4006">
        <v>2000</v>
      </c>
      <c r="E4006">
        <f t="shared" si="496"/>
        <v>2620</v>
      </c>
      <c r="F4006">
        <v>2125.9899999999998</v>
      </c>
      <c r="G4006">
        <f t="shared" si="497"/>
        <v>2785.0468999999998</v>
      </c>
      <c r="H4006" t="s">
        <v>8219</v>
      </c>
      <c r="I4006" t="s">
        <v>8225</v>
      </c>
      <c r="J4006" t="s">
        <v>8247</v>
      </c>
      <c r="K4006">
        <v>1487769952</v>
      </c>
      <c r="L4006">
        <v>1485177952</v>
      </c>
      <c r="M4006" t="b">
        <v>0</v>
      </c>
      <c r="N4006">
        <v>41</v>
      </c>
      <c r="O4006" t="b">
        <v>1</v>
      </c>
      <c r="P4006" t="s">
        <v>8271</v>
      </c>
      <c r="Q4006">
        <f t="shared" si="498"/>
        <v>106</v>
      </c>
      <c r="R4006">
        <f t="shared" si="503"/>
        <v>67.930000000000007</v>
      </c>
      <c r="S4006" t="str">
        <f t="shared" si="499"/>
        <v>theater</v>
      </c>
      <c r="T4006" t="str">
        <f t="shared" si="500"/>
        <v>plays</v>
      </c>
      <c r="U4006" s="7">
        <f t="shared" si="501"/>
        <v>42758.559629629628</v>
      </c>
      <c r="V4006" s="7">
        <f t="shared" si="502"/>
        <v>42788.559629629628</v>
      </c>
    </row>
    <row r="4007" spans="1:22" ht="29.5" x14ac:dyDescent="0.75">
      <c r="A4007">
        <v>1749</v>
      </c>
      <c r="B4007" s="2" t="s">
        <v>1750</v>
      </c>
      <c r="C4007" s="2" t="s">
        <v>5859</v>
      </c>
      <c r="D4007">
        <v>10050</v>
      </c>
      <c r="E4007">
        <f t="shared" si="496"/>
        <v>11456.999999999998</v>
      </c>
      <c r="F4007">
        <v>12410.5</v>
      </c>
      <c r="G4007">
        <f t="shared" si="497"/>
        <v>14147.97</v>
      </c>
      <c r="H4007" t="s">
        <v>8219</v>
      </c>
      <c r="I4007" t="s">
        <v>8243</v>
      </c>
      <c r="J4007" t="s">
        <v>8249</v>
      </c>
      <c r="K4007">
        <v>1488394800</v>
      </c>
      <c r="L4007">
        <v>1485213921</v>
      </c>
      <c r="M4007" t="b">
        <v>0</v>
      </c>
      <c r="N4007">
        <v>131</v>
      </c>
      <c r="O4007" t="b">
        <v>1</v>
      </c>
      <c r="P4007" t="s">
        <v>8285</v>
      </c>
      <c r="Q4007">
        <f t="shared" si="498"/>
        <v>123</v>
      </c>
      <c r="R4007">
        <f t="shared" si="503"/>
        <v>108</v>
      </c>
      <c r="S4007" t="str">
        <f t="shared" si="499"/>
        <v>photography</v>
      </c>
      <c r="T4007" t="str">
        <f t="shared" si="500"/>
        <v>photobooks</v>
      </c>
      <c r="U4007" s="7">
        <f t="shared" si="501"/>
        <v>42758.975937499999</v>
      </c>
      <c r="V4007" s="7">
        <f t="shared" si="502"/>
        <v>42795.791666666672</v>
      </c>
    </row>
    <row r="4008" spans="1:22" ht="44.25" x14ac:dyDescent="0.75">
      <c r="A4008">
        <v>279</v>
      </c>
      <c r="B4008" s="2" t="s">
        <v>280</v>
      </c>
      <c r="C4008" s="2" t="s">
        <v>4389</v>
      </c>
      <c r="D4008">
        <v>17000</v>
      </c>
      <c r="E4008">
        <f t="shared" si="496"/>
        <v>17000</v>
      </c>
      <c r="F4008">
        <v>26744.11</v>
      </c>
      <c r="G4008">
        <f t="shared" si="497"/>
        <v>26744.11</v>
      </c>
      <c r="H4008" t="s">
        <v>8219</v>
      </c>
      <c r="I4008" t="s">
        <v>8224</v>
      </c>
      <c r="J4008" t="s">
        <v>8246</v>
      </c>
      <c r="K4008">
        <v>1488160860</v>
      </c>
      <c r="L4008">
        <v>1485237096</v>
      </c>
      <c r="M4008" t="b">
        <v>1</v>
      </c>
      <c r="N4008">
        <v>305</v>
      </c>
      <c r="O4008" t="b">
        <v>1</v>
      </c>
      <c r="P4008" t="s">
        <v>8269</v>
      </c>
      <c r="Q4008">
        <f t="shared" si="498"/>
        <v>157</v>
      </c>
      <c r="R4008">
        <f t="shared" si="503"/>
        <v>87.69</v>
      </c>
      <c r="S4008" t="str">
        <f t="shared" si="499"/>
        <v>film &amp; video</v>
      </c>
      <c r="T4008" t="str">
        <f t="shared" si="500"/>
        <v>documentary</v>
      </c>
      <c r="U4008" s="7">
        <f t="shared" si="501"/>
        <v>42759.244166666671</v>
      </c>
      <c r="V4008" s="7">
        <f t="shared" si="502"/>
        <v>42793.084027777775</v>
      </c>
    </row>
    <row r="4009" spans="1:22" x14ac:dyDescent="0.75">
      <c r="A4009">
        <v>638</v>
      </c>
      <c r="B4009" s="2" t="s">
        <v>639</v>
      </c>
      <c r="C4009" s="2" t="s">
        <v>4748</v>
      </c>
      <c r="D4009">
        <v>200000</v>
      </c>
      <c r="E4009">
        <f t="shared" si="496"/>
        <v>227999.99999999997</v>
      </c>
      <c r="F4009">
        <v>18</v>
      </c>
      <c r="G4009">
        <f t="shared" si="497"/>
        <v>20.52</v>
      </c>
      <c r="H4009" t="s">
        <v>8220</v>
      </c>
      <c r="I4009" t="s">
        <v>8236</v>
      </c>
      <c r="J4009" t="s">
        <v>8249</v>
      </c>
      <c r="K4009">
        <v>1490447662</v>
      </c>
      <c r="L4009">
        <v>1485267262</v>
      </c>
      <c r="M4009" t="b">
        <v>0</v>
      </c>
      <c r="N4009">
        <v>6</v>
      </c>
      <c r="O4009" t="b">
        <v>0</v>
      </c>
      <c r="P4009" t="s">
        <v>8272</v>
      </c>
      <c r="Q4009">
        <f t="shared" si="498"/>
        <v>0</v>
      </c>
      <c r="R4009">
        <f t="shared" si="503"/>
        <v>3.42</v>
      </c>
      <c r="S4009" t="str">
        <f t="shared" si="499"/>
        <v>technology</v>
      </c>
      <c r="T4009" t="str">
        <f t="shared" si="500"/>
        <v>web</v>
      </c>
      <c r="U4009" s="7">
        <f t="shared" si="501"/>
        <v>42759.593310185184</v>
      </c>
      <c r="V4009" s="7">
        <f t="shared" si="502"/>
        <v>42819.55164351852</v>
      </c>
    </row>
    <row r="4010" spans="1:22" ht="29.5" x14ac:dyDescent="0.75">
      <c r="A4010">
        <v>807</v>
      </c>
      <c r="B4010" s="2" t="s">
        <v>808</v>
      </c>
      <c r="C4010" s="2" t="s">
        <v>4917</v>
      </c>
      <c r="D4010">
        <v>4000</v>
      </c>
      <c r="E4010">
        <f t="shared" si="496"/>
        <v>4000</v>
      </c>
      <c r="F4010">
        <v>4205</v>
      </c>
      <c r="G4010">
        <f t="shared" si="497"/>
        <v>4205</v>
      </c>
      <c r="H4010" t="s">
        <v>8219</v>
      </c>
      <c r="I4010" t="s">
        <v>8224</v>
      </c>
      <c r="J4010" t="s">
        <v>8246</v>
      </c>
      <c r="K4010">
        <v>1488333600</v>
      </c>
      <c r="L4010">
        <v>1485270311</v>
      </c>
      <c r="M4010" t="b">
        <v>0</v>
      </c>
      <c r="N4010">
        <v>57</v>
      </c>
      <c r="O4010" t="b">
        <v>1</v>
      </c>
      <c r="P4010" t="s">
        <v>8276</v>
      </c>
      <c r="Q4010">
        <f t="shared" si="498"/>
        <v>105</v>
      </c>
      <c r="R4010">
        <f t="shared" si="503"/>
        <v>73.77</v>
      </c>
      <c r="S4010" t="str">
        <f t="shared" si="499"/>
        <v>music</v>
      </c>
      <c r="T4010" t="str">
        <f t="shared" si="500"/>
        <v>rock</v>
      </c>
      <c r="U4010" s="7">
        <f t="shared" si="501"/>
        <v>42759.628599537042</v>
      </c>
      <c r="V4010" s="7">
        <f t="shared" si="502"/>
        <v>42795.083333333328</v>
      </c>
    </row>
    <row r="4011" spans="1:22" ht="44.25" x14ac:dyDescent="0.75">
      <c r="A4011">
        <v>2261</v>
      </c>
      <c r="B4011" s="2" t="s">
        <v>2262</v>
      </c>
      <c r="C4011" s="2" t="s">
        <v>6371</v>
      </c>
      <c r="D4011">
        <v>1000</v>
      </c>
      <c r="E4011">
        <f t="shared" si="496"/>
        <v>660</v>
      </c>
      <c r="F4011">
        <v>7795</v>
      </c>
      <c r="G4011">
        <f t="shared" si="497"/>
        <v>5144.7</v>
      </c>
      <c r="H4011" t="s">
        <v>8219</v>
      </c>
      <c r="I4011" t="s">
        <v>8226</v>
      </c>
      <c r="J4011" t="s">
        <v>8248</v>
      </c>
      <c r="K4011">
        <v>1487093020</v>
      </c>
      <c r="L4011">
        <v>1485278620</v>
      </c>
      <c r="M4011" t="b">
        <v>0</v>
      </c>
      <c r="N4011">
        <v>210</v>
      </c>
      <c r="O4011" t="b">
        <v>1</v>
      </c>
      <c r="P4011" t="s">
        <v>8297</v>
      </c>
      <c r="Q4011">
        <f t="shared" si="498"/>
        <v>780</v>
      </c>
      <c r="R4011">
        <f t="shared" si="503"/>
        <v>24.5</v>
      </c>
      <c r="S4011" t="str">
        <f t="shared" si="499"/>
        <v>games</v>
      </c>
      <c r="T4011" t="str">
        <f t="shared" si="500"/>
        <v>tabletop games</v>
      </c>
      <c r="U4011" s="7">
        <f t="shared" si="501"/>
        <v>42759.724768518514</v>
      </c>
      <c r="V4011" s="7">
        <f t="shared" si="502"/>
        <v>42780.724768518514</v>
      </c>
    </row>
    <row r="4012" spans="1:22" ht="29.5" x14ac:dyDescent="0.75">
      <c r="A4012">
        <v>2595</v>
      </c>
      <c r="B4012" s="2" t="s">
        <v>2595</v>
      </c>
      <c r="C4012" s="2" t="s">
        <v>6705</v>
      </c>
      <c r="D4012">
        <v>15000</v>
      </c>
      <c r="E4012">
        <f t="shared" si="496"/>
        <v>15000</v>
      </c>
      <c r="F4012">
        <v>1825</v>
      </c>
      <c r="G4012">
        <f t="shared" si="497"/>
        <v>1825</v>
      </c>
      <c r="H4012" t="s">
        <v>8221</v>
      </c>
      <c r="I4012" t="s">
        <v>8224</v>
      </c>
      <c r="J4012" t="s">
        <v>8246</v>
      </c>
      <c r="K4012">
        <v>1487915500</v>
      </c>
      <c r="L4012">
        <v>1485323500</v>
      </c>
      <c r="M4012" t="b">
        <v>0</v>
      </c>
      <c r="N4012">
        <v>19</v>
      </c>
      <c r="O4012" t="b">
        <v>0</v>
      </c>
      <c r="P4012" t="s">
        <v>8284</v>
      </c>
      <c r="Q4012">
        <f t="shared" si="498"/>
        <v>12</v>
      </c>
      <c r="R4012">
        <f t="shared" si="503"/>
        <v>96.05</v>
      </c>
      <c r="S4012" t="str">
        <f t="shared" si="499"/>
        <v>food</v>
      </c>
      <c r="T4012" t="str">
        <f t="shared" si="500"/>
        <v>food trucks</v>
      </c>
      <c r="U4012" s="7">
        <f t="shared" si="501"/>
        <v>42760.244212962964</v>
      </c>
      <c r="V4012" s="7">
        <f t="shared" si="502"/>
        <v>42790.244212962964</v>
      </c>
    </row>
    <row r="4013" spans="1:22" ht="44.25" x14ac:dyDescent="0.75">
      <c r="A4013">
        <v>349</v>
      </c>
      <c r="B4013" s="2" t="s">
        <v>350</v>
      </c>
      <c r="C4013" s="2" t="s">
        <v>4459</v>
      </c>
      <c r="D4013">
        <v>11260</v>
      </c>
      <c r="E4013">
        <f t="shared" si="496"/>
        <v>11260</v>
      </c>
      <c r="F4013">
        <v>12007.18</v>
      </c>
      <c r="G4013">
        <f t="shared" si="497"/>
        <v>12007.18</v>
      </c>
      <c r="H4013" t="s">
        <v>8219</v>
      </c>
      <c r="I4013" t="s">
        <v>8224</v>
      </c>
      <c r="J4013" t="s">
        <v>8246</v>
      </c>
      <c r="K4013">
        <v>1487937508</v>
      </c>
      <c r="L4013">
        <v>1485345508</v>
      </c>
      <c r="M4013" t="b">
        <v>1</v>
      </c>
      <c r="N4013">
        <v>167</v>
      </c>
      <c r="O4013" t="b">
        <v>1</v>
      </c>
      <c r="P4013" t="s">
        <v>8269</v>
      </c>
      <c r="Q4013">
        <f t="shared" si="498"/>
        <v>107</v>
      </c>
      <c r="R4013">
        <f t="shared" si="503"/>
        <v>71.900000000000006</v>
      </c>
      <c r="S4013" t="str">
        <f t="shared" si="499"/>
        <v>film &amp; video</v>
      </c>
      <c r="T4013" t="str">
        <f t="shared" si="500"/>
        <v>documentary</v>
      </c>
      <c r="U4013" s="7">
        <f t="shared" si="501"/>
        <v>42760.498935185184</v>
      </c>
      <c r="V4013" s="7">
        <f t="shared" si="502"/>
        <v>42790.498935185184</v>
      </c>
    </row>
    <row r="4014" spans="1:22" ht="44.25" x14ac:dyDescent="0.75">
      <c r="A4014">
        <v>616</v>
      </c>
      <c r="B4014" s="2" t="s">
        <v>617</v>
      </c>
      <c r="C4014" s="2" t="s">
        <v>4726</v>
      </c>
      <c r="D4014">
        <v>5000</v>
      </c>
      <c r="E4014">
        <f t="shared" si="496"/>
        <v>5699.9999999999991</v>
      </c>
      <c r="F4014">
        <v>0</v>
      </c>
      <c r="G4014">
        <f t="shared" si="497"/>
        <v>0</v>
      </c>
      <c r="H4014" t="s">
        <v>8220</v>
      </c>
      <c r="I4014" t="s">
        <v>8230</v>
      </c>
      <c r="J4014" t="s">
        <v>8249</v>
      </c>
      <c r="K4014">
        <v>1488013307</v>
      </c>
      <c r="L4014">
        <v>1485421307</v>
      </c>
      <c r="M4014" t="b">
        <v>0</v>
      </c>
      <c r="N4014">
        <v>0</v>
      </c>
      <c r="O4014" t="b">
        <v>0</v>
      </c>
      <c r="P4014" t="s">
        <v>8272</v>
      </c>
      <c r="Q4014">
        <f t="shared" si="498"/>
        <v>0</v>
      </c>
      <c r="R4014" t="e">
        <f t="shared" si="503"/>
        <v>#DIV/0!</v>
      </c>
      <c r="S4014" t="str">
        <f t="shared" si="499"/>
        <v>technology</v>
      </c>
      <c r="T4014" t="str">
        <f t="shared" si="500"/>
        <v>web</v>
      </c>
      <c r="U4014" s="7">
        <f t="shared" si="501"/>
        <v>42761.376238425932</v>
      </c>
      <c r="V4014" s="7">
        <f t="shared" si="502"/>
        <v>42791.376238425932</v>
      </c>
    </row>
    <row r="4015" spans="1:22" ht="44.25" x14ac:dyDescent="0.75">
      <c r="A4015">
        <v>1209</v>
      </c>
      <c r="B4015" s="2" t="s">
        <v>1210</v>
      </c>
      <c r="C4015" s="2" t="s">
        <v>5319</v>
      </c>
      <c r="D4015">
        <v>6000</v>
      </c>
      <c r="E4015">
        <f t="shared" si="496"/>
        <v>6000</v>
      </c>
      <c r="F4015">
        <v>6360</v>
      </c>
      <c r="G4015">
        <f t="shared" si="497"/>
        <v>6360</v>
      </c>
      <c r="H4015" t="s">
        <v>8219</v>
      </c>
      <c r="I4015" t="s">
        <v>8224</v>
      </c>
      <c r="J4015" t="s">
        <v>8246</v>
      </c>
      <c r="K4015">
        <v>1488053905</v>
      </c>
      <c r="L4015">
        <v>1485461905</v>
      </c>
      <c r="M4015" t="b">
        <v>0</v>
      </c>
      <c r="N4015">
        <v>46</v>
      </c>
      <c r="O4015" t="b">
        <v>1</v>
      </c>
      <c r="P4015" t="s">
        <v>8285</v>
      </c>
      <c r="Q4015">
        <f t="shared" si="498"/>
        <v>106</v>
      </c>
      <c r="R4015">
        <f t="shared" si="503"/>
        <v>138.26</v>
      </c>
      <c r="S4015" t="str">
        <f t="shared" si="499"/>
        <v>photography</v>
      </c>
      <c r="T4015" t="str">
        <f t="shared" si="500"/>
        <v>photobooks</v>
      </c>
      <c r="U4015" s="7">
        <f t="shared" si="501"/>
        <v>42761.846122685187</v>
      </c>
      <c r="V4015" s="7">
        <f t="shared" si="502"/>
        <v>42791.846122685187</v>
      </c>
    </row>
    <row r="4016" spans="1:22" ht="44.25" x14ac:dyDescent="0.75">
      <c r="A4016">
        <v>2456</v>
      </c>
      <c r="B4016" s="2" t="s">
        <v>2457</v>
      </c>
      <c r="C4016" s="2" t="s">
        <v>6566</v>
      </c>
      <c r="D4016">
        <v>1500</v>
      </c>
      <c r="E4016">
        <f t="shared" si="496"/>
        <v>1500</v>
      </c>
      <c r="F4016">
        <v>2713</v>
      </c>
      <c r="G4016">
        <f t="shared" si="497"/>
        <v>2713</v>
      </c>
      <c r="H4016" t="s">
        <v>8219</v>
      </c>
      <c r="I4016" t="s">
        <v>8224</v>
      </c>
      <c r="J4016" t="s">
        <v>8246</v>
      </c>
      <c r="K4016">
        <v>1488063839</v>
      </c>
      <c r="L4016">
        <v>1485471839</v>
      </c>
      <c r="M4016" t="b">
        <v>0</v>
      </c>
      <c r="N4016">
        <v>67</v>
      </c>
      <c r="O4016" t="b">
        <v>1</v>
      </c>
      <c r="P4016" t="s">
        <v>8298</v>
      </c>
      <c r="Q4016">
        <f t="shared" si="498"/>
        <v>181</v>
      </c>
      <c r="R4016">
        <f t="shared" si="503"/>
        <v>40.49</v>
      </c>
      <c r="S4016" t="str">
        <f t="shared" si="499"/>
        <v>food</v>
      </c>
      <c r="T4016" t="str">
        <f t="shared" si="500"/>
        <v>small batch</v>
      </c>
      <c r="U4016" s="7">
        <f t="shared" si="501"/>
        <v>42761.961099537039</v>
      </c>
      <c r="V4016" s="7">
        <f t="shared" si="502"/>
        <v>42791.961099537039</v>
      </c>
    </row>
    <row r="4017" spans="1:22" ht="44.25" x14ac:dyDescent="0.75">
      <c r="A4017">
        <v>3145</v>
      </c>
      <c r="B4017" s="2" t="s">
        <v>3145</v>
      </c>
      <c r="C4017" s="2" t="s">
        <v>7255</v>
      </c>
      <c r="D4017">
        <v>25000</v>
      </c>
      <c r="E4017">
        <f t="shared" si="496"/>
        <v>25000</v>
      </c>
      <c r="F4017">
        <v>0</v>
      </c>
      <c r="G4017">
        <f t="shared" si="497"/>
        <v>0</v>
      </c>
      <c r="H4017" t="s">
        <v>8222</v>
      </c>
      <c r="I4017" t="s">
        <v>8224</v>
      </c>
      <c r="J4017" t="s">
        <v>8246</v>
      </c>
      <c r="K4017">
        <v>1490659134</v>
      </c>
      <c r="L4017">
        <v>1485478734</v>
      </c>
      <c r="M4017" t="b">
        <v>0</v>
      </c>
      <c r="N4017">
        <v>0</v>
      </c>
      <c r="O4017" t="b">
        <v>0</v>
      </c>
      <c r="P4017" t="s">
        <v>8271</v>
      </c>
      <c r="Q4017">
        <f t="shared" si="498"/>
        <v>0</v>
      </c>
      <c r="R4017" t="e">
        <f t="shared" si="503"/>
        <v>#DIV/0!</v>
      </c>
      <c r="S4017" t="str">
        <f t="shared" si="499"/>
        <v>theater</v>
      </c>
      <c r="T4017" t="str">
        <f t="shared" si="500"/>
        <v>plays</v>
      </c>
      <c r="U4017" s="7">
        <f t="shared" si="501"/>
        <v>42762.040902777779</v>
      </c>
      <c r="V4017" s="7">
        <f t="shared" si="502"/>
        <v>42821.999236111107</v>
      </c>
    </row>
    <row r="4018" spans="1:22" ht="59" x14ac:dyDescent="0.75">
      <c r="A4018">
        <v>3888</v>
      </c>
      <c r="B4018" s="2" t="s">
        <v>3885</v>
      </c>
      <c r="C4018" s="2" t="s">
        <v>7996</v>
      </c>
      <c r="D4018">
        <v>2000</v>
      </c>
      <c r="E4018">
        <f t="shared" si="496"/>
        <v>2620</v>
      </c>
      <c r="F4018">
        <v>542</v>
      </c>
      <c r="G4018">
        <f t="shared" si="497"/>
        <v>710.02</v>
      </c>
      <c r="H4018" t="s">
        <v>8221</v>
      </c>
      <c r="I4018" t="s">
        <v>8225</v>
      </c>
      <c r="J4018" t="s">
        <v>8247</v>
      </c>
      <c r="K4018">
        <v>1488114358</v>
      </c>
      <c r="L4018">
        <v>1485522358</v>
      </c>
      <c r="M4018" t="b">
        <v>0</v>
      </c>
      <c r="N4018">
        <v>14</v>
      </c>
      <c r="O4018" t="b">
        <v>0</v>
      </c>
      <c r="P4018" t="s">
        <v>8271</v>
      </c>
      <c r="Q4018">
        <f t="shared" si="498"/>
        <v>27</v>
      </c>
      <c r="R4018">
        <f t="shared" si="503"/>
        <v>50.72</v>
      </c>
      <c r="S4018" t="str">
        <f t="shared" si="499"/>
        <v>theater</v>
      </c>
      <c r="T4018" t="str">
        <f t="shared" si="500"/>
        <v>plays</v>
      </c>
      <c r="U4018" s="7">
        <f t="shared" si="501"/>
        <v>42762.545810185184</v>
      </c>
      <c r="V4018" s="7">
        <f t="shared" si="502"/>
        <v>42792.545810185184</v>
      </c>
    </row>
    <row r="4019" spans="1:22" x14ac:dyDescent="0.75">
      <c r="A4019">
        <v>3285</v>
      </c>
      <c r="B4019" s="2" t="s">
        <v>3285</v>
      </c>
      <c r="C4019" s="2" t="s">
        <v>7395</v>
      </c>
      <c r="D4019">
        <v>4999</v>
      </c>
      <c r="E4019">
        <f t="shared" si="496"/>
        <v>4999</v>
      </c>
      <c r="F4019">
        <v>5604</v>
      </c>
      <c r="G4019">
        <f t="shared" si="497"/>
        <v>5604</v>
      </c>
      <c r="H4019" t="s">
        <v>8219</v>
      </c>
      <c r="I4019" t="s">
        <v>8224</v>
      </c>
      <c r="J4019" t="s">
        <v>8246</v>
      </c>
      <c r="K4019">
        <v>1488258000</v>
      </c>
      <c r="L4019">
        <v>1485556626</v>
      </c>
      <c r="M4019" t="b">
        <v>0</v>
      </c>
      <c r="N4019">
        <v>81</v>
      </c>
      <c r="O4019" t="b">
        <v>1</v>
      </c>
      <c r="P4019" t="s">
        <v>8271</v>
      </c>
      <c r="Q4019">
        <f t="shared" si="498"/>
        <v>112</v>
      </c>
      <c r="R4019">
        <f t="shared" si="503"/>
        <v>69.19</v>
      </c>
      <c r="S4019" t="str">
        <f t="shared" si="499"/>
        <v>theater</v>
      </c>
      <c r="T4019" t="str">
        <f t="shared" si="500"/>
        <v>plays</v>
      </c>
      <c r="U4019" s="7">
        <f t="shared" si="501"/>
        <v>42762.942430555559</v>
      </c>
      <c r="V4019" s="7">
        <f t="shared" si="502"/>
        <v>42794.208333333328</v>
      </c>
    </row>
    <row r="4020" spans="1:22" ht="44.25" x14ac:dyDescent="0.75">
      <c r="A4020">
        <v>637</v>
      </c>
      <c r="B4020" s="2" t="s">
        <v>638</v>
      </c>
      <c r="C4020" s="2" t="s">
        <v>4747</v>
      </c>
      <c r="D4020">
        <v>100000</v>
      </c>
      <c r="E4020">
        <f t="shared" si="496"/>
        <v>131000</v>
      </c>
      <c r="F4020">
        <v>0</v>
      </c>
      <c r="G4020">
        <f t="shared" si="497"/>
        <v>0</v>
      </c>
      <c r="H4020" t="s">
        <v>8220</v>
      </c>
      <c r="I4020" t="s">
        <v>8225</v>
      </c>
      <c r="J4020" t="s">
        <v>8247</v>
      </c>
      <c r="K4020">
        <v>1488063840</v>
      </c>
      <c r="L4020">
        <v>1485558318</v>
      </c>
      <c r="M4020" t="b">
        <v>0</v>
      </c>
      <c r="N4020">
        <v>0</v>
      </c>
      <c r="O4020" t="b">
        <v>0</v>
      </c>
      <c r="P4020" t="s">
        <v>8272</v>
      </c>
      <c r="Q4020">
        <f t="shared" si="498"/>
        <v>0</v>
      </c>
      <c r="R4020" t="e">
        <f t="shared" si="503"/>
        <v>#DIV/0!</v>
      </c>
      <c r="S4020" t="str">
        <f t="shared" si="499"/>
        <v>technology</v>
      </c>
      <c r="T4020" t="str">
        <f t="shared" si="500"/>
        <v>web</v>
      </c>
      <c r="U4020" s="7">
        <f t="shared" si="501"/>
        <v>42762.962013888886</v>
      </c>
      <c r="V4020" s="7">
        <f t="shared" si="502"/>
        <v>42791.961111111115</v>
      </c>
    </row>
    <row r="4021" spans="1:22" ht="29.5" x14ac:dyDescent="0.75">
      <c r="A4021">
        <v>3871</v>
      </c>
      <c r="B4021" s="2" t="s">
        <v>3868</v>
      </c>
      <c r="C4021" s="2" t="s">
        <v>7980</v>
      </c>
      <c r="D4021">
        <v>1500</v>
      </c>
      <c r="E4021">
        <f t="shared" si="496"/>
        <v>1500</v>
      </c>
      <c r="F4021">
        <v>40</v>
      </c>
      <c r="G4021">
        <f t="shared" si="497"/>
        <v>40</v>
      </c>
      <c r="H4021" t="s">
        <v>8220</v>
      </c>
      <c r="I4021" t="s">
        <v>8224</v>
      </c>
      <c r="J4021" t="s">
        <v>8246</v>
      </c>
      <c r="K4021">
        <v>1490809450</v>
      </c>
      <c r="L4021">
        <v>1485629050</v>
      </c>
      <c r="M4021" t="b">
        <v>0</v>
      </c>
      <c r="N4021">
        <v>3</v>
      </c>
      <c r="O4021" t="b">
        <v>0</v>
      </c>
      <c r="P4021" t="s">
        <v>8305</v>
      </c>
      <c r="Q4021">
        <f t="shared" si="498"/>
        <v>3</v>
      </c>
      <c r="R4021">
        <f t="shared" si="503"/>
        <v>13.33</v>
      </c>
      <c r="S4021" t="str">
        <f t="shared" si="499"/>
        <v>theater</v>
      </c>
      <c r="T4021" t="str">
        <f t="shared" si="500"/>
        <v>musical</v>
      </c>
      <c r="U4021" s="7">
        <f t="shared" si="501"/>
        <v>42763.780671296292</v>
      </c>
      <c r="V4021" s="7">
        <f t="shared" si="502"/>
        <v>42823.739004629635</v>
      </c>
    </row>
    <row r="4022" spans="1:22" ht="29.5" x14ac:dyDescent="0.75">
      <c r="A4022">
        <v>1</v>
      </c>
      <c r="B4022" s="2" t="s">
        <v>3</v>
      </c>
      <c r="C4022" s="2" t="s">
        <v>4112</v>
      </c>
      <c r="D4022">
        <v>10275</v>
      </c>
      <c r="E4022">
        <f t="shared" si="496"/>
        <v>10275</v>
      </c>
      <c r="F4022">
        <v>14653</v>
      </c>
      <c r="G4022">
        <f t="shared" si="497"/>
        <v>14653</v>
      </c>
      <c r="H4022" t="s">
        <v>8219</v>
      </c>
      <c r="I4022" t="s">
        <v>8224</v>
      </c>
      <c r="J4022" t="s">
        <v>8246</v>
      </c>
      <c r="K4022">
        <v>1488464683</v>
      </c>
      <c r="L4022">
        <v>1485872683</v>
      </c>
      <c r="M4022" t="b">
        <v>0</v>
      </c>
      <c r="N4022">
        <v>79</v>
      </c>
      <c r="O4022" t="b">
        <v>1</v>
      </c>
      <c r="P4022" t="s">
        <v>8265</v>
      </c>
      <c r="Q4022">
        <f t="shared" si="498"/>
        <v>143</v>
      </c>
      <c r="R4022">
        <f t="shared" si="503"/>
        <v>185.48</v>
      </c>
      <c r="S4022" t="str">
        <f t="shared" si="499"/>
        <v>film &amp; video</v>
      </c>
      <c r="T4022" t="str">
        <f t="shared" si="500"/>
        <v>television</v>
      </c>
      <c r="U4022" s="7">
        <f t="shared" si="501"/>
        <v>42766.600497685184</v>
      </c>
      <c r="V4022" s="7">
        <f t="shared" si="502"/>
        <v>42796.600497685184</v>
      </c>
    </row>
    <row r="4023" spans="1:22" ht="44.25" x14ac:dyDescent="0.75">
      <c r="A4023">
        <v>960</v>
      </c>
      <c r="B4023" s="2" t="s">
        <v>961</v>
      </c>
      <c r="C4023" s="2" t="s">
        <v>5070</v>
      </c>
      <c r="D4023">
        <v>55650</v>
      </c>
      <c r="E4023">
        <f t="shared" si="496"/>
        <v>55650</v>
      </c>
      <c r="F4023">
        <v>25655</v>
      </c>
      <c r="G4023">
        <f t="shared" si="497"/>
        <v>25655</v>
      </c>
      <c r="H4023" t="s">
        <v>8221</v>
      </c>
      <c r="I4023" t="s">
        <v>8224</v>
      </c>
      <c r="J4023" t="s">
        <v>8246</v>
      </c>
      <c r="K4023">
        <v>1489500155</v>
      </c>
      <c r="L4023">
        <v>1485874955</v>
      </c>
      <c r="M4023" t="b">
        <v>0</v>
      </c>
      <c r="N4023">
        <v>188</v>
      </c>
      <c r="O4023" t="b">
        <v>0</v>
      </c>
      <c r="P4023" t="s">
        <v>8273</v>
      </c>
      <c r="Q4023">
        <f t="shared" si="498"/>
        <v>46</v>
      </c>
      <c r="R4023">
        <f t="shared" si="503"/>
        <v>136.46</v>
      </c>
      <c r="S4023" t="str">
        <f t="shared" si="499"/>
        <v>technology</v>
      </c>
      <c r="T4023" t="str">
        <f t="shared" si="500"/>
        <v>wearables</v>
      </c>
      <c r="U4023" s="7">
        <f t="shared" si="501"/>
        <v>42766.626793981486</v>
      </c>
      <c r="V4023" s="7">
        <f t="shared" si="502"/>
        <v>42808.585127314815</v>
      </c>
    </row>
    <row r="4024" spans="1:22" ht="44.25" x14ac:dyDescent="0.75">
      <c r="A4024">
        <v>3233</v>
      </c>
      <c r="B4024" s="2" t="s">
        <v>3233</v>
      </c>
      <c r="C4024" s="2" t="s">
        <v>7343</v>
      </c>
      <c r="D4024">
        <v>5000</v>
      </c>
      <c r="E4024">
        <f t="shared" si="496"/>
        <v>5000</v>
      </c>
      <c r="F4024">
        <v>5940</v>
      </c>
      <c r="G4024">
        <f t="shared" si="497"/>
        <v>5940</v>
      </c>
      <c r="H4024" t="s">
        <v>8219</v>
      </c>
      <c r="I4024" t="s">
        <v>8224</v>
      </c>
      <c r="J4024" t="s">
        <v>8246</v>
      </c>
      <c r="K4024">
        <v>1488482355</v>
      </c>
      <c r="L4024">
        <v>1485890355</v>
      </c>
      <c r="M4024" t="b">
        <v>0</v>
      </c>
      <c r="N4024">
        <v>61</v>
      </c>
      <c r="O4024" t="b">
        <v>1</v>
      </c>
      <c r="P4024" t="s">
        <v>8271</v>
      </c>
      <c r="Q4024">
        <f t="shared" si="498"/>
        <v>119</v>
      </c>
      <c r="R4024">
        <f t="shared" si="503"/>
        <v>97.38</v>
      </c>
      <c r="S4024" t="str">
        <f t="shared" si="499"/>
        <v>theater</v>
      </c>
      <c r="T4024" t="str">
        <f t="shared" si="500"/>
        <v>plays</v>
      </c>
      <c r="U4024" s="7">
        <f t="shared" si="501"/>
        <v>42766.805034722223</v>
      </c>
      <c r="V4024" s="7">
        <f t="shared" si="502"/>
        <v>42796.805034722223</v>
      </c>
    </row>
    <row r="4025" spans="1:22" ht="44.25" x14ac:dyDescent="0.75">
      <c r="A4025">
        <v>2241</v>
      </c>
      <c r="B4025" s="2" t="s">
        <v>2242</v>
      </c>
      <c r="C4025" s="2" t="s">
        <v>6351</v>
      </c>
      <c r="D4025">
        <v>1000</v>
      </c>
      <c r="E4025">
        <f t="shared" si="496"/>
        <v>1310</v>
      </c>
      <c r="F4025">
        <v>8064</v>
      </c>
      <c r="G4025">
        <f t="shared" si="497"/>
        <v>10563.84</v>
      </c>
      <c r="H4025" t="s">
        <v>8219</v>
      </c>
      <c r="I4025" t="s">
        <v>8225</v>
      </c>
      <c r="J4025" t="s">
        <v>8247</v>
      </c>
      <c r="K4025">
        <v>1488484300</v>
      </c>
      <c r="L4025">
        <v>1485892300</v>
      </c>
      <c r="M4025" t="b">
        <v>0</v>
      </c>
      <c r="N4025">
        <v>163</v>
      </c>
      <c r="O4025" t="b">
        <v>1</v>
      </c>
      <c r="P4025" t="s">
        <v>8297</v>
      </c>
      <c r="Q4025">
        <f t="shared" si="498"/>
        <v>806</v>
      </c>
      <c r="R4025">
        <f t="shared" si="503"/>
        <v>64.81</v>
      </c>
      <c r="S4025" t="str">
        <f t="shared" si="499"/>
        <v>games</v>
      </c>
      <c r="T4025" t="str">
        <f t="shared" si="500"/>
        <v>tabletop games</v>
      </c>
      <c r="U4025" s="7">
        <f t="shared" si="501"/>
        <v>42766.827546296292</v>
      </c>
      <c r="V4025" s="7">
        <f t="shared" si="502"/>
        <v>42796.827546296292</v>
      </c>
    </row>
    <row r="4026" spans="1:22" ht="44.25" x14ac:dyDescent="0.75">
      <c r="A4026">
        <v>3077</v>
      </c>
      <c r="B4026" s="2" t="s">
        <v>3077</v>
      </c>
      <c r="C4026" s="2" t="s">
        <v>7187</v>
      </c>
      <c r="D4026">
        <v>22000</v>
      </c>
      <c r="E4026">
        <f t="shared" si="496"/>
        <v>16060</v>
      </c>
      <c r="F4026">
        <v>105</v>
      </c>
      <c r="G4026">
        <f t="shared" si="497"/>
        <v>76.649999999999991</v>
      </c>
      <c r="H4026" t="s">
        <v>8221</v>
      </c>
      <c r="I4026" t="s">
        <v>8229</v>
      </c>
      <c r="J4026" t="s">
        <v>8251</v>
      </c>
      <c r="K4026">
        <v>1488495478</v>
      </c>
      <c r="L4026">
        <v>1485903478</v>
      </c>
      <c r="M4026" t="b">
        <v>0</v>
      </c>
      <c r="N4026">
        <v>2</v>
      </c>
      <c r="O4026" t="b">
        <v>0</v>
      </c>
      <c r="P4026" t="s">
        <v>8303</v>
      </c>
      <c r="Q4026">
        <f t="shared" si="498"/>
        <v>0</v>
      </c>
      <c r="R4026">
        <f t="shared" si="503"/>
        <v>38.33</v>
      </c>
      <c r="S4026" t="str">
        <f t="shared" si="499"/>
        <v>theater</v>
      </c>
      <c r="T4026" t="str">
        <f t="shared" si="500"/>
        <v>spaces</v>
      </c>
      <c r="U4026" s="7">
        <f t="shared" si="501"/>
        <v>42766.956921296296</v>
      </c>
      <c r="V4026" s="7">
        <f t="shared" si="502"/>
        <v>42796.956921296296</v>
      </c>
    </row>
    <row r="4027" spans="1:22" ht="44.25" x14ac:dyDescent="0.75">
      <c r="A4027">
        <v>4108</v>
      </c>
      <c r="B4027" s="2" t="s">
        <v>4104</v>
      </c>
      <c r="C4027" s="2" t="s">
        <v>8211</v>
      </c>
      <c r="D4027">
        <v>3000</v>
      </c>
      <c r="E4027">
        <f t="shared" si="496"/>
        <v>3000</v>
      </c>
      <c r="F4027">
        <v>59</v>
      </c>
      <c r="G4027">
        <f t="shared" si="497"/>
        <v>59</v>
      </c>
      <c r="H4027" t="s">
        <v>8221</v>
      </c>
      <c r="I4027" t="s">
        <v>8224</v>
      </c>
      <c r="J4027" t="s">
        <v>8246</v>
      </c>
      <c r="K4027">
        <v>1488517200</v>
      </c>
      <c r="L4027">
        <v>1485909937</v>
      </c>
      <c r="M4027" t="b">
        <v>0</v>
      </c>
      <c r="N4027">
        <v>1</v>
      </c>
      <c r="O4027" t="b">
        <v>0</v>
      </c>
      <c r="P4027" t="s">
        <v>8271</v>
      </c>
      <c r="Q4027">
        <f t="shared" si="498"/>
        <v>2</v>
      </c>
      <c r="R4027">
        <f t="shared" si="503"/>
        <v>59</v>
      </c>
      <c r="S4027" t="str">
        <f t="shared" si="499"/>
        <v>theater</v>
      </c>
      <c r="T4027" t="str">
        <f t="shared" si="500"/>
        <v>plays</v>
      </c>
      <c r="U4027" s="7">
        <f t="shared" si="501"/>
        <v>42767.031678240746</v>
      </c>
      <c r="V4027" s="7">
        <f t="shared" si="502"/>
        <v>42797.208333333328</v>
      </c>
    </row>
    <row r="4028" spans="1:22" ht="44.25" x14ac:dyDescent="0.75">
      <c r="A4028">
        <v>1337</v>
      </c>
      <c r="B4028" s="2" t="s">
        <v>1338</v>
      </c>
      <c r="C4028" s="2" t="s">
        <v>5447</v>
      </c>
      <c r="D4028">
        <v>50000</v>
      </c>
      <c r="E4028">
        <f t="shared" si="496"/>
        <v>50000</v>
      </c>
      <c r="F4028">
        <v>24691</v>
      </c>
      <c r="G4028">
        <f t="shared" si="497"/>
        <v>24691</v>
      </c>
      <c r="H4028" t="s">
        <v>8220</v>
      </c>
      <c r="I4028" t="s">
        <v>8224</v>
      </c>
      <c r="J4028" t="s">
        <v>8246</v>
      </c>
      <c r="K4028">
        <v>1488549079</v>
      </c>
      <c r="L4028">
        <v>1485957079</v>
      </c>
      <c r="M4028" t="b">
        <v>0</v>
      </c>
      <c r="N4028">
        <v>140</v>
      </c>
      <c r="O4028" t="b">
        <v>0</v>
      </c>
      <c r="P4028" t="s">
        <v>8273</v>
      </c>
      <c r="Q4028">
        <f t="shared" si="498"/>
        <v>49</v>
      </c>
      <c r="R4028">
        <f t="shared" si="503"/>
        <v>176.36</v>
      </c>
      <c r="S4028" t="str">
        <f t="shared" si="499"/>
        <v>technology</v>
      </c>
      <c r="T4028" t="str">
        <f t="shared" si="500"/>
        <v>wearables</v>
      </c>
      <c r="U4028" s="7">
        <f t="shared" si="501"/>
        <v>42767.577303240745</v>
      </c>
      <c r="V4028" s="7">
        <f t="shared" si="502"/>
        <v>42797.577303240745</v>
      </c>
    </row>
    <row r="4029" spans="1:22" ht="29.5" x14ac:dyDescent="0.75">
      <c r="A4029">
        <v>2656</v>
      </c>
      <c r="B4029" s="2" t="s">
        <v>2656</v>
      </c>
      <c r="C4029" s="2" t="s">
        <v>6766</v>
      </c>
      <c r="D4029">
        <v>150000</v>
      </c>
      <c r="E4029">
        <f t="shared" si="496"/>
        <v>150000</v>
      </c>
      <c r="F4029">
        <v>17155</v>
      </c>
      <c r="G4029">
        <f t="shared" si="497"/>
        <v>17155</v>
      </c>
      <c r="H4029" t="s">
        <v>8220</v>
      </c>
      <c r="I4029" t="s">
        <v>8224</v>
      </c>
      <c r="J4029" t="s">
        <v>8246</v>
      </c>
      <c r="K4029">
        <v>1489345200</v>
      </c>
      <c r="L4029">
        <v>1485966688</v>
      </c>
      <c r="M4029" t="b">
        <v>0</v>
      </c>
      <c r="N4029">
        <v>152</v>
      </c>
      <c r="O4029" t="b">
        <v>0</v>
      </c>
      <c r="P4029" t="s">
        <v>8301</v>
      </c>
      <c r="Q4029">
        <f t="shared" si="498"/>
        <v>11</v>
      </c>
      <c r="R4029">
        <f t="shared" si="503"/>
        <v>112.86</v>
      </c>
      <c r="S4029" t="str">
        <f t="shared" si="499"/>
        <v>technology</v>
      </c>
      <c r="T4029" t="str">
        <f t="shared" si="500"/>
        <v>space exploration</v>
      </c>
      <c r="U4029" s="7">
        <f t="shared" si="501"/>
        <v>42767.688518518517</v>
      </c>
      <c r="V4029" s="7">
        <f t="shared" si="502"/>
        <v>42806.791666666672</v>
      </c>
    </row>
    <row r="4030" spans="1:22" ht="44.25" x14ac:dyDescent="0.75">
      <c r="A4030">
        <v>2608</v>
      </c>
      <c r="B4030" s="2" t="s">
        <v>2608</v>
      </c>
      <c r="C4030" s="2" t="s">
        <v>6718</v>
      </c>
      <c r="D4030">
        <v>8000</v>
      </c>
      <c r="E4030">
        <f t="shared" si="496"/>
        <v>8000</v>
      </c>
      <c r="F4030">
        <v>17914</v>
      </c>
      <c r="G4030">
        <f t="shared" si="497"/>
        <v>17914</v>
      </c>
      <c r="H4030" t="s">
        <v>8219</v>
      </c>
      <c r="I4030" t="s">
        <v>8224</v>
      </c>
      <c r="J4030" t="s">
        <v>8246</v>
      </c>
      <c r="K4030">
        <v>1489536000</v>
      </c>
      <c r="L4030">
        <v>1485976468</v>
      </c>
      <c r="M4030" t="b">
        <v>1</v>
      </c>
      <c r="N4030">
        <v>304</v>
      </c>
      <c r="O4030" t="b">
        <v>1</v>
      </c>
      <c r="P4030" t="s">
        <v>8301</v>
      </c>
      <c r="Q4030">
        <f t="shared" si="498"/>
        <v>224</v>
      </c>
      <c r="R4030">
        <f t="shared" si="503"/>
        <v>58.93</v>
      </c>
      <c r="S4030" t="str">
        <f t="shared" si="499"/>
        <v>technology</v>
      </c>
      <c r="T4030" t="str">
        <f t="shared" si="500"/>
        <v>space exploration</v>
      </c>
      <c r="U4030" s="7">
        <f t="shared" si="501"/>
        <v>42767.801712962959</v>
      </c>
      <c r="V4030" s="7">
        <f t="shared" si="502"/>
        <v>42809</v>
      </c>
    </row>
    <row r="4031" spans="1:22" ht="44.25" x14ac:dyDescent="0.75">
      <c r="A4031">
        <v>186</v>
      </c>
      <c r="B4031" s="2" t="s">
        <v>188</v>
      </c>
      <c r="C4031" s="2" t="s">
        <v>4296</v>
      </c>
      <c r="D4031">
        <v>5000</v>
      </c>
      <c r="E4031">
        <f t="shared" si="496"/>
        <v>5000</v>
      </c>
      <c r="F4031">
        <v>0</v>
      </c>
      <c r="G4031">
        <f t="shared" si="497"/>
        <v>0</v>
      </c>
      <c r="H4031" t="s">
        <v>8221</v>
      </c>
      <c r="I4031" t="s">
        <v>8224</v>
      </c>
      <c r="J4031" t="s">
        <v>8246</v>
      </c>
      <c r="K4031">
        <v>1488571200</v>
      </c>
      <c r="L4031">
        <v>1485977434</v>
      </c>
      <c r="M4031" t="b">
        <v>0</v>
      </c>
      <c r="N4031">
        <v>0</v>
      </c>
      <c r="O4031" t="b">
        <v>0</v>
      </c>
      <c r="P4031" t="s">
        <v>8268</v>
      </c>
      <c r="Q4031">
        <f t="shared" si="498"/>
        <v>0</v>
      </c>
      <c r="R4031" t="e">
        <f t="shared" si="503"/>
        <v>#DIV/0!</v>
      </c>
      <c r="S4031" t="str">
        <f t="shared" si="499"/>
        <v>film &amp; video</v>
      </c>
      <c r="T4031" t="str">
        <f t="shared" si="500"/>
        <v>drama</v>
      </c>
      <c r="U4031" s="7">
        <f t="shared" si="501"/>
        <v>42767.812893518523</v>
      </c>
      <c r="V4031" s="7">
        <f t="shared" si="502"/>
        <v>42797.833333333328</v>
      </c>
    </row>
    <row r="4032" spans="1:22" ht="59" x14ac:dyDescent="0.75">
      <c r="A4032">
        <v>3293</v>
      </c>
      <c r="B4032" s="2" t="s">
        <v>3293</v>
      </c>
      <c r="C4032" s="2" t="s">
        <v>7403</v>
      </c>
      <c r="D4032">
        <v>4500</v>
      </c>
      <c r="E4032">
        <f t="shared" si="496"/>
        <v>2835</v>
      </c>
      <c r="F4032">
        <v>7670</v>
      </c>
      <c r="G4032">
        <f t="shared" si="497"/>
        <v>4832.1000000000004</v>
      </c>
      <c r="H4032" t="s">
        <v>8219</v>
      </c>
      <c r="I4032" t="s">
        <v>8228</v>
      </c>
      <c r="J4032" t="s">
        <v>8250</v>
      </c>
      <c r="K4032">
        <v>1488622352</v>
      </c>
      <c r="L4032">
        <v>1486030352</v>
      </c>
      <c r="M4032" t="b">
        <v>0</v>
      </c>
      <c r="N4032">
        <v>91</v>
      </c>
      <c r="O4032" t="b">
        <v>1</v>
      </c>
      <c r="P4032" t="s">
        <v>8271</v>
      </c>
      <c r="Q4032">
        <f t="shared" si="498"/>
        <v>170</v>
      </c>
      <c r="R4032">
        <f t="shared" si="503"/>
        <v>53.1</v>
      </c>
      <c r="S4032" t="str">
        <f t="shared" si="499"/>
        <v>theater</v>
      </c>
      <c r="T4032" t="str">
        <f t="shared" si="500"/>
        <v>plays</v>
      </c>
      <c r="U4032" s="7">
        <f t="shared" si="501"/>
        <v>42768.425370370373</v>
      </c>
      <c r="V4032" s="7">
        <f t="shared" si="502"/>
        <v>42798.425370370373</v>
      </c>
    </row>
    <row r="4033" spans="1:22" ht="59" x14ac:dyDescent="0.75">
      <c r="A4033">
        <v>2191</v>
      </c>
      <c r="B4033" s="2" t="s">
        <v>2192</v>
      </c>
      <c r="C4033" s="2" t="s">
        <v>6301</v>
      </c>
      <c r="D4033">
        <v>750</v>
      </c>
      <c r="E4033">
        <f t="shared" si="496"/>
        <v>982.5</v>
      </c>
      <c r="F4033">
        <v>898</v>
      </c>
      <c r="G4033">
        <f t="shared" si="497"/>
        <v>1176.3800000000001</v>
      </c>
      <c r="H4033" t="s">
        <v>8219</v>
      </c>
      <c r="I4033" t="s">
        <v>8225</v>
      </c>
      <c r="J4033" t="s">
        <v>8247</v>
      </c>
      <c r="K4033">
        <v>1487102427</v>
      </c>
      <c r="L4033">
        <v>1486065627</v>
      </c>
      <c r="M4033" t="b">
        <v>0</v>
      </c>
      <c r="N4033">
        <v>25</v>
      </c>
      <c r="O4033" t="b">
        <v>1</v>
      </c>
      <c r="P4033" t="s">
        <v>8297</v>
      </c>
      <c r="Q4033">
        <f t="shared" si="498"/>
        <v>120</v>
      </c>
      <c r="R4033">
        <f t="shared" si="503"/>
        <v>47.06</v>
      </c>
      <c r="S4033" t="str">
        <f t="shared" si="499"/>
        <v>games</v>
      </c>
      <c r="T4033" t="str">
        <f t="shared" si="500"/>
        <v>tabletop games</v>
      </c>
      <c r="U4033" s="7">
        <f t="shared" si="501"/>
        <v>42768.833645833336</v>
      </c>
      <c r="V4033" s="7">
        <f t="shared" si="502"/>
        <v>42780.833645833336</v>
      </c>
    </row>
    <row r="4034" spans="1:22" ht="44.25" x14ac:dyDescent="0.75">
      <c r="A4034">
        <v>4027</v>
      </c>
      <c r="B4034" s="2" t="s">
        <v>4023</v>
      </c>
      <c r="C4034" s="2" t="s">
        <v>8132</v>
      </c>
      <c r="D4034">
        <v>3000</v>
      </c>
      <c r="E4034">
        <f t="shared" ref="E4034:E4097" si="504">INDEX(convert,MATCH($J4034,money,0),2)*D4034</f>
        <v>3000</v>
      </c>
      <c r="F4034">
        <v>215</v>
      </c>
      <c r="G4034">
        <f t="shared" ref="G4034:G4097" si="505">INDEX(convert,MATCH($J4034,money,0),2)*F4034</f>
        <v>215</v>
      </c>
      <c r="H4034" t="s">
        <v>8221</v>
      </c>
      <c r="I4034" t="s">
        <v>8224</v>
      </c>
      <c r="J4034" t="s">
        <v>8246</v>
      </c>
      <c r="K4034">
        <v>1487811600</v>
      </c>
      <c r="L4034">
        <v>1486077481</v>
      </c>
      <c r="M4034" t="b">
        <v>0</v>
      </c>
      <c r="N4034">
        <v>7</v>
      </c>
      <c r="O4034" t="b">
        <v>0</v>
      </c>
      <c r="P4034" t="s">
        <v>8271</v>
      </c>
      <c r="Q4034">
        <f t="shared" ref="Q4034:Q4097" si="506">ROUND(F4034/D4034*100,0)</f>
        <v>7</v>
      </c>
      <c r="R4034">
        <f t="shared" si="503"/>
        <v>30.71</v>
      </c>
      <c r="S4034" t="str">
        <f t="shared" ref="S4034:S4097" si="507">LEFT($P4034,FIND("/",$P4034)-1)</f>
        <v>theater</v>
      </c>
      <c r="T4034" t="str">
        <f t="shared" ref="T4034:T4097" si="508">MID($P4034,FIND("/",$P4034)+1,30)</f>
        <v>plays</v>
      </c>
      <c r="U4034" s="7">
        <f t="shared" ref="U4034:U4097" si="509">DATE(1970,1,1)+(((L4034/60)/60)/24)</f>
        <v>42768.97084490741</v>
      </c>
      <c r="V4034" s="7">
        <f t="shared" ref="V4034:V4097" si="510">DATE(1970,1,1)+(((K4034/60)/60)/24)</f>
        <v>42789.041666666672</v>
      </c>
    </row>
    <row r="4035" spans="1:22" ht="29.5" x14ac:dyDescent="0.75">
      <c r="A4035">
        <v>3338</v>
      </c>
      <c r="B4035" s="2" t="s">
        <v>3338</v>
      </c>
      <c r="C4035" s="2" t="s">
        <v>7448</v>
      </c>
      <c r="D4035">
        <v>15000</v>
      </c>
      <c r="E4035">
        <f t="shared" si="504"/>
        <v>15000</v>
      </c>
      <c r="F4035">
        <v>15327</v>
      </c>
      <c r="G4035">
        <f t="shared" si="505"/>
        <v>15327</v>
      </c>
      <c r="H4035" t="s">
        <v>8219</v>
      </c>
      <c r="I4035" t="s">
        <v>8224</v>
      </c>
      <c r="J4035" t="s">
        <v>8246</v>
      </c>
      <c r="K4035">
        <v>1487944080</v>
      </c>
      <c r="L4035">
        <v>1486129680</v>
      </c>
      <c r="M4035" t="b">
        <v>0</v>
      </c>
      <c r="N4035">
        <v>112</v>
      </c>
      <c r="O4035" t="b">
        <v>1</v>
      </c>
      <c r="P4035" t="s">
        <v>8271</v>
      </c>
      <c r="Q4035">
        <f t="shared" si="506"/>
        <v>102</v>
      </c>
      <c r="R4035">
        <f t="shared" ref="R4035:R4098" si="511">ROUND(G4035/N4035,2)</f>
        <v>136.85</v>
      </c>
      <c r="S4035" t="str">
        <f t="shared" si="507"/>
        <v>theater</v>
      </c>
      <c r="T4035" t="str">
        <f t="shared" si="508"/>
        <v>plays</v>
      </c>
      <c r="U4035" s="7">
        <f t="shared" si="509"/>
        <v>42769.574999999997</v>
      </c>
      <c r="V4035" s="7">
        <f t="shared" si="510"/>
        <v>42790.574999999997</v>
      </c>
    </row>
    <row r="4036" spans="1:22" ht="44.25" x14ac:dyDescent="0.75">
      <c r="A4036">
        <v>2552</v>
      </c>
      <c r="B4036" s="2" t="s">
        <v>2552</v>
      </c>
      <c r="C4036" s="2" t="s">
        <v>6662</v>
      </c>
      <c r="D4036">
        <v>3000</v>
      </c>
      <c r="E4036">
        <f t="shared" si="504"/>
        <v>3000</v>
      </c>
      <c r="F4036">
        <v>3195</v>
      </c>
      <c r="G4036">
        <f t="shared" si="505"/>
        <v>3195</v>
      </c>
      <c r="H4036" t="s">
        <v>8219</v>
      </c>
      <c r="I4036" t="s">
        <v>8224</v>
      </c>
      <c r="J4036" t="s">
        <v>8246</v>
      </c>
      <c r="K4036">
        <v>1488741981</v>
      </c>
      <c r="L4036">
        <v>1486149981</v>
      </c>
      <c r="M4036" t="b">
        <v>0</v>
      </c>
      <c r="N4036">
        <v>18</v>
      </c>
      <c r="O4036" t="b">
        <v>1</v>
      </c>
      <c r="P4036" t="s">
        <v>8300</v>
      </c>
      <c r="Q4036">
        <f t="shared" si="506"/>
        <v>107</v>
      </c>
      <c r="R4036">
        <f t="shared" si="511"/>
        <v>177.5</v>
      </c>
      <c r="S4036" t="str">
        <f t="shared" si="507"/>
        <v>music</v>
      </c>
      <c r="T4036" t="str">
        <f t="shared" si="508"/>
        <v>classical music</v>
      </c>
      <c r="U4036" s="7">
        <f t="shared" si="509"/>
        <v>42769.809965277775</v>
      </c>
      <c r="V4036" s="7">
        <f t="shared" si="510"/>
        <v>42799.809965277775</v>
      </c>
    </row>
    <row r="4037" spans="1:22" ht="44.25" x14ac:dyDescent="0.75">
      <c r="A4037">
        <v>2454</v>
      </c>
      <c r="B4037" s="2" t="s">
        <v>2455</v>
      </c>
      <c r="C4037" s="2" t="s">
        <v>6564</v>
      </c>
      <c r="D4037">
        <v>35000</v>
      </c>
      <c r="E4037">
        <f t="shared" si="504"/>
        <v>35000</v>
      </c>
      <c r="F4037">
        <v>35296</v>
      </c>
      <c r="G4037">
        <f t="shared" si="505"/>
        <v>35296</v>
      </c>
      <c r="H4037" t="s">
        <v>8219</v>
      </c>
      <c r="I4037" t="s">
        <v>8224</v>
      </c>
      <c r="J4037" t="s">
        <v>8246</v>
      </c>
      <c r="K4037">
        <v>1489207808</v>
      </c>
      <c r="L4037">
        <v>1486183808</v>
      </c>
      <c r="M4037" t="b">
        <v>0</v>
      </c>
      <c r="N4037">
        <v>130</v>
      </c>
      <c r="O4037" t="b">
        <v>1</v>
      </c>
      <c r="P4037" t="s">
        <v>8298</v>
      </c>
      <c r="Q4037">
        <f t="shared" si="506"/>
        <v>101</v>
      </c>
      <c r="R4037">
        <f t="shared" si="511"/>
        <v>271.51</v>
      </c>
      <c r="S4037" t="str">
        <f t="shared" si="507"/>
        <v>food</v>
      </c>
      <c r="T4037" t="str">
        <f t="shared" si="508"/>
        <v>small batch</v>
      </c>
      <c r="U4037" s="7">
        <f t="shared" si="509"/>
        <v>42770.201481481476</v>
      </c>
      <c r="V4037" s="7">
        <f t="shared" si="510"/>
        <v>42805.201481481476</v>
      </c>
    </row>
    <row r="4038" spans="1:22" ht="44.25" x14ac:dyDescent="0.75">
      <c r="A4038">
        <v>3967</v>
      </c>
      <c r="B4038" s="2" t="s">
        <v>3964</v>
      </c>
      <c r="C4038" s="2" t="s">
        <v>8074</v>
      </c>
      <c r="D4038">
        <v>1700</v>
      </c>
      <c r="E4038">
        <f t="shared" si="504"/>
        <v>1700</v>
      </c>
      <c r="F4038">
        <v>410</v>
      </c>
      <c r="G4038">
        <f t="shared" si="505"/>
        <v>410</v>
      </c>
      <c r="H4038" t="s">
        <v>8221</v>
      </c>
      <c r="I4038" t="s">
        <v>8224</v>
      </c>
      <c r="J4038" t="s">
        <v>8246</v>
      </c>
      <c r="K4038">
        <v>1488783507</v>
      </c>
      <c r="L4038">
        <v>1486191507</v>
      </c>
      <c r="M4038" t="b">
        <v>0</v>
      </c>
      <c r="N4038">
        <v>10</v>
      </c>
      <c r="O4038" t="b">
        <v>0</v>
      </c>
      <c r="P4038" t="s">
        <v>8271</v>
      </c>
      <c r="Q4038">
        <f t="shared" si="506"/>
        <v>24</v>
      </c>
      <c r="R4038">
        <f t="shared" si="511"/>
        <v>41</v>
      </c>
      <c r="S4038" t="str">
        <f t="shared" si="507"/>
        <v>theater</v>
      </c>
      <c r="T4038" t="str">
        <f t="shared" si="508"/>
        <v>plays</v>
      </c>
      <c r="U4038" s="7">
        <f t="shared" si="509"/>
        <v>42770.290590277778</v>
      </c>
      <c r="V4038" s="7">
        <f t="shared" si="510"/>
        <v>42800.290590277778</v>
      </c>
    </row>
    <row r="4039" spans="1:22" ht="44.25" x14ac:dyDescent="0.75">
      <c r="A4039">
        <v>340</v>
      </c>
      <c r="B4039" s="2" t="s">
        <v>341</v>
      </c>
      <c r="C4039" s="2" t="s">
        <v>4450</v>
      </c>
      <c r="D4039">
        <v>35000</v>
      </c>
      <c r="E4039">
        <f t="shared" si="504"/>
        <v>35000</v>
      </c>
      <c r="F4039">
        <v>43758</v>
      </c>
      <c r="G4039">
        <f t="shared" si="505"/>
        <v>43758</v>
      </c>
      <c r="H4039" t="s">
        <v>8219</v>
      </c>
      <c r="I4039" t="s">
        <v>8224</v>
      </c>
      <c r="J4039" t="s">
        <v>8246</v>
      </c>
      <c r="K4039">
        <v>1489006800</v>
      </c>
      <c r="L4039">
        <v>1486397007</v>
      </c>
      <c r="M4039" t="b">
        <v>1</v>
      </c>
      <c r="N4039">
        <v>299</v>
      </c>
      <c r="O4039" t="b">
        <v>1</v>
      </c>
      <c r="P4039" t="s">
        <v>8269</v>
      </c>
      <c r="Q4039">
        <f t="shared" si="506"/>
        <v>125</v>
      </c>
      <c r="R4039">
        <f t="shared" si="511"/>
        <v>146.35</v>
      </c>
      <c r="S4039" t="str">
        <f t="shared" si="507"/>
        <v>film &amp; video</v>
      </c>
      <c r="T4039" t="str">
        <f t="shared" si="508"/>
        <v>documentary</v>
      </c>
      <c r="U4039" s="7">
        <f t="shared" si="509"/>
        <v>42772.669062500005</v>
      </c>
      <c r="V4039" s="7">
        <f t="shared" si="510"/>
        <v>42802.875</v>
      </c>
    </row>
    <row r="4040" spans="1:22" ht="44.25" x14ac:dyDescent="0.75">
      <c r="A4040">
        <v>1206</v>
      </c>
      <c r="B4040" s="2" t="s">
        <v>1207</v>
      </c>
      <c r="C4040" s="2" t="s">
        <v>5316</v>
      </c>
      <c r="D4040">
        <v>900</v>
      </c>
      <c r="E4040">
        <f t="shared" si="504"/>
        <v>1026</v>
      </c>
      <c r="F4040">
        <v>1035</v>
      </c>
      <c r="G4040">
        <f t="shared" si="505"/>
        <v>1179.8999999999999</v>
      </c>
      <c r="H4040" t="s">
        <v>8219</v>
      </c>
      <c r="I4040" t="s">
        <v>8239</v>
      </c>
      <c r="J4040" t="s">
        <v>8249</v>
      </c>
      <c r="K4040">
        <v>1489238940</v>
      </c>
      <c r="L4040">
        <v>1486406253</v>
      </c>
      <c r="M4040" t="b">
        <v>0</v>
      </c>
      <c r="N4040">
        <v>32</v>
      </c>
      <c r="O4040" t="b">
        <v>1</v>
      </c>
      <c r="P4040" t="s">
        <v>8285</v>
      </c>
      <c r="Q4040">
        <f t="shared" si="506"/>
        <v>115</v>
      </c>
      <c r="R4040">
        <f t="shared" si="511"/>
        <v>36.869999999999997</v>
      </c>
      <c r="S4040" t="str">
        <f t="shared" si="507"/>
        <v>photography</v>
      </c>
      <c r="T4040" t="str">
        <f t="shared" si="508"/>
        <v>photobooks</v>
      </c>
      <c r="U4040" s="7">
        <f t="shared" si="509"/>
        <v>42772.776076388895</v>
      </c>
      <c r="V4040" s="7">
        <f t="shared" si="510"/>
        <v>42805.561805555553</v>
      </c>
    </row>
    <row r="4041" spans="1:22" ht="29.5" x14ac:dyDescent="0.75">
      <c r="A4041">
        <v>3220</v>
      </c>
      <c r="B4041" s="2" t="s">
        <v>3220</v>
      </c>
      <c r="C4041" s="2" t="s">
        <v>7330</v>
      </c>
      <c r="D4041">
        <v>15000</v>
      </c>
      <c r="E4041">
        <f t="shared" si="504"/>
        <v>15000</v>
      </c>
      <c r="F4041">
        <v>15126</v>
      </c>
      <c r="G4041">
        <f t="shared" si="505"/>
        <v>15126</v>
      </c>
      <c r="H4041" t="s">
        <v>8219</v>
      </c>
      <c r="I4041" t="s">
        <v>8224</v>
      </c>
      <c r="J4041" t="s">
        <v>8246</v>
      </c>
      <c r="K4041">
        <v>1489352400</v>
      </c>
      <c r="L4041">
        <v>1486411204</v>
      </c>
      <c r="M4041" t="b">
        <v>1</v>
      </c>
      <c r="N4041">
        <v>59</v>
      </c>
      <c r="O4041" t="b">
        <v>1</v>
      </c>
      <c r="P4041" t="s">
        <v>8271</v>
      </c>
      <c r="Q4041">
        <f t="shared" si="506"/>
        <v>101</v>
      </c>
      <c r="R4041">
        <f t="shared" si="511"/>
        <v>256.37</v>
      </c>
      <c r="S4041" t="str">
        <f t="shared" si="507"/>
        <v>theater</v>
      </c>
      <c r="T4041" t="str">
        <f t="shared" si="508"/>
        <v>plays</v>
      </c>
      <c r="U4041" s="7">
        <f t="shared" si="509"/>
        <v>42772.833379629628</v>
      </c>
      <c r="V4041" s="7">
        <f t="shared" si="510"/>
        <v>42806.875</v>
      </c>
    </row>
    <row r="4042" spans="1:22" ht="59" x14ac:dyDescent="0.75">
      <c r="A4042">
        <v>2181</v>
      </c>
      <c r="B4042" s="2" t="s">
        <v>2182</v>
      </c>
      <c r="C4042" s="2" t="s">
        <v>6291</v>
      </c>
      <c r="D4042">
        <v>2000</v>
      </c>
      <c r="E4042">
        <f t="shared" si="504"/>
        <v>2000</v>
      </c>
      <c r="F4042">
        <v>3062</v>
      </c>
      <c r="G4042">
        <f t="shared" si="505"/>
        <v>3062</v>
      </c>
      <c r="H4042" t="s">
        <v>8219</v>
      </c>
      <c r="I4042" t="s">
        <v>8224</v>
      </c>
      <c r="J4042" t="s">
        <v>8246</v>
      </c>
      <c r="K4042">
        <v>1487635653</v>
      </c>
      <c r="L4042">
        <v>1486426053</v>
      </c>
      <c r="M4042" t="b">
        <v>0</v>
      </c>
      <c r="N4042">
        <v>53</v>
      </c>
      <c r="O4042" t="b">
        <v>1</v>
      </c>
      <c r="P4042" t="s">
        <v>8297</v>
      </c>
      <c r="Q4042">
        <f t="shared" si="506"/>
        <v>153</v>
      </c>
      <c r="R4042">
        <f t="shared" si="511"/>
        <v>57.77</v>
      </c>
      <c r="S4042" t="str">
        <f t="shared" si="507"/>
        <v>games</v>
      </c>
      <c r="T4042" t="str">
        <f t="shared" si="508"/>
        <v>tabletop games</v>
      </c>
      <c r="U4042" s="7">
        <f t="shared" si="509"/>
        <v>42773.005243055552</v>
      </c>
      <c r="V4042" s="7">
        <f t="shared" si="510"/>
        <v>42787.005243055552</v>
      </c>
    </row>
    <row r="4043" spans="1:22" ht="29.5" x14ac:dyDescent="0.75">
      <c r="A4043">
        <v>2705</v>
      </c>
      <c r="B4043" s="2" t="s">
        <v>2705</v>
      </c>
      <c r="C4043" s="2" t="s">
        <v>6815</v>
      </c>
      <c r="D4043">
        <v>16500</v>
      </c>
      <c r="E4043">
        <f t="shared" si="504"/>
        <v>16500</v>
      </c>
      <c r="F4043">
        <v>1739</v>
      </c>
      <c r="G4043">
        <f t="shared" si="505"/>
        <v>1739</v>
      </c>
      <c r="H4043" t="s">
        <v>8222</v>
      </c>
      <c r="I4043" t="s">
        <v>8224</v>
      </c>
      <c r="J4043" t="s">
        <v>8246</v>
      </c>
      <c r="K4043">
        <v>1490389158</v>
      </c>
      <c r="L4043">
        <v>1486504758</v>
      </c>
      <c r="M4043" t="b">
        <v>0</v>
      </c>
      <c r="N4043">
        <v>8</v>
      </c>
      <c r="O4043" t="b">
        <v>0</v>
      </c>
      <c r="P4043" t="s">
        <v>8303</v>
      </c>
      <c r="Q4043">
        <f t="shared" si="506"/>
        <v>11</v>
      </c>
      <c r="R4043">
        <f t="shared" si="511"/>
        <v>217.38</v>
      </c>
      <c r="S4043" t="str">
        <f t="shared" si="507"/>
        <v>theater</v>
      </c>
      <c r="T4043" t="str">
        <f t="shared" si="508"/>
        <v>spaces</v>
      </c>
      <c r="U4043" s="7">
        <f t="shared" si="509"/>
        <v>42773.916180555556</v>
      </c>
      <c r="V4043" s="7">
        <f t="shared" si="510"/>
        <v>42818.874513888892</v>
      </c>
    </row>
    <row r="4044" spans="1:22" ht="59" x14ac:dyDescent="0.75">
      <c r="A4044">
        <v>1681</v>
      </c>
      <c r="B4044" s="2" t="s">
        <v>1682</v>
      </c>
      <c r="C4044" s="2" t="s">
        <v>5791</v>
      </c>
      <c r="D4044">
        <v>65000</v>
      </c>
      <c r="E4044">
        <f t="shared" si="504"/>
        <v>65000</v>
      </c>
      <c r="F4044">
        <v>65924.38</v>
      </c>
      <c r="G4044">
        <f t="shared" si="505"/>
        <v>65924.38</v>
      </c>
      <c r="H4044" t="s">
        <v>8222</v>
      </c>
      <c r="I4044" t="s">
        <v>8224</v>
      </c>
      <c r="J4044" t="s">
        <v>8246</v>
      </c>
      <c r="K4044">
        <v>1490752800</v>
      </c>
      <c r="L4044">
        <v>1486522484</v>
      </c>
      <c r="M4044" t="b">
        <v>0</v>
      </c>
      <c r="N4044">
        <v>884</v>
      </c>
      <c r="O4044" t="b">
        <v>0</v>
      </c>
      <c r="P4044" t="s">
        <v>8293</v>
      </c>
      <c r="Q4044">
        <f t="shared" si="506"/>
        <v>101</v>
      </c>
      <c r="R4044">
        <f t="shared" si="511"/>
        <v>74.58</v>
      </c>
      <c r="S4044" t="str">
        <f t="shared" si="507"/>
        <v>music</v>
      </c>
      <c r="T4044" t="str">
        <f t="shared" si="508"/>
        <v>faith</v>
      </c>
      <c r="U4044" s="7">
        <f t="shared" si="509"/>
        <v>42774.121342592596</v>
      </c>
      <c r="V4044" s="7">
        <f t="shared" si="510"/>
        <v>42823.083333333328</v>
      </c>
    </row>
    <row r="4045" spans="1:22" ht="29.5" x14ac:dyDescent="0.75">
      <c r="A4045">
        <v>2780</v>
      </c>
      <c r="B4045" s="2" t="s">
        <v>2780</v>
      </c>
      <c r="C4045" s="2" t="s">
        <v>6890</v>
      </c>
      <c r="D4045">
        <v>100000</v>
      </c>
      <c r="E4045">
        <f t="shared" si="504"/>
        <v>113999.99999999999</v>
      </c>
      <c r="F4045">
        <v>0</v>
      </c>
      <c r="G4045">
        <f t="shared" si="505"/>
        <v>0</v>
      </c>
      <c r="H4045" t="s">
        <v>8221</v>
      </c>
      <c r="I4045" t="s">
        <v>8237</v>
      </c>
      <c r="J4045" t="s">
        <v>8249</v>
      </c>
      <c r="K4045">
        <v>1489142688</v>
      </c>
      <c r="L4045">
        <v>1486550688</v>
      </c>
      <c r="M4045" t="b">
        <v>0</v>
      </c>
      <c r="N4045">
        <v>0</v>
      </c>
      <c r="O4045" t="b">
        <v>0</v>
      </c>
      <c r="P4045" t="s">
        <v>8304</v>
      </c>
      <c r="Q4045">
        <f t="shared" si="506"/>
        <v>0</v>
      </c>
      <c r="R4045" t="e">
        <f t="shared" si="511"/>
        <v>#DIV/0!</v>
      </c>
      <c r="S4045" t="str">
        <f t="shared" si="507"/>
        <v>publishing</v>
      </c>
      <c r="T4045" t="str">
        <f t="shared" si="508"/>
        <v>children's books</v>
      </c>
      <c r="U4045" s="7">
        <f t="shared" si="509"/>
        <v>42774.447777777779</v>
      </c>
      <c r="V4045" s="7">
        <f t="shared" si="510"/>
        <v>42804.447777777779</v>
      </c>
    </row>
    <row r="4046" spans="1:22" ht="29.5" x14ac:dyDescent="0.75">
      <c r="A4046">
        <v>2238</v>
      </c>
      <c r="B4046" s="2" t="s">
        <v>2239</v>
      </c>
      <c r="C4046" s="2" t="s">
        <v>6348</v>
      </c>
      <c r="D4046">
        <v>4000</v>
      </c>
      <c r="E4046">
        <f t="shared" si="504"/>
        <v>4560</v>
      </c>
      <c r="F4046">
        <v>5496</v>
      </c>
      <c r="G4046">
        <f t="shared" si="505"/>
        <v>6265.44</v>
      </c>
      <c r="H4046" t="s">
        <v>8219</v>
      </c>
      <c r="I4046" t="s">
        <v>8236</v>
      </c>
      <c r="J4046" t="s">
        <v>8249</v>
      </c>
      <c r="K4046">
        <v>1489157716</v>
      </c>
      <c r="L4046">
        <v>1486565716</v>
      </c>
      <c r="M4046" t="b">
        <v>0</v>
      </c>
      <c r="N4046">
        <v>79</v>
      </c>
      <c r="O4046" t="b">
        <v>1</v>
      </c>
      <c r="P4046" t="s">
        <v>8297</v>
      </c>
      <c r="Q4046">
        <f t="shared" si="506"/>
        <v>137</v>
      </c>
      <c r="R4046">
        <f t="shared" si="511"/>
        <v>79.31</v>
      </c>
      <c r="S4046" t="str">
        <f t="shared" si="507"/>
        <v>games</v>
      </c>
      <c r="T4046" t="str">
        <f t="shared" si="508"/>
        <v>tabletop games</v>
      </c>
      <c r="U4046" s="7">
        <f t="shared" si="509"/>
        <v>42774.621712962966</v>
      </c>
      <c r="V4046" s="7">
        <f t="shared" si="510"/>
        <v>42804.621712962966</v>
      </c>
    </row>
    <row r="4047" spans="1:22" ht="44.25" x14ac:dyDescent="0.75">
      <c r="A4047">
        <v>2644</v>
      </c>
      <c r="B4047" s="2" t="s">
        <v>2644</v>
      </c>
      <c r="C4047" s="2" t="s">
        <v>6754</v>
      </c>
      <c r="D4047">
        <v>100000</v>
      </c>
      <c r="E4047">
        <f t="shared" si="504"/>
        <v>100000</v>
      </c>
      <c r="F4047">
        <v>2053</v>
      </c>
      <c r="G4047">
        <f t="shared" si="505"/>
        <v>2053</v>
      </c>
      <c r="H4047" t="s">
        <v>8220</v>
      </c>
      <c r="I4047" t="s">
        <v>8224</v>
      </c>
      <c r="J4047" t="s">
        <v>8246</v>
      </c>
      <c r="K4047">
        <v>1489172435</v>
      </c>
      <c r="L4047">
        <v>1486580435</v>
      </c>
      <c r="M4047" t="b">
        <v>1</v>
      </c>
      <c r="N4047">
        <v>52</v>
      </c>
      <c r="O4047" t="b">
        <v>0</v>
      </c>
      <c r="P4047" t="s">
        <v>8301</v>
      </c>
      <c r="Q4047">
        <f t="shared" si="506"/>
        <v>2</v>
      </c>
      <c r="R4047">
        <f t="shared" si="511"/>
        <v>39.479999999999997</v>
      </c>
      <c r="S4047" t="str">
        <f t="shared" si="507"/>
        <v>technology</v>
      </c>
      <c r="T4047" t="str">
        <f t="shared" si="508"/>
        <v>space exploration</v>
      </c>
      <c r="U4047" s="7">
        <f t="shared" si="509"/>
        <v>42774.792071759264</v>
      </c>
      <c r="V4047" s="7">
        <f t="shared" si="510"/>
        <v>42804.792071759264</v>
      </c>
    </row>
    <row r="4048" spans="1:22" ht="44.25" x14ac:dyDescent="0.75">
      <c r="A4048">
        <v>1053</v>
      </c>
      <c r="B4048" s="2" t="s">
        <v>1054</v>
      </c>
      <c r="C4048" s="2" t="s">
        <v>5163</v>
      </c>
      <c r="D4048">
        <v>1500</v>
      </c>
      <c r="E4048">
        <f t="shared" si="504"/>
        <v>1500</v>
      </c>
      <c r="F4048">
        <v>15</v>
      </c>
      <c r="G4048">
        <f t="shared" si="505"/>
        <v>15</v>
      </c>
      <c r="H4048" t="s">
        <v>8220</v>
      </c>
      <c r="I4048" t="s">
        <v>8224</v>
      </c>
      <c r="J4048" t="s">
        <v>8246</v>
      </c>
      <c r="K4048">
        <v>1488773332</v>
      </c>
      <c r="L4048">
        <v>1486613332</v>
      </c>
      <c r="M4048" t="b">
        <v>0</v>
      </c>
      <c r="N4048">
        <v>1</v>
      </c>
      <c r="O4048" t="b">
        <v>0</v>
      </c>
      <c r="P4048" t="s">
        <v>8281</v>
      </c>
      <c r="Q4048">
        <f t="shared" si="506"/>
        <v>1</v>
      </c>
      <c r="R4048">
        <f t="shared" si="511"/>
        <v>15</v>
      </c>
      <c r="S4048" t="str">
        <f t="shared" si="507"/>
        <v>journalism</v>
      </c>
      <c r="T4048" t="str">
        <f t="shared" si="508"/>
        <v>audio</v>
      </c>
      <c r="U4048" s="7">
        <f t="shared" si="509"/>
        <v>42775.172824074078</v>
      </c>
      <c r="V4048" s="7">
        <f t="shared" si="510"/>
        <v>42800.172824074078</v>
      </c>
    </row>
    <row r="4049" spans="1:22" ht="44.25" x14ac:dyDescent="0.75">
      <c r="A4049">
        <v>326</v>
      </c>
      <c r="B4049" s="2" t="s">
        <v>327</v>
      </c>
      <c r="C4049" s="2" t="s">
        <v>4436</v>
      </c>
      <c r="D4049">
        <v>150000</v>
      </c>
      <c r="E4049">
        <f t="shared" si="504"/>
        <v>150000</v>
      </c>
      <c r="F4049">
        <v>169394.6</v>
      </c>
      <c r="G4049">
        <f t="shared" si="505"/>
        <v>169394.6</v>
      </c>
      <c r="H4049" t="s">
        <v>8219</v>
      </c>
      <c r="I4049" t="s">
        <v>8224</v>
      </c>
      <c r="J4049" t="s">
        <v>8246</v>
      </c>
      <c r="K4049">
        <v>1489532220</v>
      </c>
      <c r="L4049">
        <v>1486625606</v>
      </c>
      <c r="M4049" t="b">
        <v>1</v>
      </c>
      <c r="N4049">
        <v>1151</v>
      </c>
      <c r="O4049" t="b">
        <v>1</v>
      </c>
      <c r="P4049" t="s">
        <v>8269</v>
      </c>
      <c r="Q4049">
        <f t="shared" si="506"/>
        <v>113</v>
      </c>
      <c r="R4049">
        <f t="shared" si="511"/>
        <v>147.16999999999999</v>
      </c>
      <c r="S4049" t="str">
        <f t="shared" si="507"/>
        <v>film &amp; video</v>
      </c>
      <c r="T4049" t="str">
        <f t="shared" si="508"/>
        <v>documentary</v>
      </c>
      <c r="U4049" s="7">
        <f t="shared" si="509"/>
        <v>42775.314884259264</v>
      </c>
      <c r="V4049" s="7">
        <f t="shared" si="510"/>
        <v>42808.956250000003</v>
      </c>
    </row>
    <row r="4050" spans="1:22" ht="73.75" x14ac:dyDescent="0.75">
      <c r="A4050">
        <v>3290</v>
      </c>
      <c r="B4050" s="2" t="s">
        <v>3290</v>
      </c>
      <c r="C4050" s="2" t="s">
        <v>7400</v>
      </c>
      <c r="D4050">
        <v>2000</v>
      </c>
      <c r="E4050">
        <f t="shared" si="504"/>
        <v>2620</v>
      </c>
      <c r="F4050">
        <v>2424</v>
      </c>
      <c r="G4050">
        <f t="shared" si="505"/>
        <v>3175.44</v>
      </c>
      <c r="H4050" t="s">
        <v>8219</v>
      </c>
      <c r="I4050" t="s">
        <v>8225</v>
      </c>
      <c r="J4050" t="s">
        <v>8247</v>
      </c>
      <c r="K4050">
        <v>1489234891</v>
      </c>
      <c r="L4050">
        <v>1486642891</v>
      </c>
      <c r="M4050" t="b">
        <v>0</v>
      </c>
      <c r="N4050">
        <v>72</v>
      </c>
      <c r="O4050" t="b">
        <v>1</v>
      </c>
      <c r="P4050" t="s">
        <v>8271</v>
      </c>
      <c r="Q4050">
        <f t="shared" si="506"/>
        <v>121</v>
      </c>
      <c r="R4050">
        <f t="shared" si="511"/>
        <v>44.1</v>
      </c>
      <c r="S4050" t="str">
        <f t="shared" si="507"/>
        <v>theater</v>
      </c>
      <c r="T4050" t="str">
        <f t="shared" si="508"/>
        <v>plays</v>
      </c>
      <c r="U4050" s="7">
        <f t="shared" si="509"/>
        <v>42775.51494212963</v>
      </c>
      <c r="V4050" s="7">
        <f t="shared" si="510"/>
        <v>42805.51494212963</v>
      </c>
    </row>
    <row r="4051" spans="1:22" ht="44.25" x14ac:dyDescent="0.75">
      <c r="A4051">
        <v>2997</v>
      </c>
      <c r="B4051" s="2" t="s">
        <v>2997</v>
      </c>
      <c r="C4051" s="2" t="s">
        <v>7107</v>
      </c>
      <c r="D4051">
        <v>10000</v>
      </c>
      <c r="E4051">
        <f t="shared" si="504"/>
        <v>10000</v>
      </c>
      <c r="F4051">
        <v>10373</v>
      </c>
      <c r="G4051">
        <f t="shared" si="505"/>
        <v>10373</v>
      </c>
      <c r="H4051" t="s">
        <v>8219</v>
      </c>
      <c r="I4051" t="s">
        <v>8224</v>
      </c>
      <c r="J4051" t="s">
        <v>8246</v>
      </c>
      <c r="K4051">
        <v>1488171540</v>
      </c>
      <c r="L4051">
        <v>1486661793</v>
      </c>
      <c r="M4051" t="b">
        <v>0</v>
      </c>
      <c r="N4051">
        <v>115</v>
      </c>
      <c r="O4051" t="b">
        <v>1</v>
      </c>
      <c r="P4051" t="s">
        <v>8303</v>
      </c>
      <c r="Q4051">
        <f t="shared" si="506"/>
        <v>104</v>
      </c>
      <c r="R4051">
        <f t="shared" si="511"/>
        <v>90.2</v>
      </c>
      <c r="S4051" t="str">
        <f t="shared" si="507"/>
        <v>theater</v>
      </c>
      <c r="T4051" t="str">
        <f t="shared" si="508"/>
        <v>spaces</v>
      </c>
      <c r="U4051" s="7">
        <f t="shared" si="509"/>
        <v>42775.733715277776</v>
      </c>
      <c r="V4051" s="7">
        <f t="shared" si="510"/>
        <v>42793.207638888889</v>
      </c>
    </row>
    <row r="4052" spans="1:22" ht="59" x14ac:dyDescent="0.75">
      <c r="A4052">
        <v>4001</v>
      </c>
      <c r="B4052" s="2" t="s">
        <v>3997</v>
      </c>
      <c r="C4052" s="2" t="s">
        <v>8107</v>
      </c>
      <c r="D4052">
        <v>1200</v>
      </c>
      <c r="E4052">
        <f t="shared" si="504"/>
        <v>1572</v>
      </c>
      <c r="F4052">
        <v>453</v>
      </c>
      <c r="G4052">
        <f t="shared" si="505"/>
        <v>593.43000000000006</v>
      </c>
      <c r="H4052" t="s">
        <v>8221</v>
      </c>
      <c r="I4052" t="s">
        <v>8225</v>
      </c>
      <c r="J4052" t="s">
        <v>8247</v>
      </c>
      <c r="K4052">
        <v>1488394800</v>
      </c>
      <c r="L4052">
        <v>1486681708</v>
      </c>
      <c r="M4052" t="b">
        <v>0</v>
      </c>
      <c r="N4052">
        <v>14</v>
      </c>
      <c r="O4052" t="b">
        <v>0</v>
      </c>
      <c r="P4052" t="s">
        <v>8271</v>
      </c>
      <c r="Q4052">
        <f t="shared" si="506"/>
        <v>38</v>
      </c>
      <c r="R4052">
        <f t="shared" si="511"/>
        <v>42.39</v>
      </c>
      <c r="S4052" t="str">
        <f t="shared" si="507"/>
        <v>theater</v>
      </c>
      <c r="T4052" t="str">
        <f t="shared" si="508"/>
        <v>plays</v>
      </c>
      <c r="U4052" s="7">
        <f t="shared" si="509"/>
        <v>42775.964212962965</v>
      </c>
      <c r="V4052" s="7">
        <f t="shared" si="510"/>
        <v>42795.791666666672</v>
      </c>
    </row>
    <row r="4053" spans="1:22" ht="44.25" x14ac:dyDescent="0.75">
      <c r="A4053">
        <v>2268</v>
      </c>
      <c r="B4053" s="2" t="s">
        <v>2269</v>
      </c>
      <c r="C4053" s="2" t="s">
        <v>6378</v>
      </c>
      <c r="D4053">
        <v>28000</v>
      </c>
      <c r="E4053">
        <f t="shared" si="504"/>
        <v>28000</v>
      </c>
      <c r="F4053">
        <v>28728</v>
      </c>
      <c r="G4053">
        <f t="shared" si="505"/>
        <v>28728</v>
      </c>
      <c r="H4053" t="s">
        <v>8219</v>
      </c>
      <c r="I4053" t="s">
        <v>8224</v>
      </c>
      <c r="J4053" t="s">
        <v>8246</v>
      </c>
      <c r="K4053">
        <v>1489283915</v>
      </c>
      <c r="L4053">
        <v>1486691915</v>
      </c>
      <c r="M4053" t="b">
        <v>0</v>
      </c>
      <c r="N4053">
        <v>194</v>
      </c>
      <c r="O4053" t="b">
        <v>1</v>
      </c>
      <c r="P4053" t="s">
        <v>8297</v>
      </c>
      <c r="Q4053">
        <f t="shared" si="506"/>
        <v>103</v>
      </c>
      <c r="R4053">
        <f t="shared" si="511"/>
        <v>148.08000000000001</v>
      </c>
      <c r="S4053" t="str">
        <f t="shared" si="507"/>
        <v>games</v>
      </c>
      <c r="T4053" t="str">
        <f t="shared" si="508"/>
        <v>tabletop games</v>
      </c>
      <c r="U4053" s="7">
        <f t="shared" si="509"/>
        <v>42776.082349537035</v>
      </c>
      <c r="V4053" s="7">
        <f t="shared" si="510"/>
        <v>42806.082349537035</v>
      </c>
    </row>
    <row r="4054" spans="1:22" ht="44.25" x14ac:dyDescent="0.75">
      <c r="A4054">
        <v>2269</v>
      </c>
      <c r="B4054" s="2" t="s">
        <v>2270</v>
      </c>
      <c r="C4054" s="2" t="s">
        <v>6379</v>
      </c>
      <c r="D4054">
        <v>2500</v>
      </c>
      <c r="E4054">
        <f t="shared" si="504"/>
        <v>2500</v>
      </c>
      <c r="F4054">
        <v>45041</v>
      </c>
      <c r="G4054">
        <f t="shared" si="505"/>
        <v>45041</v>
      </c>
      <c r="H4054" t="s">
        <v>8219</v>
      </c>
      <c r="I4054" t="s">
        <v>8224</v>
      </c>
      <c r="J4054" t="s">
        <v>8246</v>
      </c>
      <c r="K4054">
        <v>1488862800</v>
      </c>
      <c r="L4054">
        <v>1486745663</v>
      </c>
      <c r="M4054" t="b">
        <v>0</v>
      </c>
      <c r="N4054">
        <v>902</v>
      </c>
      <c r="O4054" t="b">
        <v>1</v>
      </c>
      <c r="P4054" t="s">
        <v>8297</v>
      </c>
      <c r="Q4054">
        <f t="shared" si="506"/>
        <v>1802</v>
      </c>
      <c r="R4054">
        <f t="shared" si="511"/>
        <v>49.93</v>
      </c>
      <c r="S4054" t="str">
        <f t="shared" si="507"/>
        <v>games</v>
      </c>
      <c r="T4054" t="str">
        <f t="shared" si="508"/>
        <v>tabletop games</v>
      </c>
      <c r="U4054" s="7">
        <f t="shared" si="509"/>
        <v>42776.704432870371</v>
      </c>
      <c r="V4054" s="7">
        <f t="shared" si="510"/>
        <v>42801.208333333328</v>
      </c>
    </row>
    <row r="4055" spans="1:22" ht="44.25" x14ac:dyDescent="0.75">
      <c r="A4055">
        <v>682</v>
      </c>
      <c r="B4055" s="2" t="s">
        <v>683</v>
      </c>
      <c r="C4055" s="2" t="s">
        <v>4792</v>
      </c>
      <c r="D4055">
        <v>50000</v>
      </c>
      <c r="E4055">
        <f t="shared" si="504"/>
        <v>50000</v>
      </c>
      <c r="F4055">
        <v>53</v>
      </c>
      <c r="G4055">
        <f t="shared" si="505"/>
        <v>53</v>
      </c>
      <c r="H4055" t="s">
        <v>8221</v>
      </c>
      <c r="I4055" t="s">
        <v>8224</v>
      </c>
      <c r="J4055" t="s">
        <v>8246</v>
      </c>
      <c r="K4055">
        <v>1489512122</v>
      </c>
      <c r="L4055">
        <v>1486923722</v>
      </c>
      <c r="M4055" t="b">
        <v>0</v>
      </c>
      <c r="N4055">
        <v>4</v>
      </c>
      <c r="O4055" t="b">
        <v>0</v>
      </c>
      <c r="P4055" t="s">
        <v>8273</v>
      </c>
      <c r="Q4055">
        <f t="shared" si="506"/>
        <v>0</v>
      </c>
      <c r="R4055">
        <f t="shared" si="511"/>
        <v>13.25</v>
      </c>
      <c r="S4055" t="str">
        <f t="shared" si="507"/>
        <v>technology</v>
      </c>
      <c r="T4055" t="str">
        <f t="shared" si="508"/>
        <v>wearables</v>
      </c>
      <c r="U4055" s="7">
        <f t="shared" si="509"/>
        <v>42778.765300925923</v>
      </c>
      <c r="V4055" s="7">
        <f t="shared" si="510"/>
        <v>42808.723634259266</v>
      </c>
    </row>
    <row r="4056" spans="1:22" ht="44.25" x14ac:dyDescent="0.75">
      <c r="A4056">
        <v>1682</v>
      </c>
      <c r="B4056" s="2" t="s">
        <v>1683</v>
      </c>
      <c r="C4056" s="2" t="s">
        <v>5792</v>
      </c>
      <c r="D4056">
        <v>6000</v>
      </c>
      <c r="E4056">
        <f t="shared" si="504"/>
        <v>6000</v>
      </c>
      <c r="F4056">
        <v>0</v>
      </c>
      <c r="G4056">
        <f t="shared" si="505"/>
        <v>0</v>
      </c>
      <c r="H4056" t="s">
        <v>8222</v>
      </c>
      <c r="I4056" t="s">
        <v>8224</v>
      </c>
      <c r="J4056" t="s">
        <v>8246</v>
      </c>
      <c r="K4056">
        <v>1492142860</v>
      </c>
      <c r="L4056">
        <v>1486962460</v>
      </c>
      <c r="M4056" t="b">
        <v>0</v>
      </c>
      <c r="N4056">
        <v>0</v>
      </c>
      <c r="O4056" t="b">
        <v>0</v>
      </c>
      <c r="P4056" t="s">
        <v>8293</v>
      </c>
      <c r="Q4056">
        <f t="shared" si="506"/>
        <v>0</v>
      </c>
      <c r="R4056" t="e">
        <f t="shared" si="511"/>
        <v>#DIV/0!</v>
      </c>
      <c r="S4056" t="str">
        <f t="shared" si="507"/>
        <v>music</v>
      </c>
      <c r="T4056" t="str">
        <f t="shared" si="508"/>
        <v>faith</v>
      </c>
      <c r="U4056" s="7">
        <f t="shared" si="509"/>
        <v>42779.21365740741</v>
      </c>
      <c r="V4056" s="7">
        <f t="shared" si="510"/>
        <v>42839.171990740739</v>
      </c>
    </row>
    <row r="4057" spans="1:22" ht="44.25" x14ac:dyDescent="0.75">
      <c r="A4057">
        <v>3617</v>
      </c>
      <c r="B4057" s="2" t="s">
        <v>3615</v>
      </c>
      <c r="C4057" s="2" t="s">
        <v>7727</v>
      </c>
      <c r="D4057">
        <v>740</v>
      </c>
      <c r="E4057">
        <f t="shared" si="504"/>
        <v>969.40000000000009</v>
      </c>
      <c r="F4057">
        <v>880</v>
      </c>
      <c r="G4057">
        <f t="shared" si="505"/>
        <v>1152.8</v>
      </c>
      <c r="H4057" t="s">
        <v>8219</v>
      </c>
      <c r="I4057" t="s">
        <v>8225</v>
      </c>
      <c r="J4057" t="s">
        <v>8247</v>
      </c>
      <c r="K4057">
        <v>1488240000</v>
      </c>
      <c r="L4057">
        <v>1486996729</v>
      </c>
      <c r="M4057" t="b">
        <v>0</v>
      </c>
      <c r="N4057">
        <v>51</v>
      </c>
      <c r="O4057" t="b">
        <v>1</v>
      </c>
      <c r="P4057" t="s">
        <v>8271</v>
      </c>
      <c r="Q4057">
        <f t="shared" si="506"/>
        <v>119</v>
      </c>
      <c r="R4057">
        <f t="shared" si="511"/>
        <v>22.6</v>
      </c>
      <c r="S4057" t="str">
        <f t="shared" si="507"/>
        <v>theater</v>
      </c>
      <c r="T4057" t="str">
        <f t="shared" si="508"/>
        <v>plays</v>
      </c>
      <c r="U4057" s="7">
        <f t="shared" si="509"/>
        <v>42779.610289351855</v>
      </c>
      <c r="V4057" s="7">
        <f t="shared" si="510"/>
        <v>42794</v>
      </c>
    </row>
    <row r="4058" spans="1:22" ht="44.25" x14ac:dyDescent="0.75">
      <c r="A4058">
        <v>2451</v>
      </c>
      <c r="B4058" s="2" t="s">
        <v>2452</v>
      </c>
      <c r="C4058" s="2" t="s">
        <v>6561</v>
      </c>
      <c r="D4058">
        <v>10000</v>
      </c>
      <c r="E4058">
        <f t="shared" si="504"/>
        <v>10000</v>
      </c>
      <c r="F4058">
        <v>11545</v>
      </c>
      <c r="G4058">
        <f t="shared" si="505"/>
        <v>11545</v>
      </c>
      <c r="H4058" t="s">
        <v>8219</v>
      </c>
      <c r="I4058" t="s">
        <v>8224</v>
      </c>
      <c r="J4058" t="s">
        <v>8246</v>
      </c>
      <c r="K4058">
        <v>1488750490</v>
      </c>
      <c r="L4058">
        <v>1487022490</v>
      </c>
      <c r="M4058" t="b">
        <v>0</v>
      </c>
      <c r="N4058">
        <v>186</v>
      </c>
      <c r="O4058" t="b">
        <v>1</v>
      </c>
      <c r="P4058" t="s">
        <v>8298</v>
      </c>
      <c r="Q4058">
        <f t="shared" si="506"/>
        <v>115</v>
      </c>
      <c r="R4058">
        <f t="shared" si="511"/>
        <v>62.07</v>
      </c>
      <c r="S4058" t="str">
        <f t="shared" si="507"/>
        <v>food</v>
      </c>
      <c r="T4058" t="str">
        <f t="shared" si="508"/>
        <v>small batch</v>
      </c>
      <c r="U4058" s="7">
        <f t="shared" si="509"/>
        <v>42779.908449074079</v>
      </c>
      <c r="V4058" s="7">
        <f t="shared" si="510"/>
        <v>42799.908449074079</v>
      </c>
    </row>
    <row r="4059" spans="1:22" ht="44.25" x14ac:dyDescent="0.75">
      <c r="A4059">
        <v>1527</v>
      </c>
      <c r="B4059" s="2" t="s">
        <v>1528</v>
      </c>
      <c r="C4059" s="2" t="s">
        <v>5637</v>
      </c>
      <c r="D4059">
        <v>3500</v>
      </c>
      <c r="E4059">
        <f t="shared" si="504"/>
        <v>3500</v>
      </c>
      <c r="F4059">
        <v>3865.55</v>
      </c>
      <c r="G4059">
        <f t="shared" si="505"/>
        <v>3865.55</v>
      </c>
      <c r="H4059" t="s">
        <v>8219</v>
      </c>
      <c r="I4059" t="s">
        <v>8224</v>
      </c>
      <c r="J4059" t="s">
        <v>8246</v>
      </c>
      <c r="K4059">
        <v>1489497886</v>
      </c>
      <c r="L4059">
        <v>1487082286</v>
      </c>
      <c r="M4059" t="b">
        <v>1</v>
      </c>
      <c r="N4059">
        <v>70</v>
      </c>
      <c r="O4059" t="b">
        <v>1</v>
      </c>
      <c r="P4059" t="s">
        <v>8285</v>
      </c>
      <c r="Q4059">
        <f t="shared" si="506"/>
        <v>110</v>
      </c>
      <c r="R4059">
        <f t="shared" si="511"/>
        <v>55.22</v>
      </c>
      <c r="S4059" t="str">
        <f t="shared" si="507"/>
        <v>photography</v>
      </c>
      <c r="T4059" t="str">
        <f t="shared" si="508"/>
        <v>photobooks</v>
      </c>
      <c r="U4059" s="7">
        <f t="shared" si="509"/>
        <v>42780.600532407407</v>
      </c>
      <c r="V4059" s="7">
        <f t="shared" si="510"/>
        <v>42808.558865740735</v>
      </c>
    </row>
    <row r="4060" spans="1:22" ht="44.25" x14ac:dyDescent="0.75">
      <c r="A4060">
        <v>1003</v>
      </c>
      <c r="B4060" s="2" t="s">
        <v>1004</v>
      </c>
      <c r="C4060" s="2" t="s">
        <v>5113</v>
      </c>
      <c r="D4060">
        <v>20000</v>
      </c>
      <c r="E4060">
        <f t="shared" si="504"/>
        <v>22799.999999999996</v>
      </c>
      <c r="F4060">
        <v>3211</v>
      </c>
      <c r="G4060">
        <f t="shared" si="505"/>
        <v>3660.5399999999995</v>
      </c>
      <c r="H4060" t="s">
        <v>8220</v>
      </c>
      <c r="I4060" t="s">
        <v>8230</v>
      </c>
      <c r="J4060" t="s">
        <v>8249</v>
      </c>
      <c r="K4060">
        <v>1489680061</v>
      </c>
      <c r="L4060">
        <v>1487091661</v>
      </c>
      <c r="M4060" t="b">
        <v>0</v>
      </c>
      <c r="N4060">
        <v>15</v>
      </c>
      <c r="O4060" t="b">
        <v>0</v>
      </c>
      <c r="P4060" t="s">
        <v>8273</v>
      </c>
      <c r="Q4060">
        <f t="shared" si="506"/>
        <v>16</v>
      </c>
      <c r="R4060">
        <f t="shared" si="511"/>
        <v>244.04</v>
      </c>
      <c r="S4060" t="str">
        <f t="shared" si="507"/>
        <v>technology</v>
      </c>
      <c r="T4060" t="str">
        <f t="shared" si="508"/>
        <v>wearables</v>
      </c>
      <c r="U4060" s="7">
        <f t="shared" si="509"/>
        <v>42780.709039351852</v>
      </c>
      <c r="V4060" s="7">
        <f t="shared" si="510"/>
        <v>42810.667372685188</v>
      </c>
    </row>
    <row r="4061" spans="1:22" ht="44.25" x14ac:dyDescent="0.75">
      <c r="A4061">
        <v>2999</v>
      </c>
      <c r="B4061" s="2" t="s">
        <v>2999</v>
      </c>
      <c r="C4061" s="2" t="s">
        <v>7109</v>
      </c>
      <c r="D4061">
        <v>1350</v>
      </c>
      <c r="E4061">
        <f t="shared" si="504"/>
        <v>1350</v>
      </c>
      <c r="F4061">
        <v>1605</v>
      </c>
      <c r="G4061">
        <f t="shared" si="505"/>
        <v>1605</v>
      </c>
      <c r="H4061" t="s">
        <v>8219</v>
      </c>
      <c r="I4061" t="s">
        <v>8224</v>
      </c>
      <c r="J4061" t="s">
        <v>8246</v>
      </c>
      <c r="K4061">
        <v>1488333600</v>
      </c>
      <c r="L4061">
        <v>1487094360</v>
      </c>
      <c r="M4061" t="b">
        <v>0</v>
      </c>
      <c r="N4061">
        <v>20</v>
      </c>
      <c r="O4061" t="b">
        <v>1</v>
      </c>
      <c r="P4061" t="s">
        <v>8303</v>
      </c>
      <c r="Q4061">
        <f t="shared" si="506"/>
        <v>119</v>
      </c>
      <c r="R4061">
        <f t="shared" si="511"/>
        <v>80.25</v>
      </c>
      <c r="S4061" t="str">
        <f t="shared" si="507"/>
        <v>theater</v>
      </c>
      <c r="T4061" t="str">
        <f t="shared" si="508"/>
        <v>spaces</v>
      </c>
      <c r="U4061" s="7">
        <f t="shared" si="509"/>
        <v>42780.740277777775</v>
      </c>
      <c r="V4061" s="7">
        <f t="shared" si="510"/>
        <v>42795.083333333328</v>
      </c>
    </row>
    <row r="4062" spans="1:22" ht="44.25" x14ac:dyDescent="0.75">
      <c r="A4062">
        <v>3128</v>
      </c>
      <c r="B4062" s="2" t="s">
        <v>3128</v>
      </c>
      <c r="C4062" s="2" t="s">
        <v>7238</v>
      </c>
      <c r="D4062">
        <v>15000</v>
      </c>
      <c r="E4062">
        <f t="shared" si="504"/>
        <v>15000</v>
      </c>
      <c r="F4062">
        <v>16291</v>
      </c>
      <c r="G4062">
        <f t="shared" si="505"/>
        <v>16291</v>
      </c>
      <c r="H4062" t="s">
        <v>8222</v>
      </c>
      <c r="I4062" t="s">
        <v>8224</v>
      </c>
      <c r="J4062" t="s">
        <v>8246</v>
      </c>
      <c r="K4062">
        <v>1489690141</v>
      </c>
      <c r="L4062">
        <v>1487101741</v>
      </c>
      <c r="M4062" t="b">
        <v>0</v>
      </c>
      <c r="N4062">
        <v>117</v>
      </c>
      <c r="O4062" t="b">
        <v>0</v>
      </c>
      <c r="P4062" t="s">
        <v>8271</v>
      </c>
      <c r="Q4062">
        <f t="shared" si="506"/>
        <v>109</v>
      </c>
      <c r="R4062">
        <f t="shared" si="511"/>
        <v>139.24</v>
      </c>
      <c r="S4062" t="str">
        <f t="shared" si="507"/>
        <v>theater</v>
      </c>
      <c r="T4062" t="str">
        <f t="shared" si="508"/>
        <v>plays</v>
      </c>
      <c r="U4062" s="7">
        <f t="shared" si="509"/>
        <v>42780.825706018513</v>
      </c>
      <c r="V4062" s="7">
        <f t="shared" si="510"/>
        <v>42810.784039351856</v>
      </c>
    </row>
    <row r="4063" spans="1:22" ht="29.5" x14ac:dyDescent="0.75">
      <c r="A4063">
        <v>1689</v>
      </c>
      <c r="B4063" s="2" t="s">
        <v>1690</v>
      </c>
      <c r="C4063" s="2" t="s">
        <v>5799</v>
      </c>
      <c r="D4063">
        <v>2400</v>
      </c>
      <c r="E4063">
        <f t="shared" si="504"/>
        <v>2400</v>
      </c>
      <c r="F4063">
        <v>2400</v>
      </c>
      <c r="G4063">
        <f t="shared" si="505"/>
        <v>2400</v>
      </c>
      <c r="H4063" t="s">
        <v>8222</v>
      </c>
      <c r="I4063" t="s">
        <v>8224</v>
      </c>
      <c r="J4063" t="s">
        <v>8246</v>
      </c>
      <c r="K4063">
        <v>1489700230</v>
      </c>
      <c r="L4063">
        <v>1487111830</v>
      </c>
      <c r="M4063" t="b">
        <v>0</v>
      </c>
      <c r="N4063">
        <v>14</v>
      </c>
      <c r="O4063" t="b">
        <v>0</v>
      </c>
      <c r="P4063" t="s">
        <v>8293</v>
      </c>
      <c r="Q4063">
        <f t="shared" si="506"/>
        <v>100</v>
      </c>
      <c r="R4063">
        <f t="shared" si="511"/>
        <v>171.43</v>
      </c>
      <c r="S4063" t="str">
        <f t="shared" si="507"/>
        <v>music</v>
      </c>
      <c r="T4063" t="str">
        <f t="shared" si="508"/>
        <v>faith</v>
      </c>
      <c r="U4063" s="7">
        <f t="shared" si="509"/>
        <v>42780.942476851851</v>
      </c>
      <c r="V4063" s="7">
        <f t="shared" si="510"/>
        <v>42810.900810185187</v>
      </c>
    </row>
    <row r="4064" spans="1:22" ht="44.25" x14ac:dyDescent="0.75">
      <c r="A4064">
        <v>2273</v>
      </c>
      <c r="B4064" s="2" t="s">
        <v>2274</v>
      </c>
      <c r="C4064" s="2" t="s">
        <v>6383</v>
      </c>
      <c r="D4064">
        <v>2500</v>
      </c>
      <c r="E4064">
        <f t="shared" si="504"/>
        <v>1825</v>
      </c>
      <c r="F4064">
        <v>5509</v>
      </c>
      <c r="G4064">
        <f t="shared" si="505"/>
        <v>4021.5699999999997</v>
      </c>
      <c r="H4064" t="s">
        <v>8219</v>
      </c>
      <c r="I4064" t="s">
        <v>8229</v>
      </c>
      <c r="J4064" t="s">
        <v>8251</v>
      </c>
      <c r="K4064">
        <v>1489320642</v>
      </c>
      <c r="L4064">
        <v>1487164242</v>
      </c>
      <c r="M4064" t="b">
        <v>0</v>
      </c>
      <c r="N4064">
        <v>147</v>
      </c>
      <c r="O4064" t="b">
        <v>1</v>
      </c>
      <c r="P4064" t="s">
        <v>8297</v>
      </c>
      <c r="Q4064">
        <f t="shared" si="506"/>
        <v>220</v>
      </c>
      <c r="R4064">
        <f t="shared" si="511"/>
        <v>27.36</v>
      </c>
      <c r="S4064" t="str">
        <f t="shared" si="507"/>
        <v>games</v>
      </c>
      <c r="T4064" t="str">
        <f t="shared" si="508"/>
        <v>tabletop games</v>
      </c>
      <c r="U4064" s="7">
        <f t="shared" si="509"/>
        <v>42781.549097222218</v>
      </c>
      <c r="V4064" s="7">
        <f t="shared" si="510"/>
        <v>42806.507430555561</v>
      </c>
    </row>
    <row r="4065" spans="1:22" ht="44.25" x14ac:dyDescent="0.75">
      <c r="A4065">
        <v>1547</v>
      </c>
      <c r="B4065" s="2" t="s">
        <v>1548</v>
      </c>
      <c r="C4065" s="2" t="s">
        <v>5657</v>
      </c>
      <c r="D4065">
        <v>20</v>
      </c>
      <c r="E4065">
        <f t="shared" si="504"/>
        <v>20</v>
      </c>
      <c r="F4065">
        <v>0</v>
      </c>
      <c r="G4065">
        <f t="shared" si="505"/>
        <v>0</v>
      </c>
      <c r="H4065" t="s">
        <v>8221</v>
      </c>
      <c r="I4065" t="s">
        <v>8224</v>
      </c>
      <c r="J4065" t="s">
        <v>8246</v>
      </c>
      <c r="K4065">
        <v>1487844882</v>
      </c>
      <c r="L4065">
        <v>1487240082</v>
      </c>
      <c r="M4065" t="b">
        <v>0</v>
      </c>
      <c r="N4065">
        <v>0</v>
      </c>
      <c r="O4065" t="b">
        <v>0</v>
      </c>
      <c r="P4065" t="s">
        <v>8289</v>
      </c>
      <c r="Q4065">
        <f t="shared" si="506"/>
        <v>0</v>
      </c>
      <c r="R4065" t="e">
        <f t="shared" si="511"/>
        <v>#DIV/0!</v>
      </c>
      <c r="S4065" t="str">
        <f t="shared" si="507"/>
        <v>photography</v>
      </c>
      <c r="T4065" t="str">
        <f t="shared" si="508"/>
        <v>nature</v>
      </c>
      <c r="U4065" s="7">
        <f t="shared" si="509"/>
        <v>42782.426875000005</v>
      </c>
      <c r="V4065" s="7">
        <f t="shared" si="510"/>
        <v>42789.426875000005</v>
      </c>
    </row>
    <row r="4066" spans="1:22" ht="59" x14ac:dyDescent="0.75">
      <c r="A4066">
        <v>3026</v>
      </c>
      <c r="B4066" s="2" t="s">
        <v>3026</v>
      </c>
      <c r="C4066" s="2" t="s">
        <v>7136</v>
      </c>
      <c r="D4066">
        <v>900</v>
      </c>
      <c r="E4066">
        <f t="shared" si="504"/>
        <v>1179</v>
      </c>
      <c r="F4066">
        <v>1290</v>
      </c>
      <c r="G4066">
        <f t="shared" si="505"/>
        <v>1689.9</v>
      </c>
      <c r="H4066" t="s">
        <v>8219</v>
      </c>
      <c r="I4066" t="s">
        <v>8225</v>
      </c>
      <c r="J4066" t="s">
        <v>8247</v>
      </c>
      <c r="K4066">
        <v>1488538892</v>
      </c>
      <c r="L4066">
        <v>1487329292</v>
      </c>
      <c r="M4066" t="b">
        <v>0</v>
      </c>
      <c r="N4066">
        <v>25</v>
      </c>
      <c r="O4066" t="b">
        <v>1</v>
      </c>
      <c r="P4066" t="s">
        <v>8303</v>
      </c>
      <c r="Q4066">
        <f t="shared" si="506"/>
        <v>143</v>
      </c>
      <c r="R4066">
        <f t="shared" si="511"/>
        <v>67.599999999999994</v>
      </c>
      <c r="S4066" t="str">
        <f t="shared" si="507"/>
        <v>theater</v>
      </c>
      <c r="T4066" t="str">
        <f t="shared" si="508"/>
        <v>spaces</v>
      </c>
      <c r="U4066" s="7">
        <f t="shared" si="509"/>
        <v>42783.459398148145</v>
      </c>
      <c r="V4066" s="7">
        <f t="shared" si="510"/>
        <v>42797.459398148145</v>
      </c>
    </row>
    <row r="4067" spans="1:22" ht="44.25" x14ac:dyDescent="0.75">
      <c r="A4067">
        <v>3142</v>
      </c>
      <c r="B4067" s="2" t="s">
        <v>3142</v>
      </c>
      <c r="C4067" s="2" t="s">
        <v>7252</v>
      </c>
      <c r="D4067">
        <v>2750</v>
      </c>
      <c r="E4067">
        <f t="shared" si="504"/>
        <v>3602.5</v>
      </c>
      <c r="F4067">
        <v>45</v>
      </c>
      <c r="G4067">
        <f t="shared" si="505"/>
        <v>58.95</v>
      </c>
      <c r="H4067" t="s">
        <v>8222</v>
      </c>
      <c r="I4067" t="s">
        <v>8225</v>
      </c>
      <c r="J4067" t="s">
        <v>8247</v>
      </c>
      <c r="K4067">
        <v>1489922339</v>
      </c>
      <c r="L4067">
        <v>1487333939</v>
      </c>
      <c r="M4067" t="b">
        <v>0</v>
      </c>
      <c r="N4067">
        <v>3</v>
      </c>
      <c r="O4067" t="b">
        <v>0</v>
      </c>
      <c r="P4067" t="s">
        <v>8271</v>
      </c>
      <c r="Q4067">
        <f t="shared" si="506"/>
        <v>2</v>
      </c>
      <c r="R4067">
        <f t="shared" si="511"/>
        <v>19.649999999999999</v>
      </c>
      <c r="S4067" t="str">
        <f t="shared" si="507"/>
        <v>theater</v>
      </c>
      <c r="T4067" t="str">
        <f t="shared" si="508"/>
        <v>plays</v>
      </c>
      <c r="U4067" s="7">
        <f t="shared" si="509"/>
        <v>42783.513182870374</v>
      </c>
      <c r="V4067" s="7">
        <f t="shared" si="510"/>
        <v>42813.471516203703</v>
      </c>
    </row>
    <row r="4068" spans="1:22" ht="29.5" x14ac:dyDescent="0.75">
      <c r="A4068">
        <v>1684</v>
      </c>
      <c r="B4068" s="2" t="s">
        <v>1685</v>
      </c>
      <c r="C4068" s="2" t="s">
        <v>5794</v>
      </c>
      <c r="D4068">
        <v>8000</v>
      </c>
      <c r="E4068">
        <f t="shared" si="504"/>
        <v>8000</v>
      </c>
      <c r="F4068">
        <v>8730</v>
      </c>
      <c r="G4068">
        <f t="shared" si="505"/>
        <v>8730</v>
      </c>
      <c r="H4068" t="s">
        <v>8222</v>
      </c>
      <c r="I4068" t="s">
        <v>8224</v>
      </c>
      <c r="J4068" t="s">
        <v>8246</v>
      </c>
      <c r="K4068">
        <v>1489775641</v>
      </c>
      <c r="L4068">
        <v>1487360041</v>
      </c>
      <c r="M4068" t="b">
        <v>0</v>
      </c>
      <c r="N4068">
        <v>101</v>
      </c>
      <c r="O4068" t="b">
        <v>0</v>
      </c>
      <c r="P4068" t="s">
        <v>8293</v>
      </c>
      <c r="Q4068">
        <f t="shared" si="506"/>
        <v>109</v>
      </c>
      <c r="R4068">
        <f t="shared" si="511"/>
        <v>86.44</v>
      </c>
      <c r="S4068" t="str">
        <f t="shared" si="507"/>
        <v>music</v>
      </c>
      <c r="T4068" t="str">
        <f t="shared" si="508"/>
        <v>faith</v>
      </c>
      <c r="U4068" s="7">
        <f t="shared" si="509"/>
        <v>42783.815289351856</v>
      </c>
      <c r="V4068" s="7">
        <f t="shared" si="510"/>
        <v>42811.773622685185</v>
      </c>
    </row>
    <row r="4069" spans="1:22" ht="44.25" x14ac:dyDescent="0.75">
      <c r="A4069">
        <v>3139</v>
      </c>
      <c r="B4069" s="2" t="s">
        <v>3139</v>
      </c>
      <c r="C4069" s="2" t="s">
        <v>7249</v>
      </c>
      <c r="D4069">
        <v>50000</v>
      </c>
      <c r="E4069">
        <f t="shared" si="504"/>
        <v>2400</v>
      </c>
      <c r="F4069">
        <v>2700</v>
      </c>
      <c r="G4069">
        <f t="shared" si="505"/>
        <v>129.6</v>
      </c>
      <c r="H4069" t="s">
        <v>8222</v>
      </c>
      <c r="I4069" t="s">
        <v>8238</v>
      </c>
      <c r="J4069" t="s">
        <v>8256</v>
      </c>
      <c r="K4069">
        <v>1490416380</v>
      </c>
      <c r="L4069">
        <v>1487485760</v>
      </c>
      <c r="M4069" t="b">
        <v>0</v>
      </c>
      <c r="N4069">
        <v>6</v>
      </c>
      <c r="O4069" t="b">
        <v>0</v>
      </c>
      <c r="P4069" t="s">
        <v>8271</v>
      </c>
      <c r="Q4069">
        <f t="shared" si="506"/>
        <v>5</v>
      </c>
      <c r="R4069">
        <f t="shared" si="511"/>
        <v>21.6</v>
      </c>
      <c r="S4069" t="str">
        <f t="shared" si="507"/>
        <v>theater</v>
      </c>
      <c r="T4069" t="str">
        <f t="shared" si="508"/>
        <v>plays</v>
      </c>
      <c r="U4069" s="7">
        <f t="shared" si="509"/>
        <v>42785.270370370374</v>
      </c>
      <c r="V4069" s="7">
        <f t="shared" si="510"/>
        <v>42819.189583333333</v>
      </c>
    </row>
    <row r="4070" spans="1:22" ht="44.25" x14ac:dyDescent="0.75">
      <c r="A4070">
        <v>1573</v>
      </c>
      <c r="B4070" s="2" t="s">
        <v>1574</v>
      </c>
      <c r="C4070" s="2" t="s">
        <v>5683</v>
      </c>
      <c r="D4070">
        <v>9000</v>
      </c>
      <c r="E4070">
        <f t="shared" si="504"/>
        <v>6570</v>
      </c>
      <c r="F4070">
        <v>223</v>
      </c>
      <c r="G4070">
        <f t="shared" si="505"/>
        <v>162.79</v>
      </c>
      <c r="H4070" t="s">
        <v>8220</v>
      </c>
      <c r="I4070" t="s">
        <v>8229</v>
      </c>
      <c r="J4070" t="s">
        <v>8251</v>
      </c>
      <c r="K4070">
        <v>1491019140</v>
      </c>
      <c r="L4070">
        <v>1487548802</v>
      </c>
      <c r="M4070" t="b">
        <v>0</v>
      </c>
      <c r="N4070">
        <v>3</v>
      </c>
      <c r="O4070" t="b">
        <v>0</v>
      </c>
      <c r="P4070" t="s">
        <v>8290</v>
      </c>
      <c r="Q4070">
        <f t="shared" si="506"/>
        <v>2</v>
      </c>
      <c r="R4070">
        <f t="shared" si="511"/>
        <v>54.26</v>
      </c>
      <c r="S4070" t="str">
        <f t="shared" si="507"/>
        <v>publishing</v>
      </c>
      <c r="T4070" t="str">
        <f t="shared" si="508"/>
        <v>art books</v>
      </c>
      <c r="U4070" s="7">
        <f t="shared" si="509"/>
        <v>42786.000023148154</v>
      </c>
      <c r="V4070" s="7">
        <f t="shared" si="510"/>
        <v>42826.165972222225</v>
      </c>
    </row>
    <row r="4071" spans="1:22" ht="29.5" x14ac:dyDescent="0.75">
      <c r="A4071">
        <v>3132</v>
      </c>
      <c r="B4071" s="2" t="s">
        <v>3132</v>
      </c>
      <c r="C4071" s="2" t="s">
        <v>7242</v>
      </c>
      <c r="D4071">
        <v>30000</v>
      </c>
      <c r="E4071">
        <f t="shared" si="504"/>
        <v>30000</v>
      </c>
      <c r="F4071">
        <v>10</v>
      </c>
      <c r="G4071">
        <f t="shared" si="505"/>
        <v>10</v>
      </c>
      <c r="H4071" t="s">
        <v>8222</v>
      </c>
      <c r="I4071" t="s">
        <v>8224</v>
      </c>
      <c r="J4071" t="s">
        <v>8246</v>
      </c>
      <c r="K4071">
        <v>1492759460</v>
      </c>
      <c r="L4071">
        <v>1487579060</v>
      </c>
      <c r="M4071" t="b">
        <v>0</v>
      </c>
      <c r="N4071">
        <v>1</v>
      </c>
      <c r="O4071" t="b">
        <v>0</v>
      </c>
      <c r="P4071" t="s">
        <v>8271</v>
      </c>
      <c r="Q4071">
        <f t="shared" si="506"/>
        <v>0</v>
      </c>
      <c r="R4071">
        <f t="shared" si="511"/>
        <v>10</v>
      </c>
      <c r="S4071" t="str">
        <f t="shared" si="507"/>
        <v>theater</v>
      </c>
      <c r="T4071" t="str">
        <f t="shared" si="508"/>
        <v>plays</v>
      </c>
      <c r="U4071" s="7">
        <f t="shared" si="509"/>
        <v>42786.350231481483</v>
      </c>
      <c r="V4071" s="7">
        <f t="shared" si="510"/>
        <v>42846.308564814812</v>
      </c>
    </row>
    <row r="4072" spans="1:22" ht="44.25" x14ac:dyDescent="0.75">
      <c r="A4072">
        <v>2704</v>
      </c>
      <c r="B4072" s="2" t="s">
        <v>2704</v>
      </c>
      <c r="C4072" s="2" t="s">
        <v>6814</v>
      </c>
      <c r="D4072">
        <v>19000</v>
      </c>
      <c r="E4072">
        <f t="shared" si="504"/>
        <v>19000</v>
      </c>
      <c r="F4072">
        <v>1145</v>
      </c>
      <c r="G4072">
        <f t="shared" si="505"/>
        <v>1145</v>
      </c>
      <c r="H4072" t="s">
        <v>8222</v>
      </c>
      <c r="I4072" t="s">
        <v>8224</v>
      </c>
      <c r="J4072" t="s">
        <v>8246</v>
      </c>
      <c r="K4072">
        <v>1491421314</v>
      </c>
      <c r="L4072">
        <v>1487709714</v>
      </c>
      <c r="M4072" t="b">
        <v>0</v>
      </c>
      <c r="N4072">
        <v>7</v>
      </c>
      <c r="O4072" t="b">
        <v>0</v>
      </c>
      <c r="P4072" t="s">
        <v>8303</v>
      </c>
      <c r="Q4072">
        <f t="shared" si="506"/>
        <v>6</v>
      </c>
      <c r="R4072">
        <f t="shared" si="511"/>
        <v>163.57</v>
      </c>
      <c r="S4072" t="str">
        <f t="shared" si="507"/>
        <v>theater</v>
      </c>
      <c r="T4072" t="str">
        <f t="shared" si="508"/>
        <v>spaces</v>
      </c>
      <c r="U4072" s="7">
        <f t="shared" si="509"/>
        <v>42787.862430555557</v>
      </c>
      <c r="V4072" s="7">
        <f t="shared" si="510"/>
        <v>42830.820763888885</v>
      </c>
    </row>
    <row r="4073" spans="1:22" ht="44.25" x14ac:dyDescent="0.75">
      <c r="A4073">
        <v>1692</v>
      </c>
      <c r="B4073" s="2" t="s">
        <v>1693</v>
      </c>
      <c r="C4073" s="2" t="s">
        <v>5802</v>
      </c>
      <c r="D4073">
        <v>5000</v>
      </c>
      <c r="E4073">
        <f t="shared" si="504"/>
        <v>5000</v>
      </c>
      <c r="F4073">
        <v>2390</v>
      </c>
      <c r="G4073">
        <f t="shared" si="505"/>
        <v>2390</v>
      </c>
      <c r="H4073" t="s">
        <v>8222</v>
      </c>
      <c r="I4073" t="s">
        <v>8224</v>
      </c>
      <c r="J4073" t="s">
        <v>8246</v>
      </c>
      <c r="K4073">
        <v>1490572740</v>
      </c>
      <c r="L4073">
        <v>1487734667</v>
      </c>
      <c r="M4073" t="b">
        <v>0</v>
      </c>
      <c r="N4073">
        <v>15</v>
      </c>
      <c r="O4073" t="b">
        <v>0</v>
      </c>
      <c r="P4073" t="s">
        <v>8293</v>
      </c>
      <c r="Q4073">
        <f t="shared" si="506"/>
        <v>48</v>
      </c>
      <c r="R4073">
        <f t="shared" si="511"/>
        <v>159.33000000000001</v>
      </c>
      <c r="S4073" t="str">
        <f t="shared" si="507"/>
        <v>music</v>
      </c>
      <c r="T4073" t="str">
        <f t="shared" si="508"/>
        <v>faith</v>
      </c>
      <c r="U4073" s="7">
        <f t="shared" si="509"/>
        <v>42788.151238425926</v>
      </c>
      <c r="V4073" s="7">
        <f t="shared" si="510"/>
        <v>42820.999305555553</v>
      </c>
    </row>
    <row r="4074" spans="1:22" ht="44.25" x14ac:dyDescent="0.75">
      <c r="A4074">
        <v>1685</v>
      </c>
      <c r="B4074" s="2" t="s">
        <v>1686</v>
      </c>
      <c r="C4074" s="2" t="s">
        <v>5795</v>
      </c>
      <c r="D4074">
        <v>350</v>
      </c>
      <c r="E4074">
        <f t="shared" si="504"/>
        <v>350</v>
      </c>
      <c r="F4074">
        <v>360</v>
      </c>
      <c r="G4074">
        <f t="shared" si="505"/>
        <v>360</v>
      </c>
      <c r="H4074" t="s">
        <v>8222</v>
      </c>
      <c r="I4074" t="s">
        <v>8224</v>
      </c>
      <c r="J4074" t="s">
        <v>8246</v>
      </c>
      <c r="K4074">
        <v>1490331623</v>
      </c>
      <c r="L4074">
        <v>1487743223</v>
      </c>
      <c r="M4074" t="b">
        <v>0</v>
      </c>
      <c r="N4074">
        <v>15</v>
      </c>
      <c r="O4074" t="b">
        <v>0</v>
      </c>
      <c r="P4074" t="s">
        <v>8293</v>
      </c>
      <c r="Q4074">
        <f t="shared" si="506"/>
        <v>103</v>
      </c>
      <c r="R4074">
        <f t="shared" si="511"/>
        <v>24</v>
      </c>
      <c r="S4074" t="str">
        <f t="shared" si="507"/>
        <v>music</v>
      </c>
      <c r="T4074" t="str">
        <f t="shared" si="508"/>
        <v>faith</v>
      </c>
      <c r="U4074" s="7">
        <f t="shared" si="509"/>
        <v>42788.2502662037</v>
      </c>
      <c r="V4074" s="7">
        <f t="shared" si="510"/>
        <v>42818.208599537036</v>
      </c>
    </row>
    <row r="4075" spans="1:22" ht="44.25" x14ac:dyDescent="0.75">
      <c r="A4075">
        <v>3133</v>
      </c>
      <c r="B4075" s="2" t="s">
        <v>3133</v>
      </c>
      <c r="C4075" s="2" t="s">
        <v>7243</v>
      </c>
      <c r="D4075">
        <v>500</v>
      </c>
      <c r="E4075">
        <f t="shared" si="504"/>
        <v>655</v>
      </c>
      <c r="F4075">
        <v>540</v>
      </c>
      <c r="G4075">
        <f t="shared" si="505"/>
        <v>707.4</v>
      </c>
      <c r="H4075" t="s">
        <v>8222</v>
      </c>
      <c r="I4075" t="s">
        <v>8225</v>
      </c>
      <c r="J4075" t="s">
        <v>8247</v>
      </c>
      <c r="K4075">
        <v>1490358834</v>
      </c>
      <c r="L4075">
        <v>1487770434</v>
      </c>
      <c r="M4075" t="b">
        <v>0</v>
      </c>
      <c r="N4075">
        <v>16</v>
      </c>
      <c r="O4075" t="b">
        <v>0</v>
      </c>
      <c r="P4075" t="s">
        <v>8271</v>
      </c>
      <c r="Q4075">
        <f t="shared" si="506"/>
        <v>108</v>
      </c>
      <c r="R4075">
        <f t="shared" si="511"/>
        <v>44.21</v>
      </c>
      <c r="S4075" t="str">
        <f t="shared" si="507"/>
        <v>theater</v>
      </c>
      <c r="T4075" t="str">
        <f t="shared" si="508"/>
        <v>plays</v>
      </c>
      <c r="U4075" s="7">
        <f t="shared" si="509"/>
        <v>42788.565208333333</v>
      </c>
      <c r="V4075" s="7">
        <f t="shared" si="510"/>
        <v>42818.523541666669</v>
      </c>
    </row>
    <row r="4076" spans="1:22" ht="44.25" x14ac:dyDescent="0.75">
      <c r="A4076">
        <v>3136</v>
      </c>
      <c r="B4076" s="2" t="s">
        <v>3136</v>
      </c>
      <c r="C4076" s="2" t="s">
        <v>7246</v>
      </c>
      <c r="D4076">
        <v>500</v>
      </c>
      <c r="E4076">
        <f t="shared" si="504"/>
        <v>655</v>
      </c>
      <c r="F4076">
        <v>639</v>
      </c>
      <c r="G4076">
        <f t="shared" si="505"/>
        <v>837.09</v>
      </c>
      <c r="H4076" t="s">
        <v>8222</v>
      </c>
      <c r="I4076" t="s">
        <v>8225</v>
      </c>
      <c r="J4076" t="s">
        <v>8247</v>
      </c>
      <c r="K4076">
        <v>1491001140</v>
      </c>
      <c r="L4076">
        <v>1487847954</v>
      </c>
      <c r="M4076" t="b">
        <v>0</v>
      </c>
      <c r="N4076">
        <v>22</v>
      </c>
      <c r="O4076" t="b">
        <v>0</v>
      </c>
      <c r="P4076" t="s">
        <v>8271</v>
      </c>
      <c r="Q4076">
        <f t="shared" si="506"/>
        <v>128</v>
      </c>
      <c r="R4076">
        <f t="shared" si="511"/>
        <v>38.049999999999997</v>
      </c>
      <c r="S4076" t="str">
        <f t="shared" si="507"/>
        <v>theater</v>
      </c>
      <c r="T4076" t="str">
        <f t="shared" si="508"/>
        <v>plays</v>
      </c>
      <c r="U4076" s="7">
        <f t="shared" si="509"/>
        <v>42789.462430555555</v>
      </c>
      <c r="V4076" s="7">
        <f t="shared" si="510"/>
        <v>42825.957638888889</v>
      </c>
    </row>
    <row r="4077" spans="1:22" ht="44.25" x14ac:dyDescent="0.75">
      <c r="A4077">
        <v>2954</v>
      </c>
      <c r="B4077" s="2" t="s">
        <v>2954</v>
      </c>
      <c r="C4077" s="2" t="s">
        <v>7064</v>
      </c>
      <c r="D4077">
        <v>15000</v>
      </c>
      <c r="E4077">
        <f t="shared" si="504"/>
        <v>15000</v>
      </c>
      <c r="F4077">
        <v>0</v>
      </c>
      <c r="G4077">
        <f t="shared" si="505"/>
        <v>0</v>
      </c>
      <c r="H4077" t="s">
        <v>8220</v>
      </c>
      <c r="I4077" t="s">
        <v>8224</v>
      </c>
      <c r="J4077" t="s">
        <v>8246</v>
      </c>
      <c r="K4077">
        <v>1489669203</v>
      </c>
      <c r="L4077">
        <v>1487944803</v>
      </c>
      <c r="M4077" t="b">
        <v>0</v>
      </c>
      <c r="N4077">
        <v>0</v>
      </c>
      <c r="O4077" t="b">
        <v>0</v>
      </c>
      <c r="P4077" t="s">
        <v>8303</v>
      </c>
      <c r="Q4077">
        <f t="shared" si="506"/>
        <v>0</v>
      </c>
      <c r="R4077" t="e">
        <f t="shared" si="511"/>
        <v>#DIV/0!</v>
      </c>
      <c r="S4077" t="str">
        <f t="shared" si="507"/>
        <v>theater</v>
      </c>
      <c r="T4077" t="str">
        <f t="shared" si="508"/>
        <v>spaces</v>
      </c>
      <c r="U4077" s="7">
        <f t="shared" si="509"/>
        <v>42790.583368055552</v>
      </c>
      <c r="V4077" s="7">
        <f t="shared" si="510"/>
        <v>42810.541701388895</v>
      </c>
    </row>
    <row r="4078" spans="1:22" ht="44.25" x14ac:dyDescent="0.75">
      <c r="A4078">
        <v>2324</v>
      </c>
      <c r="B4078" s="2" t="s">
        <v>2325</v>
      </c>
      <c r="C4078" s="2" t="s">
        <v>6434</v>
      </c>
      <c r="D4078">
        <v>7500</v>
      </c>
      <c r="E4078">
        <f t="shared" si="504"/>
        <v>9825</v>
      </c>
      <c r="F4078">
        <v>1555</v>
      </c>
      <c r="G4078">
        <f t="shared" si="505"/>
        <v>2037.0500000000002</v>
      </c>
      <c r="H4078" t="s">
        <v>8222</v>
      </c>
      <c r="I4078" t="s">
        <v>8225</v>
      </c>
      <c r="J4078" t="s">
        <v>8247</v>
      </c>
      <c r="K4078">
        <v>1490559285</v>
      </c>
      <c r="L4078">
        <v>1487970885</v>
      </c>
      <c r="M4078" t="b">
        <v>0</v>
      </c>
      <c r="N4078">
        <v>61</v>
      </c>
      <c r="O4078" t="b">
        <v>0</v>
      </c>
      <c r="P4078" t="s">
        <v>8298</v>
      </c>
      <c r="Q4078">
        <f t="shared" si="506"/>
        <v>21</v>
      </c>
      <c r="R4078">
        <f t="shared" si="511"/>
        <v>33.39</v>
      </c>
      <c r="S4078" t="str">
        <f t="shared" si="507"/>
        <v>food</v>
      </c>
      <c r="T4078" t="str">
        <f t="shared" si="508"/>
        <v>small batch</v>
      </c>
      <c r="U4078" s="7">
        <f t="shared" si="509"/>
        <v>42790.885243055556</v>
      </c>
      <c r="V4078" s="7">
        <f t="shared" si="510"/>
        <v>42820.843576388885</v>
      </c>
    </row>
    <row r="4079" spans="1:22" ht="44.25" x14ac:dyDescent="0.75">
      <c r="A4079">
        <v>625</v>
      </c>
      <c r="B4079" s="2" t="s">
        <v>626</v>
      </c>
      <c r="C4079" s="2" t="s">
        <v>4735</v>
      </c>
      <c r="D4079">
        <v>25000</v>
      </c>
      <c r="E4079">
        <f t="shared" si="504"/>
        <v>18250</v>
      </c>
      <c r="F4079">
        <v>0</v>
      </c>
      <c r="G4079">
        <f t="shared" si="505"/>
        <v>0</v>
      </c>
      <c r="H4079" t="s">
        <v>8220</v>
      </c>
      <c r="I4079" t="s">
        <v>8229</v>
      </c>
      <c r="J4079" t="s">
        <v>8251</v>
      </c>
      <c r="K4079">
        <v>1490560177</v>
      </c>
      <c r="L4079">
        <v>1487971777</v>
      </c>
      <c r="M4079" t="b">
        <v>0</v>
      </c>
      <c r="N4079">
        <v>0</v>
      </c>
      <c r="O4079" t="b">
        <v>0</v>
      </c>
      <c r="P4079" t="s">
        <v>8272</v>
      </c>
      <c r="Q4079">
        <f t="shared" si="506"/>
        <v>0</v>
      </c>
      <c r="R4079" t="e">
        <f t="shared" si="511"/>
        <v>#DIV/0!</v>
      </c>
      <c r="S4079" t="str">
        <f t="shared" si="507"/>
        <v>technology</v>
      </c>
      <c r="T4079" t="str">
        <f t="shared" si="508"/>
        <v>web</v>
      </c>
      <c r="U4079" s="7">
        <f t="shared" si="509"/>
        <v>42790.895567129628</v>
      </c>
      <c r="V4079" s="7">
        <f t="shared" si="510"/>
        <v>42820.853900462964</v>
      </c>
    </row>
    <row r="4080" spans="1:22" ht="44.25" x14ac:dyDescent="0.75">
      <c r="A4080">
        <v>1694</v>
      </c>
      <c r="B4080" s="2" t="s">
        <v>1695</v>
      </c>
      <c r="C4080" s="2" t="s">
        <v>5804</v>
      </c>
      <c r="D4080">
        <v>10000</v>
      </c>
      <c r="E4080">
        <f t="shared" si="504"/>
        <v>10000</v>
      </c>
      <c r="F4080">
        <v>5</v>
      </c>
      <c r="G4080">
        <f t="shared" si="505"/>
        <v>5</v>
      </c>
      <c r="H4080" t="s">
        <v>8222</v>
      </c>
      <c r="I4080" t="s">
        <v>8224</v>
      </c>
      <c r="J4080" t="s">
        <v>8246</v>
      </c>
      <c r="K4080">
        <v>1490589360</v>
      </c>
      <c r="L4080">
        <v>1488038674</v>
      </c>
      <c r="M4080" t="b">
        <v>0</v>
      </c>
      <c r="N4080">
        <v>1</v>
      </c>
      <c r="O4080" t="b">
        <v>0</v>
      </c>
      <c r="P4080" t="s">
        <v>8293</v>
      </c>
      <c r="Q4080">
        <f t="shared" si="506"/>
        <v>0</v>
      </c>
      <c r="R4080">
        <f t="shared" si="511"/>
        <v>5</v>
      </c>
      <c r="S4080" t="str">
        <f t="shared" si="507"/>
        <v>music</v>
      </c>
      <c r="T4080" t="str">
        <f t="shared" si="508"/>
        <v>faith</v>
      </c>
      <c r="U4080" s="7">
        <f t="shared" si="509"/>
        <v>42791.669837962967</v>
      </c>
      <c r="V4080" s="7">
        <f t="shared" si="510"/>
        <v>42821.191666666666</v>
      </c>
    </row>
    <row r="4081" spans="1:22" ht="44.25" x14ac:dyDescent="0.75">
      <c r="A4081">
        <v>1686</v>
      </c>
      <c r="B4081" s="2" t="s">
        <v>1687</v>
      </c>
      <c r="C4081" s="2" t="s">
        <v>5796</v>
      </c>
      <c r="D4081">
        <v>5000</v>
      </c>
      <c r="E4081">
        <f t="shared" si="504"/>
        <v>3650</v>
      </c>
      <c r="F4081">
        <v>18</v>
      </c>
      <c r="G4081">
        <f t="shared" si="505"/>
        <v>13.14</v>
      </c>
      <c r="H4081" t="s">
        <v>8222</v>
      </c>
      <c r="I4081" t="s">
        <v>8229</v>
      </c>
      <c r="J4081" t="s">
        <v>8251</v>
      </c>
      <c r="K4081">
        <v>1493320519</v>
      </c>
      <c r="L4081">
        <v>1488140119</v>
      </c>
      <c r="M4081" t="b">
        <v>0</v>
      </c>
      <c r="N4081">
        <v>1</v>
      </c>
      <c r="O4081" t="b">
        <v>0</v>
      </c>
      <c r="P4081" t="s">
        <v>8293</v>
      </c>
      <c r="Q4081">
        <f t="shared" si="506"/>
        <v>0</v>
      </c>
      <c r="R4081">
        <f t="shared" si="511"/>
        <v>13.14</v>
      </c>
      <c r="S4081" t="str">
        <f t="shared" si="507"/>
        <v>music</v>
      </c>
      <c r="T4081" t="str">
        <f t="shared" si="508"/>
        <v>faith</v>
      </c>
      <c r="U4081" s="7">
        <f t="shared" si="509"/>
        <v>42792.843969907408</v>
      </c>
      <c r="V4081" s="7">
        <f t="shared" si="510"/>
        <v>42852.802303240736</v>
      </c>
    </row>
    <row r="4082" spans="1:22" ht="59" x14ac:dyDescent="0.75">
      <c r="A4082">
        <v>2169</v>
      </c>
      <c r="B4082" s="2" t="s">
        <v>2170</v>
      </c>
      <c r="C4082" s="2" t="s">
        <v>6279</v>
      </c>
      <c r="D4082">
        <v>153</v>
      </c>
      <c r="E4082">
        <f t="shared" si="504"/>
        <v>153</v>
      </c>
      <c r="F4082">
        <v>153</v>
      </c>
      <c r="G4082">
        <f t="shared" si="505"/>
        <v>153</v>
      </c>
      <c r="H4082" t="s">
        <v>8219</v>
      </c>
      <c r="I4082" t="s">
        <v>8224</v>
      </c>
      <c r="J4082" t="s">
        <v>8246</v>
      </c>
      <c r="K4082">
        <v>1488473351</v>
      </c>
      <c r="L4082">
        <v>1488214151</v>
      </c>
      <c r="M4082" t="b">
        <v>0</v>
      </c>
      <c r="N4082">
        <v>7</v>
      </c>
      <c r="O4082" t="b">
        <v>1</v>
      </c>
      <c r="P4082" t="s">
        <v>8276</v>
      </c>
      <c r="Q4082">
        <f t="shared" si="506"/>
        <v>100</v>
      </c>
      <c r="R4082">
        <f t="shared" si="511"/>
        <v>21.86</v>
      </c>
      <c r="S4082" t="str">
        <f t="shared" si="507"/>
        <v>music</v>
      </c>
      <c r="T4082" t="str">
        <f t="shared" si="508"/>
        <v>rock</v>
      </c>
      <c r="U4082" s="7">
        <f t="shared" si="509"/>
        <v>42793.700821759259</v>
      </c>
      <c r="V4082" s="7">
        <f t="shared" si="510"/>
        <v>42796.700821759259</v>
      </c>
    </row>
    <row r="4083" spans="1:22" ht="44.25" x14ac:dyDescent="0.75">
      <c r="A4083">
        <v>2325</v>
      </c>
      <c r="B4083" s="2" t="s">
        <v>2326</v>
      </c>
      <c r="C4083" s="2" t="s">
        <v>6435</v>
      </c>
      <c r="D4083">
        <v>1000</v>
      </c>
      <c r="E4083">
        <f t="shared" si="504"/>
        <v>1000</v>
      </c>
      <c r="F4083">
        <v>80</v>
      </c>
      <c r="G4083">
        <f t="shared" si="505"/>
        <v>80</v>
      </c>
      <c r="H4083" t="s">
        <v>8222</v>
      </c>
      <c r="I4083" t="s">
        <v>8224</v>
      </c>
      <c r="J4083" t="s">
        <v>8246</v>
      </c>
      <c r="K4083">
        <v>1490830331</v>
      </c>
      <c r="L4083">
        <v>1488241931</v>
      </c>
      <c r="M4083" t="b">
        <v>0</v>
      </c>
      <c r="N4083">
        <v>7</v>
      </c>
      <c r="O4083" t="b">
        <v>0</v>
      </c>
      <c r="P4083" t="s">
        <v>8298</v>
      </c>
      <c r="Q4083">
        <f t="shared" si="506"/>
        <v>8</v>
      </c>
      <c r="R4083">
        <f t="shared" si="511"/>
        <v>11.43</v>
      </c>
      <c r="S4083" t="str">
        <f t="shared" si="507"/>
        <v>food</v>
      </c>
      <c r="T4083" t="str">
        <f t="shared" si="508"/>
        <v>small batch</v>
      </c>
      <c r="U4083" s="7">
        <f t="shared" si="509"/>
        <v>42794.022349537037</v>
      </c>
      <c r="V4083" s="7">
        <f t="shared" si="510"/>
        <v>42823.980682870373</v>
      </c>
    </row>
    <row r="4084" spans="1:22" ht="44.25" x14ac:dyDescent="0.75">
      <c r="A4084">
        <v>1453</v>
      </c>
      <c r="B4084" s="2" t="s">
        <v>1454</v>
      </c>
      <c r="C4084" s="2" t="s">
        <v>5563</v>
      </c>
      <c r="D4084">
        <v>25000</v>
      </c>
      <c r="E4084">
        <f t="shared" si="504"/>
        <v>28499.999999999996</v>
      </c>
      <c r="F4084">
        <v>0</v>
      </c>
      <c r="G4084">
        <f t="shared" si="505"/>
        <v>0</v>
      </c>
      <c r="H4084" t="s">
        <v>8220</v>
      </c>
      <c r="I4084" t="s">
        <v>8230</v>
      </c>
      <c r="J4084" t="s">
        <v>8249</v>
      </c>
      <c r="K4084">
        <v>1492270947</v>
      </c>
      <c r="L4084">
        <v>1488386547</v>
      </c>
      <c r="M4084" t="b">
        <v>0</v>
      </c>
      <c r="N4084">
        <v>0</v>
      </c>
      <c r="O4084" t="b">
        <v>0</v>
      </c>
      <c r="P4084" t="s">
        <v>8287</v>
      </c>
      <c r="Q4084">
        <f t="shared" si="506"/>
        <v>0</v>
      </c>
      <c r="R4084" t="e">
        <f t="shared" si="511"/>
        <v>#DIV/0!</v>
      </c>
      <c r="S4084" t="str">
        <f t="shared" si="507"/>
        <v>publishing</v>
      </c>
      <c r="T4084" t="str">
        <f t="shared" si="508"/>
        <v>translations</v>
      </c>
      <c r="U4084" s="7">
        <f t="shared" si="509"/>
        <v>42795.696145833332</v>
      </c>
      <c r="V4084" s="7">
        <f t="shared" si="510"/>
        <v>42840.654479166667</v>
      </c>
    </row>
    <row r="4085" spans="1:22" ht="44.25" x14ac:dyDescent="0.75">
      <c r="A4085">
        <v>1691</v>
      </c>
      <c r="B4085" s="2" t="s">
        <v>1692</v>
      </c>
      <c r="C4085" s="2" t="s">
        <v>5801</v>
      </c>
      <c r="D4085">
        <v>30000</v>
      </c>
      <c r="E4085">
        <f t="shared" si="504"/>
        <v>30000</v>
      </c>
      <c r="F4085">
        <v>10042</v>
      </c>
      <c r="G4085">
        <f t="shared" si="505"/>
        <v>10042</v>
      </c>
      <c r="H4085" t="s">
        <v>8222</v>
      </c>
      <c r="I4085" t="s">
        <v>8224</v>
      </c>
      <c r="J4085" t="s">
        <v>8246</v>
      </c>
      <c r="K4085">
        <v>1491181200</v>
      </c>
      <c r="L4085">
        <v>1488387008</v>
      </c>
      <c r="M4085" t="b">
        <v>0</v>
      </c>
      <c r="N4085">
        <v>38</v>
      </c>
      <c r="O4085" t="b">
        <v>0</v>
      </c>
      <c r="P4085" t="s">
        <v>8293</v>
      </c>
      <c r="Q4085">
        <f t="shared" si="506"/>
        <v>33</v>
      </c>
      <c r="R4085">
        <f t="shared" si="511"/>
        <v>264.26</v>
      </c>
      <c r="S4085" t="str">
        <f t="shared" si="507"/>
        <v>music</v>
      </c>
      <c r="T4085" t="str">
        <f t="shared" si="508"/>
        <v>faith</v>
      </c>
      <c r="U4085" s="7">
        <f t="shared" si="509"/>
        <v>42795.701481481476</v>
      </c>
      <c r="V4085" s="7">
        <f t="shared" si="510"/>
        <v>42828.041666666672</v>
      </c>
    </row>
    <row r="4086" spans="1:22" ht="59" x14ac:dyDescent="0.75">
      <c r="A4086">
        <v>1696</v>
      </c>
      <c r="B4086" s="2" t="s">
        <v>1697</v>
      </c>
      <c r="C4086" s="2" t="s">
        <v>5806</v>
      </c>
      <c r="D4086">
        <v>300000</v>
      </c>
      <c r="E4086">
        <f t="shared" si="504"/>
        <v>300000</v>
      </c>
      <c r="F4086">
        <v>0</v>
      </c>
      <c r="G4086">
        <f t="shared" si="505"/>
        <v>0</v>
      </c>
      <c r="H4086" t="s">
        <v>8222</v>
      </c>
      <c r="I4086" t="s">
        <v>8224</v>
      </c>
      <c r="J4086" t="s">
        <v>8246</v>
      </c>
      <c r="K4086">
        <v>1491007211</v>
      </c>
      <c r="L4086">
        <v>1488418811</v>
      </c>
      <c r="M4086" t="b">
        <v>0</v>
      </c>
      <c r="N4086">
        <v>0</v>
      </c>
      <c r="O4086" t="b">
        <v>0</v>
      </c>
      <c r="P4086" t="s">
        <v>8293</v>
      </c>
      <c r="Q4086">
        <f t="shared" si="506"/>
        <v>0</v>
      </c>
      <c r="R4086" t="e">
        <f t="shared" si="511"/>
        <v>#DIV/0!</v>
      </c>
      <c r="S4086" t="str">
        <f t="shared" si="507"/>
        <v>music</v>
      </c>
      <c r="T4086" t="str">
        <f t="shared" si="508"/>
        <v>faith</v>
      </c>
      <c r="U4086" s="7">
        <f t="shared" si="509"/>
        <v>42796.069571759261</v>
      </c>
      <c r="V4086" s="7">
        <f t="shared" si="510"/>
        <v>42826.027905092589</v>
      </c>
    </row>
    <row r="4087" spans="1:22" ht="44.25" x14ac:dyDescent="0.75">
      <c r="A4087">
        <v>1700</v>
      </c>
      <c r="B4087" s="2" t="s">
        <v>1701</v>
      </c>
      <c r="C4087" s="2" t="s">
        <v>5810</v>
      </c>
      <c r="D4087">
        <v>20000</v>
      </c>
      <c r="E4087">
        <f t="shared" si="504"/>
        <v>20000</v>
      </c>
      <c r="F4087">
        <v>5212</v>
      </c>
      <c r="G4087">
        <f t="shared" si="505"/>
        <v>5212</v>
      </c>
      <c r="H4087" t="s">
        <v>8222</v>
      </c>
      <c r="I4087" t="s">
        <v>8224</v>
      </c>
      <c r="J4087" t="s">
        <v>8246</v>
      </c>
      <c r="K4087">
        <v>1491019200</v>
      </c>
      <c r="L4087">
        <v>1488418990</v>
      </c>
      <c r="M4087" t="b">
        <v>0</v>
      </c>
      <c r="N4087">
        <v>79</v>
      </c>
      <c r="O4087" t="b">
        <v>0</v>
      </c>
      <c r="P4087" t="s">
        <v>8293</v>
      </c>
      <c r="Q4087">
        <f t="shared" si="506"/>
        <v>26</v>
      </c>
      <c r="R4087">
        <f t="shared" si="511"/>
        <v>65.97</v>
      </c>
      <c r="S4087" t="str">
        <f t="shared" si="507"/>
        <v>music</v>
      </c>
      <c r="T4087" t="str">
        <f t="shared" si="508"/>
        <v>faith</v>
      </c>
      <c r="U4087" s="7">
        <f t="shared" si="509"/>
        <v>42796.071643518517</v>
      </c>
      <c r="V4087" s="7">
        <f t="shared" si="510"/>
        <v>42826.166666666672</v>
      </c>
    </row>
    <row r="4088" spans="1:22" ht="73.75" x14ac:dyDescent="0.75">
      <c r="A4088">
        <v>1698</v>
      </c>
      <c r="B4088" s="2" t="s">
        <v>1699</v>
      </c>
      <c r="C4088" s="2" t="s">
        <v>5808</v>
      </c>
      <c r="D4088">
        <v>125000</v>
      </c>
      <c r="E4088">
        <f t="shared" si="504"/>
        <v>125000</v>
      </c>
      <c r="F4088">
        <v>0</v>
      </c>
      <c r="G4088">
        <f t="shared" si="505"/>
        <v>0</v>
      </c>
      <c r="H4088" t="s">
        <v>8222</v>
      </c>
      <c r="I4088" t="s">
        <v>8224</v>
      </c>
      <c r="J4088" t="s">
        <v>8246</v>
      </c>
      <c r="K4088">
        <v>1490499180</v>
      </c>
      <c r="L4088">
        <v>1488430760</v>
      </c>
      <c r="M4088" t="b">
        <v>0</v>
      </c>
      <c r="N4088">
        <v>0</v>
      </c>
      <c r="O4088" t="b">
        <v>0</v>
      </c>
      <c r="P4088" t="s">
        <v>8293</v>
      </c>
      <c r="Q4088">
        <f t="shared" si="506"/>
        <v>0</v>
      </c>
      <c r="R4088" t="e">
        <f t="shared" si="511"/>
        <v>#DIV/0!</v>
      </c>
      <c r="S4088" t="str">
        <f t="shared" si="507"/>
        <v>music</v>
      </c>
      <c r="T4088" t="str">
        <f t="shared" si="508"/>
        <v>faith</v>
      </c>
      <c r="U4088" s="7">
        <f t="shared" si="509"/>
        <v>42796.207870370374</v>
      </c>
      <c r="V4088" s="7">
        <f t="shared" si="510"/>
        <v>42820.147916666669</v>
      </c>
    </row>
    <row r="4089" spans="1:22" ht="59" x14ac:dyDescent="0.75">
      <c r="A4089">
        <v>3144</v>
      </c>
      <c r="B4089" s="2" t="s">
        <v>3144</v>
      </c>
      <c r="C4089" s="2" t="s">
        <v>7254</v>
      </c>
      <c r="D4089">
        <v>10000</v>
      </c>
      <c r="E4089">
        <f t="shared" si="504"/>
        <v>10000</v>
      </c>
      <c r="F4089">
        <v>7540</v>
      </c>
      <c r="G4089">
        <f t="shared" si="505"/>
        <v>7540</v>
      </c>
      <c r="H4089" t="s">
        <v>8222</v>
      </c>
      <c r="I4089" t="s">
        <v>8224</v>
      </c>
      <c r="J4089" t="s">
        <v>8246</v>
      </c>
      <c r="K4089">
        <v>1489903200</v>
      </c>
      <c r="L4089">
        <v>1488459307</v>
      </c>
      <c r="M4089" t="b">
        <v>0</v>
      </c>
      <c r="N4089">
        <v>30</v>
      </c>
      <c r="O4089" t="b">
        <v>0</v>
      </c>
      <c r="P4089" t="s">
        <v>8271</v>
      </c>
      <c r="Q4089">
        <f t="shared" si="506"/>
        <v>75</v>
      </c>
      <c r="R4089">
        <f t="shared" si="511"/>
        <v>251.33</v>
      </c>
      <c r="S4089" t="str">
        <f t="shared" si="507"/>
        <v>theater</v>
      </c>
      <c r="T4089" t="str">
        <f t="shared" si="508"/>
        <v>plays</v>
      </c>
      <c r="U4089" s="7">
        <f t="shared" si="509"/>
        <v>42796.538275462968</v>
      </c>
      <c r="V4089" s="7">
        <f t="shared" si="510"/>
        <v>42813.25</v>
      </c>
    </row>
    <row r="4090" spans="1:22" ht="44.25" x14ac:dyDescent="0.75">
      <c r="A4090">
        <v>3146</v>
      </c>
      <c r="B4090" s="2" t="s">
        <v>3146</v>
      </c>
      <c r="C4090" s="2" t="s">
        <v>7256</v>
      </c>
      <c r="D4090">
        <v>50000</v>
      </c>
      <c r="E4090">
        <f t="shared" si="504"/>
        <v>2400</v>
      </c>
      <c r="F4090">
        <v>5250</v>
      </c>
      <c r="G4090">
        <f t="shared" si="505"/>
        <v>252</v>
      </c>
      <c r="H4090" t="s">
        <v>8222</v>
      </c>
      <c r="I4090" t="s">
        <v>8238</v>
      </c>
      <c r="J4090" t="s">
        <v>8256</v>
      </c>
      <c r="K4090">
        <v>1492356166</v>
      </c>
      <c r="L4090">
        <v>1488471766</v>
      </c>
      <c r="M4090" t="b">
        <v>0</v>
      </c>
      <c r="N4090">
        <v>12</v>
      </c>
      <c r="O4090" t="b">
        <v>0</v>
      </c>
      <c r="P4090" t="s">
        <v>8271</v>
      </c>
      <c r="Q4090">
        <f t="shared" si="506"/>
        <v>11</v>
      </c>
      <c r="R4090">
        <f t="shared" si="511"/>
        <v>21</v>
      </c>
      <c r="S4090" t="str">
        <f t="shared" si="507"/>
        <v>theater</v>
      </c>
      <c r="T4090" t="str">
        <f t="shared" si="508"/>
        <v>plays</v>
      </c>
      <c r="U4090" s="7">
        <f t="shared" si="509"/>
        <v>42796.682476851856</v>
      </c>
      <c r="V4090" s="7">
        <f t="shared" si="510"/>
        <v>42841.640810185185</v>
      </c>
    </row>
    <row r="4091" spans="1:22" ht="44.25" x14ac:dyDescent="0.75">
      <c r="A4091">
        <v>2321</v>
      </c>
      <c r="B4091" s="2" t="s">
        <v>2322</v>
      </c>
      <c r="C4091" s="2" t="s">
        <v>6431</v>
      </c>
      <c r="D4091">
        <v>10557</v>
      </c>
      <c r="E4091">
        <f t="shared" si="504"/>
        <v>12034.98</v>
      </c>
      <c r="F4091">
        <v>4130</v>
      </c>
      <c r="G4091">
        <f t="shared" si="505"/>
        <v>4708.2</v>
      </c>
      <c r="H4091" t="s">
        <v>8222</v>
      </c>
      <c r="I4091" t="s">
        <v>8239</v>
      </c>
      <c r="J4091" t="s">
        <v>8249</v>
      </c>
      <c r="K4091">
        <v>1491282901</v>
      </c>
      <c r="L4091">
        <v>1488694501</v>
      </c>
      <c r="M4091" t="b">
        <v>0</v>
      </c>
      <c r="N4091">
        <v>64</v>
      </c>
      <c r="O4091" t="b">
        <v>0</v>
      </c>
      <c r="P4091" t="s">
        <v>8298</v>
      </c>
      <c r="Q4091">
        <f t="shared" si="506"/>
        <v>39</v>
      </c>
      <c r="R4091">
        <f t="shared" si="511"/>
        <v>73.569999999999993</v>
      </c>
      <c r="S4091" t="str">
        <f t="shared" si="507"/>
        <v>food</v>
      </c>
      <c r="T4091" t="str">
        <f t="shared" si="508"/>
        <v>small batch</v>
      </c>
      <c r="U4091" s="7">
        <f t="shared" si="509"/>
        <v>42799.260428240741</v>
      </c>
      <c r="V4091" s="7">
        <f t="shared" si="510"/>
        <v>42829.21876157407</v>
      </c>
    </row>
    <row r="4092" spans="1:22" ht="44.25" x14ac:dyDescent="0.75">
      <c r="A4092">
        <v>3134</v>
      </c>
      <c r="B4092" s="2" t="s">
        <v>3134</v>
      </c>
      <c r="C4092" s="2" t="s">
        <v>7244</v>
      </c>
      <c r="D4092">
        <v>1000</v>
      </c>
      <c r="E4092">
        <f t="shared" si="504"/>
        <v>1310</v>
      </c>
      <c r="F4092">
        <v>225</v>
      </c>
      <c r="G4092">
        <f t="shared" si="505"/>
        <v>294.75</v>
      </c>
      <c r="H4092" t="s">
        <v>8222</v>
      </c>
      <c r="I4092" t="s">
        <v>8225</v>
      </c>
      <c r="J4092" t="s">
        <v>8247</v>
      </c>
      <c r="K4092">
        <v>1490631419</v>
      </c>
      <c r="L4092">
        <v>1488820619</v>
      </c>
      <c r="M4092" t="b">
        <v>0</v>
      </c>
      <c r="N4092">
        <v>12</v>
      </c>
      <c r="O4092" t="b">
        <v>0</v>
      </c>
      <c r="P4092" t="s">
        <v>8271</v>
      </c>
      <c r="Q4092">
        <f t="shared" si="506"/>
        <v>23</v>
      </c>
      <c r="R4092">
        <f t="shared" si="511"/>
        <v>24.56</v>
      </c>
      <c r="S4092" t="str">
        <f t="shared" si="507"/>
        <v>theater</v>
      </c>
      <c r="T4092" t="str">
        <f t="shared" si="508"/>
        <v>plays</v>
      </c>
      <c r="U4092" s="7">
        <f t="shared" si="509"/>
        <v>42800.720127314817</v>
      </c>
      <c r="V4092" s="7">
        <f t="shared" si="510"/>
        <v>42821.678460648152</v>
      </c>
    </row>
    <row r="4093" spans="1:22" ht="44.25" x14ac:dyDescent="0.75">
      <c r="A4093">
        <v>2243</v>
      </c>
      <c r="B4093" s="2" t="s">
        <v>2244</v>
      </c>
      <c r="C4093" s="2" t="s">
        <v>6353</v>
      </c>
      <c r="D4093">
        <v>1</v>
      </c>
      <c r="E4093">
        <f t="shared" si="504"/>
        <v>1</v>
      </c>
      <c r="F4093">
        <v>9302.5</v>
      </c>
      <c r="G4093">
        <f t="shared" si="505"/>
        <v>9302.5</v>
      </c>
      <c r="H4093" t="s">
        <v>8219</v>
      </c>
      <c r="I4093" t="s">
        <v>8224</v>
      </c>
      <c r="J4093" t="s">
        <v>8246</v>
      </c>
      <c r="K4093">
        <v>1489374000</v>
      </c>
      <c r="L4093">
        <v>1488823290</v>
      </c>
      <c r="M4093" t="b">
        <v>0</v>
      </c>
      <c r="N4093">
        <v>2035</v>
      </c>
      <c r="O4093" t="b">
        <v>1</v>
      </c>
      <c r="P4093" t="s">
        <v>8297</v>
      </c>
      <c r="Q4093">
        <f t="shared" si="506"/>
        <v>930250</v>
      </c>
      <c r="R4093">
        <f t="shared" si="511"/>
        <v>4.57</v>
      </c>
      <c r="S4093" t="str">
        <f t="shared" si="507"/>
        <v>games</v>
      </c>
      <c r="T4093" t="str">
        <f t="shared" si="508"/>
        <v>tabletop games</v>
      </c>
      <c r="U4093" s="7">
        <f t="shared" si="509"/>
        <v>42800.751041666663</v>
      </c>
      <c r="V4093" s="7">
        <f t="shared" si="510"/>
        <v>42807.125</v>
      </c>
    </row>
    <row r="4094" spans="1:22" ht="59" x14ac:dyDescent="0.75">
      <c r="A4094">
        <v>3141</v>
      </c>
      <c r="B4094" s="2" t="s">
        <v>3141</v>
      </c>
      <c r="C4094" s="2" t="s">
        <v>7251</v>
      </c>
      <c r="D4094">
        <v>500</v>
      </c>
      <c r="E4094">
        <f t="shared" si="504"/>
        <v>570</v>
      </c>
      <c r="F4094">
        <v>258</v>
      </c>
      <c r="G4094">
        <f t="shared" si="505"/>
        <v>294.11999999999995</v>
      </c>
      <c r="H4094" t="s">
        <v>8222</v>
      </c>
      <c r="I4094" t="s">
        <v>8233</v>
      </c>
      <c r="J4094" t="s">
        <v>8249</v>
      </c>
      <c r="K4094">
        <v>1492372800</v>
      </c>
      <c r="L4094">
        <v>1488823488</v>
      </c>
      <c r="M4094" t="b">
        <v>0</v>
      </c>
      <c r="N4094">
        <v>8</v>
      </c>
      <c r="O4094" t="b">
        <v>0</v>
      </c>
      <c r="P4094" t="s">
        <v>8271</v>
      </c>
      <c r="Q4094">
        <f t="shared" si="506"/>
        <v>52</v>
      </c>
      <c r="R4094">
        <f t="shared" si="511"/>
        <v>36.770000000000003</v>
      </c>
      <c r="S4094" t="str">
        <f t="shared" si="507"/>
        <v>theater</v>
      </c>
      <c r="T4094" t="str">
        <f t="shared" si="508"/>
        <v>plays</v>
      </c>
      <c r="U4094" s="7">
        <f t="shared" si="509"/>
        <v>42800.753333333334</v>
      </c>
      <c r="V4094" s="7">
        <f t="shared" si="510"/>
        <v>42841.833333333328</v>
      </c>
    </row>
    <row r="4095" spans="1:22" ht="44.25" x14ac:dyDescent="0.75">
      <c r="A4095">
        <v>2702</v>
      </c>
      <c r="B4095" s="2" t="s">
        <v>2702</v>
      </c>
      <c r="C4095" s="2" t="s">
        <v>6812</v>
      </c>
      <c r="D4095">
        <v>10000</v>
      </c>
      <c r="E4095">
        <f t="shared" si="504"/>
        <v>10000</v>
      </c>
      <c r="F4095">
        <v>3441</v>
      </c>
      <c r="G4095">
        <f t="shared" si="505"/>
        <v>3441</v>
      </c>
      <c r="H4095" t="s">
        <v>8222</v>
      </c>
      <c r="I4095" t="s">
        <v>8224</v>
      </c>
      <c r="J4095" t="s">
        <v>8246</v>
      </c>
      <c r="K4095">
        <v>1491416077</v>
      </c>
      <c r="L4095">
        <v>1488827677</v>
      </c>
      <c r="M4095" t="b">
        <v>1</v>
      </c>
      <c r="N4095">
        <v>26</v>
      </c>
      <c r="O4095" t="b">
        <v>0</v>
      </c>
      <c r="P4095" t="s">
        <v>8303</v>
      </c>
      <c r="Q4095">
        <f t="shared" si="506"/>
        <v>34</v>
      </c>
      <c r="R4095">
        <f t="shared" si="511"/>
        <v>132.35</v>
      </c>
      <c r="S4095" t="str">
        <f t="shared" si="507"/>
        <v>theater</v>
      </c>
      <c r="T4095" t="str">
        <f t="shared" si="508"/>
        <v>spaces</v>
      </c>
      <c r="U4095" s="7">
        <f t="shared" si="509"/>
        <v>42800.801817129628</v>
      </c>
      <c r="V4095" s="7">
        <f t="shared" si="510"/>
        <v>42830.760150462964</v>
      </c>
    </row>
    <row r="4096" spans="1:22" ht="59" x14ac:dyDescent="0.75">
      <c r="A4096">
        <v>1695</v>
      </c>
      <c r="B4096" s="2" t="s">
        <v>1696</v>
      </c>
      <c r="C4096" s="2" t="s">
        <v>5805</v>
      </c>
      <c r="D4096">
        <v>12000</v>
      </c>
      <c r="E4096">
        <f t="shared" si="504"/>
        <v>12000</v>
      </c>
      <c r="F4096">
        <v>1405</v>
      </c>
      <c r="G4096">
        <f t="shared" si="505"/>
        <v>1405</v>
      </c>
      <c r="H4096" t="s">
        <v>8222</v>
      </c>
      <c r="I4096" t="s">
        <v>8224</v>
      </c>
      <c r="J4096" t="s">
        <v>8246</v>
      </c>
      <c r="K4096">
        <v>1491786000</v>
      </c>
      <c r="L4096">
        <v>1488847514</v>
      </c>
      <c r="M4096" t="b">
        <v>0</v>
      </c>
      <c r="N4096">
        <v>23</v>
      </c>
      <c r="O4096" t="b">
        <v>0</v>
      </c>
      <c r="P4096" t="s">
        <v>8293</v>
      </c>
      <c r="Q4096">
        <f t="shared" si="506"/>
        <v>12</v>
      </c>
      <c r="R4096">
        <f t="shared" si="511"/>
        <v>61.09</v>
      </c>
      <c r="S4096" t="str">
        <f t="shared" si="507"/>
        <v>music</v>
      </c>
      <c r="T4096" t="str">
        <f t="shared" si="508"/>
        <v>faith</v>
      </c>
      <c r="U4096" s="7">
        <f t="shared" si="509"/>
        <v>42801.031412037039</v>
      </c>
      <c r="V4096" s="7">
        <f t="shared" si="510"/>
        <v>42835.041666666672</v>
      </c>
    </row>
    <row r="4097" spans="1:22" ht="44.25" x14ac:dyDescent="0.75">
      <c r="A4097">
        <v>1690</v>
      </c>
      <c r="B4097" s="2" t="s">
        <v>1691</v>
      </c>
      <c r="C4097" s="2" t="s">
        <v>5800</v>
      </c>
      <c r="D4097">
        <v>2500</v>
      </c>
      <c r="E4097">
        <f t="shared" si="504"/>
        <v>2500</v>
      </c>
      <c r="F4097">
        <v>635</v>
      </c>
      <c r="G4097">
        <f t="shared" si="505"/>
        <v>635</v>
      </c>
      <c r="H4097" t="s">
        <v>8222</v>
      </c>
      <c r="I4097" t="s">
        <v>8224</v>
      </c>
      <c r="J4097" t="s">
        <v>8246</v>
      </c>
      <c r="K4097">
        <v>1491470442</v>
      </c>
      <c r="L4097">
        <v>1488882042</v>
      </c>
      <c r="M4097" t="b">
        <v>0</v>
      </c>
      <c r="N4097">
        <v>11</v>
      </c>
      <c r="O4097" t="b">
        <v>0</v>
      </c>
      <c r="P4097" t="s">
        <v>8293</v>
      </c>
      <c r="Q4097">
        <f t="shared" si="506"/>
        <v>25</v>
      </c>
      <c r="R4097">
        <f t="shared" si="511"/>
        <v>57.73</v>
      </c>
      <c r="S4097" t="str">
        <f t="shared" si="507"/>
        <v>music</v>
      </c>
      <c r="T4097" t="str">
        <f t="shared" si="508"/>
        <v>faith</v>
      </c>
      <c r="U4097" s="7">
        <f t="shared" si="509"/>
        <v>42801.43104166667</v>
      </c>
      <c r="V4097" s="7">
        <f t="shared" si="510"/>
        <v>42831.389374999999</v>
      </c>
    </row>
    <row r="4098" spans="1:22" ht="44.25" x14ac:dyDescent="0.75">
      <c r="A4098">
        <v>2701</v>
      </c>
      <c r="B4098" s="2" t="s">
        <v>2701</v>
      </c>
      <c r="C4098" s="2" t="s">
        <v>6811</v>
      </c>
      <c r="D4098">
        <v>3400</v>
      </c>
      <c r="E4098">
        <f t="shared" ref="E4098:E4115" si="512">INDEX(convert,MATCH($J4098,money,0),2)*D4098</f>
        <v>3875.9999999999995</v>
      </c>
      <c r="F4098">
        <v>1570</v>
      </c>
      <c r="G4098">
        <f t="shared" ref="G4098:G4115" si="513">INDEX(convert,MATCH($J4098,money,0),2)*F4098</f>
        <v>1789.8</v>
      </c>
      <c r="H4098" t="s">
        <v>8222</v>
      </c>
      <c r="I4098" t="s">
        <v>8241</v>
      </c>
      <c r="J4098" t="s">
        <v>8249</v>
      </c>
      <c r="K4098">
        <v>1491586534</v>
      </c>
      <c r="L4098">
        <v>1488911734</v>
      </c>
      <c r="M4098" t="b">
        <v>0</v>
      </c>
      <c r="N4098">
        <v>46</v>
      </c>
      <c r="O4098" t="b">
        <v>0</v>
      </c>
      <c r="P4098" t="s">
        <v>8303</v>
      </c>
      <c r="Q4098">
        <f t="shared" ref="Q4098:Q4115" si="514">ROUND(F4098/D4098*100,0)</f>
        <v>46</v>
      </c>
      <c r="R4098">
        <f t="shared" si="511"/>
        <v>38.909999999999997</v>
      </c>
      <c r="S4098" t="str">
        <f t="shared" ref="S4098:S4115" si="515">LEFT($P4098,FIND("/",$P4098)-1)</f>
        <v>theater</v>
      </c>
      <c r="T4098" t="str">
        <f t="shared" ref="T4098:T4115" si="516">MID($P4098,FIND("/",$P4098)+1,30)</f>
        <v>spaces</v>
      </c>
      <c r="U4098" s="7">
        <f t="shared" ref="U4098:U4115" si="517">DATE(1970,1,1)+(((L4098/60)/60)/24)</f>
        <v>42801.774699074071</v>
      </c>
      <c r="V4098" s="7">
        <f t="shared" ref="V4098:V4115" si="518">DATE(1970,1,1)+(((K4098/60)/60)/24)</f>
        <v>42832.733032407406</v>
      </c>
    </row>
    <row r="4099" spans="1:22" ht="44.25" x14ac:dyDescent="0.75">
      <c r="A4099">
        <v>1687</v>
      </c>
      <c r="B4099" s="2" t="s">
        <v>1688</v>
      </c>
      <c r="C4099" s="2" t="s">
        <v>5797</v>
      </c>
      <c r="D4099">
        <v>10000</v>
      </c>
      <c r="E4099">
        <f t="shared" si="512"/>
        <v>10000</v>
      </c>
      <c r="F4099">
        <v>3125</v>
      </c>
      <c r="G4099">
        <f t="shared" si="513"/>
        <v>3125</v>
      </c>
      <c r="H4099" t="s">
        <v>8222</v>
      </c>
      <c r="I4099" t="s">
        <v>8224</v>
      </c>
      <c r="J4099" t="s">
        <v>8246</v>
      </c>
      <c r="K4099">
        <v>1491855300</v>
      </c>
      <c r="L4099">
        <v>1488935245</v>
      </c>
      <c r="M4099" t="b">
        <v>0</v>
      </c>
      <c r="N4099">
        <v>39</v>
      </c>
      <c r="O4099" t="b">
        <v>0</v>
      </c>
      <c r="P4099" t="s">
        <v>8293</v>
      </c>
      <c r="Q4099">
        <f t="shared" si="514"/>
        <v>31</v>
      </c>
      <c r="R4099">
        <f t="shared" ref="R4099:R4115" si="519">ROUND(G4099/N4099,2)</f>
        <v>80.13</v>
      </c>
      <c r="S4099" t="str">
        <f t="shared" si="515"/>
        <v>music</v>
      </c>
      <c r="T4099" t="str">
        <f t="shared" si="516"/>
        <v>faith</v>
      </c>
      <c r="U4099" s="7">
        <f t="shared" si="517"/>
        <v>42802.046817129631</v>
      </c>
      <c r="V4099" s="7">
        <f t="shared" si="518"/>
        <v>42835.84375</v>
      </c>
    </row>
    <row r="4100" spans="1:22" ht="59" x14ac:dyDescent="0.75">
      <c r="A4100">
        <v>3140</v>
      </c>
      <c r="B4100" s="2" t="s">
        <v>3140</v>
      </c>
      <c r="C4100" s="2" t="s">
        <v>7250</v>
      </c>
      <c r="D4100">
        <v>10000</v>
      </c>
      <c r="E4100">
        <f t="shared" si="512"/>
        <v>11399.999999999998</v>
      </c>
      <c r="F4100">
        <v>96</v>
      </c>
      <c r="G4100">
        <f t="shared" si="513"/>
        <v>109.44</v>
      </c>
      <c r="H4100" t="s">
        <v>8222</v>
      </c>
      <c r="I4100" t="s">
        <v>8230</v>
      </c>
      <c r="J4100" t="s">
        <v>8249</v>
      </c>
      <c r="K4100">
        <v>1491581703</v>
      </c>
      <c r="L4100">
        <v>1488993303</v>
      </c>
      <c r="M4100" t="b">
        <v>0</v>
      </c>
      <c r="N4100">
        <v>4</v>
      </c>
      <c r="O4100" t="b">
        <v>0</v>
      </c>
      <c r="P4100" t="s">
        <v>8271</v>
      </c>
      <c r="Q4100">
        <f t="shared" si="514"/>
        <v>1</v>
      </c>
      <c r="R4100">
        <f t="shared" si="519"/>
        <v>27.36</v>
      </c>
      <c r="S4100" t="str">
        <f t="shared" si="515"/>
        <v>theater</v>
      </c>
      <c r="T4100" t="str">
        <f t="shared" si="516"/>
        <v>plays</v>
      </c>
      <c r="U4100" s="7">
        <f t="shared" si="517"/>
        <v>42802.718784722223</v>
      </c>
      <c r="V4100" s="7">
        <f t="shared" si="518"/>
        <v>42832.677118055552</v>
      </c>
    </row>
    <row r="4101" spans="1:22" ht="29.5" x14ac:dyDescent="0.75">
      <c r="A4101">
        <v>3131</v>
      </c>
      <c r="B4101" s="2" t="s">
        <v>3131</v>
      </c>
      <c r="C4101" s="2" t="s">
        <v>7241</v>
      </c>
      <c r="D4101">
        <v>4100</v>
      </c>
      <c r="E4101">
        <f t="shared" si="512"/>
        <v>4100</v>
      </c>
      <c r="F4101">
        <v>645</v>
      </c>
      <c r="G4101">
        <f t="shared" si="513"/>
        <v>645</v>
      </c>
      <c r="H4101" t="s">
        <v>8222</v>
      </c>
      <c r="I4101" t="s">
        <v>8224</v>
      </c>
      <c r="J4101" t="s">
        <v>8246</v>
      </c>
      <c r="K4101">
        <v>1491656045</v>
      </c>
      <c r="L4101">
        <v>1489067645</v>
      </c>
      <c r="M4101" t="b">
        <v>0</v>
      </c>
      <c r="N4101">
        <v>12</v>
      </c>
      <c r="O4101" t="b">
        <v>0</v>
      </c>
      <c r="P4101" t="s">
        <v>8271</v>
      </c>
      <c r="Q4101">
        <f t="shared" si="514"/>
        <v>16</v>
      </c>
      <c r="R4101">
        <f t="shared" si="519"/>
        <v>53.75</v>
      </c>
      <c r="S4101" t="str">
        <f t="shared" si="515"/>
        <v>theater</v>
      </c>
      <c r="T4101" t="str">
        <f t="shared" si="516"/>
        <v>plays</v>
      </c>
      <c r="U4101" s="7">
        <f t="shared" si="517"/>
        <v>42803.579224537039</v>
      </c>
      <c r="V4101" s="7">
        <f t="shared" si="518"/>
        <v>42833.537557870368</v>
      </c>
    </row>
    <row r="4102" spans="1:22" ht="59" x14ac:dyDescent="0.75">
      <c r="A4102">
        <v>3129</v>
      </c>
      <c r="B4102" s="2" t="s">
        <v>3129</v>
      </c>
      <c r="C4102" s="2" t="s">
        <v>7239</v>
      </c>
      <c r="D4102">
        <v>1250</v>
      </c>
      <c r="E4102">
        <f t="shared" si="512"/>
        <v>1250</v>
      </c>
      <c r="F4102">
        <v>10</v>
      </c>
      <c r="G4102">
        <f t="shared" si="513"/>
        <v>10</v>
      </c>
      <c r="H4102" t="s">
        <v>8222</v>
      </c>
      <c r="I4102" t="s">
        <v>8224</v>
      </c>
      <c r="J4102" t="s">
        <v>8246</v>
      </c>
      <c r="K4102">
        <v>1492542819</v>
      </c>
      <c r="L4102">
        <v>1489090419</v>
      </c>
      <c r="M4102" t="b">
        <v>0</v>
      </c>
      <c r="N4102">
        <v>1</v>
      </c>
      <c r="O4102" t="b">
        <v>0</v>
      </c>
      <c r="P4102" t="s">
        <v>8271</v>
      </c>
      <c r="Q4102">
        <f t="shared" si="514"/>
        <v>1</v>
      </c>
      <c r="R4102">
        <f t="shared" si="519"/>
        <v>10</v>
      </c>
      <c r="S4102" t="str">
        <f t="shared" si="515"/>
        <v>theater</v>
      </c>
      <c r="T4102" t="str">
        <f t="shared" si="516"/>
        <v>plays</v>
      </c>
      <c r="U4102" s="7">
        <f t="shared" si="517"/>
        <v>42803.842812499999</v>
      </c>
      <c r="V4102" s="7">
        <f t="shared" si="518"/>
        <v>42843.801145833335</v>
      </c>
    </row>
    <row r="4103" spans="1:22" ht="44.25" x14ac:dyDescent="0.75">
      <c r="A4103">
        <v>1693</v>
      </c>
      <c r="B4103" s="2" t="s">
        <v>1694</v>
      </c>
      <c r="C4103" s="2" t="s">
        <v>5803</v>
      </c>
      <c r="D4103">
        <v>3000</v>
      </c>
      <c r="E4103">
        <f t="shared" si="512"/>
        <v>3930</v>
      </c>
      <c r="F4103">
        <v>280</v>
      </c>
      <c r="G4103">
        <f t="shared" si="513"/>
        <v>366.8</v>
      </c>
      <c r="H4103" t="s">
        <v>8222</v>
      </c>
      <c r="I4103" t="s">
        <v>8225</v>
      </c>
      <c r="J4103" t="s">
        <v>8247</v>
      </c>
      <c r="K4103">
        <v>1491768000</v>
      </c>
      <c r="L4103">
        <v>1489097112</v>
      </c>
      <c r="M4103" t="b">
        <v>0</v>
      </c>
      <c r="N4103">
        <v>8</v>
      </c>
      <c r="O4103" t="b">
        <v>0</v>
      </c>
      <c r="P4103" t="s">
        <v>8293</v>
      </c>
      <c r="Q4103">
        <f t="shared" si="514"/>
        <v>9</v>
      </c>
      <c r="R4103">
        <f t="shared" si="519"/>
        <v>45.85</v>
      </c>
      <c r="S4103" t="str">
        <f t="shared" si="515"/>
        <v>music</v>
      </c>
      <c r="T4103" t="str">
        <f t="shared" si="516"/>
        <v>faith</v>
      </c>
      <c r="U4103" s="7">
        <f t="shared" si="517"/>
        <v>42803.920277777783</v>
      </c>
      <c r="V4103" s="7">
        <f t="shared" si="518"/>
        <v>42834.833333333328</v>
      </c>
    </row>
    <row r="4104" spans="1:22" ht="44.25" x14ac:dyDescent="0.75">
      <c r="A4104">
        <v>2326</v>
      </c>
      <c r="B4104" s="2" t="s">
        <v>2327</v>
      </c>
      <c r="C4104" s="2" t="s">
        <v>6436</v>
      </c>
      <c r="D4104">
        <v>15000</v>
      </c>
      <c r="E4104">
        <f t="shared" si="512"/>
        <v>15000</v>
      </c>
      <c r="F4104">
        <v>108</v>
      </c>
      <c r="G4104">
        <f t="shared" si="513"/>
        <v>108</v>
      </c>
      <c r="H4104" t="s">
        <v>8222</v>
      </c>
      <c r="I4104" t="s">
        <v>8224</v>
      </c>
      <c r="J4104" t="s">
        <v>8246</v>
      </c>
      <c r="K4104">
        <v>1493571600</v>
      </c>
      <c r="L4104">
        <v>1489106948</v>
      </c>
      <c r="M4104" t="b">
        <v>0</v>
      </c>
      <c r="N4104">
        <v>1</v>
      </c>
      <c r="O4104" t="b">
        <v>0</v>
      </c>
      <c r="P4104" t="s">
        <v>8298</v>
      </c>
      <c r="Q4104">
        <f t="shared" si="514"/>
        <v>1</v>
      </c>
      <c r="R4104">
        <f t="shared" si="519"/>
        <v>108</v>
      </c>
      <c r="S4104" t="str">
        <f t="shared" si="515"/>
        <v>food</v>
      </c>
      <c r="T4104" t="str">
        <f t="shared" si="516"/>
        <v>small batch</v>
      </c>
      <c r="U4104" s="7">
        <f t="shared" si="517"/>
        <v>42804.034120370372</v>
      </c>
      <c r="V4104" s="7">
        <f t="shared" si="518"/>
        <v>42855.708333333328</v>
      </c>
    </row>
    <row r="4105" spans="1:22" ht="59" x14ac:dyDescent="0.75">
      <c r="A4105">
        <v>1688</v>
      </c>
      <c r="B4105" s="2" t="s">
        <v>1689</v>
      </c>
      <c r="C4105" s="2" t="s">
        <v>5798</v>
      </c>
      <c r="D4105">
        <v>4000</v>
      </c>
      <c r="E4105">
        <f t="shared" si="512"/>
        <v>4000</v>
      </c>
      <c r="F4105">
        <v>1772</v>
      </c>
      <c r="G4105">
        <f t="shared" si="513"/>
        <v>1772</v>
      </c>
      <c r="H4105" t="s">
        <v>8222</v>
      </c>
      <c r="I4105" t="s">
        <v>8224</v>
      </c>
      <c r="J4105" t="s">
        <v>8246</v>
      </c>
      <c r="K4105">
        <v>1491738594</v>
      </c>
      <c r="L4105">
        <v>1489150194</v>
      </c>
      <c r="M4105" t="b">
        <v>0</v>
      </c>
      <c r="N4105">
        <v>7</v>
      </c>
      <c r="O4105" t="b">
        <v>0</v>
      </c>
      <c r="P4105" t="s">
        <v>8293</v>
      </c>
      <c r="Q4105">
        <f t="shared" si="514"/>
        <v>44</v>
      </c>
      <c r="R4105">
        <f t="shared" si="519"/>
        <v>253.14</v>
      </c>
      <c r="S4105" t="str">
        <f t="shared" si="515"/>
        <v>music</v>
      </c>
      <c r="T4105" t="str">
        <f t="shared" si="516"/>
        <v>faith</v>
      </c>
      <c r="U4105" s="7">
        <f t="shared" si="517"/>
        <v>42804.534652777773</v>
      </c>
      <c r="V4105" s="7">
        <f t="shared" si="518"/>
        <v>42834.492986111116</v>
      </c>
    </row>
    <row r="4106" spans="1:22" ht="44.25" x14ac:dyDescent="0.75">
      <c r="A4106">
        <v>2322</v>
      </c>
      <c r="B4106" s="2" t="s">
        <v>2323</v>
      </c>
      <c r="C4106" s="2" t="s">
        <v>6432</v>
      </c>
      <c r="D4106">
        <v>2700</v>
      </c>
      <c r="E4106">
        <f t="shared" si="512"/>
        <v>2700</v>
      </c>
      <c r="F4106">
        <v>85</v>
      </c>
      <c r="G4106">
        <f t="shared" si="513"/>
        <v>85</v>
      </c>
      <c r="H4106" t="s">
        <v>8222</v>
      </c>
      <c r="I4106" t="s">
        <v>8224</v>
      </c>
      <c r="J4106" t="s">
        <v>8246</v>
      </c>
      <c r="K4106">
        <v>1491769769</v>
      </c>
      <c r="L4106">
        <v>1489181369</v>
      </c>
      <c r="M4106" t="b">
        <v>0</v>
      </c>
      <c r="N4106">
        <v>4</v>
      </c>
      <c r="O4106" t="b">
        <v>0</v>
      </c>
      <c r="P4106" t="s">
        <v>8298</v>
      </c>
      <c r="Q4106">
        <f t="shared" si="514"/>
        <v>3</v>
      </c>
      <c r="R4106">
        <f t="shared" si="519"/>
        <v>21.25</v>
      </c>
      <c r="S4106" t="str">
        <f t="shared" si="515"/>
        <v>food</v>
      </c>
      <c r="T4106" t="str">
        <f t="shared" si="516"/>
        <v>small batch</v>
      </c>
      <c r="U4106" s="7">
        <f t="shared" si="517"/>
        <v>42804.895474537043</v>
      </c>
      <c r="V4106" s="7">
        <f t="shared" si="518"/>
        <v>42834.853807870371</v>
      </c>
    </row>
    <row r="4107" spans="1:22" ht="44.25" x14ac:dyDescent="0.75">
      <c r="A4107">
        <v>1697</v>
      </c>
      <c r="B4107" s="2" t="s">
        <v>1698</v>
      </c>
      <c r="C4107" s="2" t="s">
        <v>5807</v>
      </c>
      <c r="D4107">
        <v>12500</v>
      </c>
      <c r="E4107">
        <f t="shared" si="512"/>
        <v>12500</v>
      </c>
      <c r="F4107">
        <v>2526</v>
      </c>
      <c r="G4107">
        <f t="shared" si="513"/>
        <v>2526</v>
      </c>
      <c r="H4107" t="s">
        <v>8222</v>
      </c>
      <c r="I4107" t="s">
        <v>8224</v>
      </c>
      <c r="J4107" t="s">
        <v>8246</v>
      </c>
      <c r="K4107">
        <v>1491781648</v>
      </c>
      <c r="L4107">
        <v>1489193248</v>
      </c>
      <c r="M4107" t="b">
        <v>0</v>
      </c>
      <c r="N4107">
        <v>22</v>
      </c>
      <c r="O4107" t="b">
        <v>0</v>
      </c>
      <c r="P4107" t="s">
        <v>8293</v>
      </c>
      <c r="Q4107">
        <f t="shared" si="514"/>
        <v>20</v>
      </c>
      <c r="R4107">
        <f t="shared" si="519"/>
        <v>114.82</v>
      </c>
      <c r="S4107" t="str">
        <f t="shared" si="515"/>
        <v>music</v>
      </c>
      <c r="T4107" t="str">
        <f t="shared" si="516"/>
        <v>faith</v>
      </c>
      <c r="U4107" s="7">
        <f t="shared" si="517"/>
        <v>42805.032962962956</v>
      </c>
      <c r="V4107" s="7">
        <f t="shared" si="518"/>
        <v>42834.991296296299</v>
      </c>
    </row>
    <row r="4108" spans="1:22" ht="59" x14ac:dyDescent="0.75">
      <c r="A4108">
        <v>1699</v>
      </c>
      <c r="B4108" s="2" t="s">
        <v>1700</v>
      </c>
      <c r="C4108" s="2" t="s">
        <v>5809</v>
      </c>
      <c r="D4108">
        <v>5105</v>
      </c>
      <c r="E4108">
        <f t="shared" si="512"/>
        <v>5105</v>
      </c>
      <c r="F4108">
        <v>216</v>
      </c>
      <c r="G4108">
        <f t="shared" si="513"/>
        <v>216</v>
      </c>
      <c r="H4108" t="s">
        <v>8222</v>
      </c>
      <c r="I4108" t="s">
        <v>8224</v>
      </c>
      <c r="J4108" t="s">
        <v>8246</v>
      </c>
      <c r="K4108">
        <v>1491943445</v>
      </c>
      <c r="L4108">
        <v>1489351445</v>
      </c>
      <c r="M4108" t="b">
        <v>0</v>
      </c>
      <c r="N4108">
        <v>4</v>
      </c>
      <c r="O4108" t="b">
        <v>0</v>
      </c>
      <c r="P4108" t="s">
        <v>8293</v>
      </c>
      <c r="Q4108">
        <f t="shared" si="514"/>
        <v>4</v>
      </c>
      <c r="R4108">
        <f t="shared" si="519"/>
        <v>54</v>
      </c>
      <c r="S4108" t="str">
        <f t="shared" si="515"/>
        <v>music</v>
      </c>
      <c r="T4108" t="str">
        <f t="shared" si="516"/>
        <v>faith</v>
      </c>
      <c r="U4108" s="7">
        <f t="shared" si="517"/>
        <v>42806.863946759258</v>
      </c>
      <c r="V4108" s="7">
        <f t="shared" si="518"/>
        <v>42836.863946759258</v>
      </c>
    </row>
    <row r="4109" spans="1:22" ht="44.25" x14ac:dyDescent="0.75">
      <c r="A4109">
        <v>3135</v>
      </c>
      <c r="B4109" s="2" t="s">
        <v>3135</v>
      </c>
      <c r="C4109" s="2" t="s">
        <v>7245</v>
      </c>
      <c r="D4109">
        <v>777</v>
      </c>
      <c r="E4109">
        <f t="shared" si="512"/>
        <v>777</v>
      </c>
      <c r="F4109">
        <v>162</v>
      </c>
      <c r="G4109">
        <f t="shared" si="513"/>
        <v>162</v>
      </c>
      <c r="H4109" t="s">
        <v>8222</v>
      </c>
      <c r="I4109" t="s">
        <v>8224</v>
      </c>
      <c r="J4109" t="s">
        <v>8246</v>
      </c>
      <c r="K4109">
        <v>1491277121</v>
      </c>
      <c r="L4109">
        <v>1489376321</v>
      </c>
      <c r="M4109" t="b">
        <v>0</v>
      </c>
      <c r="N4109">
        <v>7</v>
      </c>
      <c r="O4109" t="b">
        <v>0</v>
      </c>
      <c r="P4109" t="s">
        <v>8271</v>
      </c>
      <c r="Q4109">
        <f t="shared" si="514"/>
        <v>21</v>
      </c>
      <c r="R4109">
        <f t="shared" si="519"/>
        <v>23.14</v>
      </c>
      <c r="S4109" t="str">
        <f t="shared" si="515"/>
        <v>theater</v>
      </c>
      <c r="T4109" t="str">
        <f t="shared" si="516"/>
        <v>plays</v>
      </c>
      <c r="U4109" s="7">
        <f t="shared" si="517"/>
        <v>42807.151863425926</v>
      </c>
      <c r="V4109" s="7">
        <f t="shared" si="518"/>
        <v>42829.151863425926</v>
      </c>
    </row>
    <row r="4110" spans="1:22" ht="44.25" x14ac:dyDescent="0.75">
      <c r="A4110">
        <v>2323</v>
      </c>
      <c r="B4110" s="2" t="s">
        <v>2324</v>
      </c>
      <c r="C4110" s="2" t="s">
        <v>6433</v>
      </c>
      <c r="D4110">
        <v>250</v>
      </c>
      <c r="E4110">
        <f t="shared" si="512"/>
        <v>250</v>
      </c>
      <c r="F4110">
        <v>120</v>
      </c>
      <c r="G4110">
        <f t="shared" si="513"/>
        <v>120</v>
      </c>
      <c r="H4110" t="s">
        <v>8222</v>
      </c>
      <c r="I4110" t="s">
        <v>8224</v>
      </c>
      <c r="J4110" t="s">
        <v>8246</v>
      </c>
      <c r="K4110">
        <v>1490033247</v>
      </c>
      <c r="L4110">
        <v>1489428447</v>
      </c>
      <c r="M4110" t="b">
        <v>0</v>
      </c>
      <c r="N4110">
        <v>4</v>
      </c>
      <c r="O4110" t="b">
        <v>0</v>
      </c>
      <c r="P4110" t="s">
        <v>8298</v>
      </c>
      <c r="Q4110">
        <f t="shared" si="514"/>
        <v>48</v>
      </c>
      <c r="R4110">
        <f t="shared" si="519"/>
        <v>30</v>
      </c>
      <c r="S4110" t="str">
        <f t="shared" si="515"/>
        <v>food</v>
      </c>
      <c r="T4110" t="str">
        <f t="shared" si="516"/>
        <v>small batch</v>
      </c>
      <c r="U4110" s="7">
        <f t="shared" si="517"/>
        <v>42807.755173611105</v>
      </c>
      <c r="V4110" s="7">
        <f t="shared" si="518"/>
        <v>42814.755173611105</v>
      </c>
    </row>
    <row r="4111" spans="1:22" ht="29.5" x14ac:dyDescent="0.75">
      <c r="A4111">
        <v>3137</v>
      </c>
      <c r="B4111" s="2" t="s">
        <v>3137</v>
      </c>
      <c r="C4111" s="2" t="s">
        <v>7247</v>
      </c>
      <c r="D4111">
        <v>1500</v>
      </c>
      <c r="E4111">
        <f t="shared" si="512"/>
        <v>1500</v>
      </c>
      <c r="F4111">
        <v>50</v>
      </c>
      <c r="G4111">
        <f t="shared" si="513"/>
        <v>50</v>
      </c>
      <c r="H4111" t="s">
        <v>8222</v>
      </c>
      <c r="I4111" t="s">
        <v>8224</v>
      </c>
      <c r="J4111" t="s">
        <v>8246</v>
      </c>
      <c r="K4111">
        <v>1493838720</v>
      </c>
      <c r="L4111">
        <v>1489439669</v>
      </c>
      <c r="M4111" t="b">
        <v>0</v>
      </c>
      <c r="N4111">
        <v>1</v>
      </c>
      <c r="O4111" t="b">
        <v>0</v>
      </c>
      <c r="P4111" t="s">
        <v>8271</v>
      </c>
      <c r="Q4111">
        <f t="shared" si="514"/>
        <v>3</v>
      </c>
      <c r="R4111">
        <f t="shared" si="519"/>
        <v>50</v>
      </c>
      <c r="S4111" t="str">
        <f t="shared" si="515"/>
        <v>theater</v>
      </c>
      <c r="T4111" t="str">
        <f t="shared" si="516"/>
        <v>plays</v>
      </c>
      <c r="U4111" s="7">
        <f t="shared" si="517"/>
        <v>42807.885057870371</v>
      </c>
      <c r="V4111" s="7">
        <f t="shared" si="518"/>
        <v>42858.8</v>
      </c>
    </row>
    <row r="4112" spans="1:22" ht="59" x14ac:dyDescent="0.75">
      <c r="A4112">
        <v>3143</v>
      </c>
      <c r="B4112" s="2" t="s">
        <v>3143</v>
      </c>
      <c r="C4112" s="2" t="s">
        <v>7253</v>
      </c>
      <c r="D4112">
        <v>700</v>
      </c>
      <c r="E4112">
        <f t="shared" si="512"/>
        <v>917</v>
      </c>
      <c r="F4112">
        <v>0</v>
      </c>
      <c r="G4112">
        <f t="shared" si="513"/>
        <v>0</v>
      </c>
      <c r="H4112" t="s">
        <v>8222</v>
      </c>
      <c r="I4112" t="s">
        <v>8225</v>
      </c>
      <c r="J4112" t="s">
        <v>8247</v>
      </c>
      <c r="K4112">
        <v>1491726956</v>
      </c>
      <c r="L4112">
        <v>1489480556</v>
      </c>
      <c r="M4112" t="b">
        <v>0</v>
      </c>
      <c r="N4112">
        <v>0</v>
      </c>
      <c r="O4112" t="b">
        <v>0</v>
      </c>
      <c r="P4112" t="s">
        <v>8271</v>
      </c>
      <c r="Q4112">
        <f t="shared" si="514"/>
        <v>0</v>
      </c>
      <c r="R4112" t="e">
        <f t="shared" si="519"/>
        <v>#DIV/0!</v>
      </c>
      <c r="S4112" t="str">
        <f t="shared" si="515"/>
        <v>theater</v>
      </c>
      <c r="T4112" t="str">
        <f t="shared" si="516"/>
        <v>plays</v>
      </c>
      <c r="U4112" s="7">
        <f t="shared" si="517"/>
        <v>42808.358287037037</v>
      </c>
      <c r="V4112" s="7">
        <f t="shared" si="518"/>
        <v>42834.358287037037</v>
      </c>
    </row>
    <row r="4113" spans="1:22" ht="44.25" x14ac:dyDescent="0.75">
      <c r="A4113">
        <v>3130</v>
      </c>
      <c r="B4113" s="2" t="s">
        <v>3130</v>
      </c>
      <c r="C4113" s="2" t="s">
        <v>7240</v>
      </c>
      <c r="D4113">
        <v>10000</v>
      </c>
      <c r="E4113">
        <f t="shared" si="512"/>
        <v>10000</v>
      </c>
      <c r="F4113">
        <v>375</v>
      </c>
      <c r="G4113">
        <f t="shared" si="513"/>
        <v>375</v>
      </c>
      <c r="H4113" t="s">
        <v>8222</v>
      </c>
      <c r="I4113" t="s">
        <v>8224</v>
      </c>
      <c r="J4113" t="s">
        <v>8246</v>
      </c>
      <c r="K4113">
        <v>1492145940</v>
      </c>
      <c r="L4113">
        <v>1489504916</v>
      </c>
      <c r="M4113" t="b">
        <v>0</v>
      </c>
      <c r="N4113">
        <v>4</v>
      </c>
      <c r="O4113" t="b">
        <v>0</v>
      </c>
      <c r="P4113" t="s">
        <v>8271</v>
      </c>
      <c r="Q4113">
        <f t="shared" si="514"/>
        <v>4</v>
      </c>
      <c r="R4113">
        <f t="shared" si="519"/>
        <v>93.75</v>
      </c>
      <c r="S4113" t="str">
        <f t="shared" si="515"/>
        <v>theater</v>
      </c>
      <c r="T4113" t="str">
        <f t="shared" si="516"/>
        <v>plays</v>
      </c>
      <c r="U4113" s="7">
        <f t="shared" si="517"/>
        <v>42808.640231481477</v>
      </c>
      <c r="V4113" s="7">
        <f t="shared" si="518"/>
        <v>42839.207638888889</v>
      </c>
    </row>
    <row r="4114" spans="1:22" ht="44.25" x14ac:dyDescent="0.75">
      <c r="A4114">
        <v>1683</v>
      </c>
      <c r="B4114" s="2" t="s">
        <v>1684</v>
      </c>
      <c r="C4114" s="2" t="s">
        <v>5793</v>
      </c>
      <c r="D4114">
        <v>3500</v>
      </c>
      <c r="E4114">
        <f t="shared" si="512"/>
        <v>3989.9999999999995</v>
      </c>
      <c r="F4114">
        <v>760</v>
      </c>
      <c r="G4114">
        <f t="shared" si="513"/>
        <v>866.4</v>
      </c>
      <c r="H4114" t="s">
        <v>8222</v>
      </c>
      <c r="I4114" t="s">
        <v>8230</v>
      </c>
      <c r="J4114" t="s">
        <v>8249</v>
      </c>
      <c r="K4114">
        <v>1491590738</v>
      </c>
      <c r="L4114">
        <v>1489517138</v>
      </c>
      <c r="M4114" t="b">
        <v>0</v>
      </c>
      <c r="N4114">
        <v>10</v>
      </c>
      <c r="O4114" t="b">
        <v>0</v>
      </c>
      <c r="P4114" t="s">
        <v>8293</v>
      </c>
      <c r="Q4114">
        <f t="shared" si="514"/>
        <v>22</v>
      </c>
      <c r="R4114">
        <f t="shared" si="519"/>
        <v>86.64</v>
      </c>
      <c r="S4114" t="str">
        <f t="shared" si="515"/>
        <v>music</v>
      </c>
      <c r="T4114" t="str">
        <f t="shared" si="516"/>
        <v>faith</v>
      </c>
      <c r="U4114" s="7">
        <f t="shared" si="517"/>
        <v>42808.781689814816</v>
      </c>
      <c r="V4114" s="7">
        <f t="shared" si="518"/>
        <v>42832.781689814816</v>
      </c>
    </row>
    <row r="4115" spans="1:22" ht="59" x14ac:dyDescent="0.75">
      <c r="A4115">
        <v>3138</v>
      </c>
      <c r="B4115" s="2" t="s">
        <v>3138</v>
      </c>
      <c r="C4115" s="2" t="s">
        <v>7248</v>
      </c>
      <c r="D4115">
        <v>200</v>
      </c>
      <c r="E4115">
        <f t="shared" si="512"/>
        <v>262</v>
      </c>
      <c r="F4115">
        <v>0</v>
      </c>
      <c r="G4115">
        <f t="shared" si="513"/>
        <v>0</v>
      </c>
      <c r="H4115" t="s">
        <v>8222</v>
      </c>
      <c r="I4115" t="s">
        <v>8225</v>
      </c>
      <c r="J4115" t="s">
        <v>8247</v>
      </c>
      <c r="K4115">
        <v>1491233407</v>
      </c>
      <c r="L4115">
        <v>1489591807</v>
      </c>
      <c r="M4115" t="b">
        <v>0</v>
      </c>
      <c r="N4115">
        <v>0</v>
      </c>
      <c r="O4115" t="b">
        <v>0</v>
      </c>
      <c r="P4115" t="s">
        <v>8271</v>
      </c>
      <c r="Q4115">
        <f t="shared" si="514"/>
        <v>0</v>
      </c>
      <c r="R4115" t="e">
        <f t="shared" si="519"/>
        <v>#DIV/0!</v>
      </c>
      <c r="S4115" t="str">
        <f t="shared" si="515"/>
        <v>theater</v>
      </c>
      <c r="T4115" t="str">
        <f t="shared" si="516"/>
        <v>plays</v>
      </c>
      <c r="U4115" s="7">
        <f t="shared" si="517"/>
        <v>42809.645914351851</v>
      </c>
      <c r="V4115" s="7">
        <f t="shared" si="518"/>
        <v>42828.645914351851</v>
      </c>
    </row>
  </sheetData>
  <autoFilter ref="A1:W4115" xr:uid="{C3F75744-D75E-40C4-9123-DF707674310D}">
    <sortState xmlns:xlrd2="http://schemas.microsoft.com/office/spreadsheetml/2017/richdata2" ref="A2:W4115">
      <sortCondition ref="U1"/>
    </sortState>
  </autoFilter>
  <conditionalFormatting sqref="H1:H1048576">
    <cfRule type="containsText" dxfId="3" priority="2" operator="containsText" text="live">
      <formula>NOT(ISERROR(SEARCH("live",H1)))</formula>
    </cfRule>
    <cfRule type="containsText" dxfId="2" priority="3" operator="containsText" text="failed">
      <formula>NOT(ISERROR(SEARCH("failed",H1)))</formula>
    </cfRule>
    <cfRule type="containsText" dxfId="1" priority="4" operator="containsText" text="Canceled">
      <formula>NOT(ISERROR(SEARCH("Canceled",H1)))</formula>
    </cfRule>
    <cfRule type="containsText" dxfId="0" priority="5" operator="containsText" text="Successful">
      <formula>NOT(ISERROR(SEARCH("Successful",H1)))</formula>
    </cfRule>
  </conditionalFormatting>
  <conditionalFormatting sqref="Q1:Q1048576 R1:V1">
    <cfRule type="colorScale" priority="1">
      <colorScale>
        <cfvo type="num" val="0"/>
        <cfvo type="num" val="0"/>
        <cfvo type="num" val="200"/>
        <color rgb="FFC00000"/>
        <color rgb="FF00B050"/>
        <color rgb="FF99CC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50E99-5827-44E0-869D-8A76334F2864}">
  <dimension ref="A1:I20"/>
  <sheetViews>
    <sheetView workbookViewId="0">
      <selection activeCell="I9" sqref="I9"/>
    </sheetView>
  </sheetViews>
  <sheetFormatPr defaultRowHeight="14.75" x14ac:dyDescent="0.75"/>
  <cols>
    <col min="1" max="1" width="12.86328125" bestFit="1" customWidth="1"/>
    <col min="2" max="2" width="15.54296875" bestFit="1" customWidth="1"/>
    <col min="3" max="3" width="5.7265625" bestFit="1" customWidth="1"/>
    <col min="4" max="4" width="5.7265625" customWidth="1"/>
    <col min="5" max="5" width="9.40625" bestFit="1" customWidth="1"/>
    <col min="6" max="6" width="10.7265625" bestFit="1" customWidth="1"/>
    <col min="7" max="7" width="13.86328125" bestFit="1" customWidth="1"/>
    <col min="8" max="8" width="12.86328125" bestFit="1" customWidth="1"/>
    <col min="9" max="9" width="13.86328125" bestFit="1" customWidth="1"/>
    <col min="10" max="10" width="17.54296875" bestFit="1" customWidth="1"/>
    <col min="11" max="11" width="18.54296875" bestFit="1" customWidth="1"/>
  </cols>
  <sheetData>
    <row r="1" spans="1:6" x14ac:dyDescent="0.75">
      <c r="A1" s="4" t="s">
        <v>8223</v>
      </c>
      <c r="B1" t="s">
        <v>8320</v>
      </c>
    </row>
    <row r="3" spans="1:6" x14ac:dyDescent="0.75">
      <c r="A3" s="4" t="s">
        <v>8321</v>
      </c>
      <c r="B3" s="4" t="s">
        <v>8322</v>
      </c>
    </row>
    <row r="4" spans="1:6" x14ac:dyDescent="0.75">
      <c r="A4" s="4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75">
      <c r="A5" s="5" t="s">
        <v>8318</v>
      </c>
      <c r="B5" s="6">
        <v>37</v>
      </c>
      <c r="C5" s="6">
        <v>493</v>
      </c>
      <c r="D5" s="6">
        <v>24</v>
      </c>
      <c r="E5" s="6">
        <v>839</v>
      </c>
      <c r="F5" s="6">
        <v>1393</v>
      </c>
    </row>
    <row r="6" spans="1:6" x14ac:dyDescent="0.75">
      <c r="A6" s="5" t="s">
        <v>8314</v>
      </c>
      <c r="B6" s="6">
        <v>20</v>
      </c>
      <c r="C6" s="6">
        <v>120</v>
      </c>
      <c r="D6" s="6">
        <v>20</v>
      </c>
      <c r="E6" s="6">
        <v>540</v>
      </c>
      <c r="F6" s="6">
        <v>700</v>
      </c>
    </row>
    <row r="7" spans="1:6" x14ac:dyDescent="0.75">
      <c r="A7" s="5" t="s">
        <v>8317</v>
      </c>
      <c r="B7" s="6">
        <v>178</v>
      </c>
      <c r="C7" s="6">
        <v>213</v>
      </c>
      <c r="D7" s="6"/>
      <c r="E7" s="6">
        <v>209</v>
      </c>
      <c r="F7" s="6">
        <v>600</v>
      </c>
    </row>
    <row r="8" spans="1:6" x14ac:dyDescent="0.75">
      <c r="A8" s="5" t="s">
        <v>8310</v>
      </c>
      <c r="B8" s="6">
        <v>40</v>
      </c>
      <c r="C8" s="6">
        <v>180</v>
      </c>
      <c r="D8" s="6"/>
      <c r="E8" s="6">
        <v>300</v>
      </c>
      <c r="F8" s="6">
        <v>520</v>
      </c>
    </row>
    <row r="9" spans="1:6" x14ac:dyDescent="0.75">
      <c r="A9" s="5" t="s">
        <v>8316</v>
      </c>
      <c r="B9" s="6">
        <v>30</v>
      </c>
      <c r="C9" s="6">
        <v>127</v>
      </c>
      <c r="D9" s="6"/>
      <c r="E9" s="6">
        <v>80</v>
      </c>
      <c r="F9" s="6">
        <v>237</v>
      </c>
    </row>
    <row r="10" spans="1:6" x14ac:dyDescent="0.75">
      <c r="A10" s="5" t="s">
        <v>8312</v>
      </c>
      <c r="B10" s="6"/>
      <c r="C10" s="6">
        <v>140</v>
      </c>
      <c r="D10" s="6"/>
      <c r="E10" s="6">
        <v>80</v>
      </c>
      <c r="F10" s="6">
        <v>220</v>
      </c>
    </row>
    <row r="11" spans="1:6" x14ac:dyDescent="0.75">
      <c r="A11" s="5" t="s">
        <v>8315</v>
      </c>
      <c r="B11" s="6"/>
      <c r="C11" s="6">
        <v>117</v>
      </c>
      <c r="D11" s="6"/>
      <c r="E11" s="6">
        <v>103</v>
      </c>
      <c r="F11" s="6">
        <v>220</v>
      </c>
    </row>
    <row r="12" spans="1:6" x14ac:dyDescent="0.75">
      <c r="A12" s="5" t="s">
        <v>8311</v>
      </c>
      <c r="B12" s="6">
        <v>20</v>
      </c>
      <c r="C12" s="6">
        <v>140</v>
      </c>
      <c r="D12" s="6">
        <v>6</v>
      </c>
      <c r="E12" s="6">
        <v>34</v>
      </c>
      <c r="F12" s="6">
        <v>200</v>
      </c>
    </row>
    <row r="13" spans="1:6" x14ac:dyDescent="0.75">
      <c r="A13" s="5" t="s">
        <v>8313</v>
      </c>
      <c r="B13" s="6">
        <v>24</v>
      </c>
      <c r="C13" s="6"/>
      <c r="D13" s="6"/>
      <c r="E13" s="6"/>
      <c r="F13" s="6">
        <v>24</v>
      </c>
    </row>
    <row r="14" spans="1:6" x14ac:dyDescent="0.75">
      <c r="A14" s="5" t="s">
        <v>8319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  <row r="15" spans="1:6" x14ac:dyDescent="0.75">
      <c r="A15" s="5" t="s">
        <v>8407</v>
      </c>
      <c r="B15">
        <f>GETPIVOTDATA("state",$A$3,"state","canceled")/GETPIVOTDATA("state",$A$3)</f>
        <v>8.4832280019445788E-2</v>
      </c>
      <c r="C15">
        <f>GETPIVOTDATA("state",$A$3,"state","failed")/GETPIVOTDATA("state",$A$3)</f>
        <v>0.37190082644628097</v>
      </c>
      <c r="D15">
        <f>GETPIVOTDATA("state",$A$3,"state","live")/GETPIVOTDATA("state",$A$3)</f>
        <v>1.2153621779290228E-2</v>
      </c>
      <c r="E15">
        <f>GETPIVOTDATA("state",$A$3,"state","successful")/GETPIVOTDATA("state",$A$3)</f>
        <v>0.53111327175498302</v>
      </c>
    </row>
    <row r="20" spans="9:9" x14ac:dyDescent="0.75">
      <c r="I20" t="s">
        <v>8323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C3D59-B10A-45C4-A7E2-DA14862237FA}">
  <dimension ref="A1:I20"/>
  <sheetViews>
    <sheetView workbookViewId="0">
      <selection activeCell="K34" sqref="K34"/>
    </sheetView>
  </sheetViews>
  <sheetFormatPr defaultRowHeight="14.75" x14ac:dyDescent="0.75"/>
  <cols>
    <col min="1" max="1" width="14.40625" bestFit="1" customWidth="1"/>
    <col min="2" max="2" width="15.54296875" bestFit="1" customWidth="1"/>
    <col min="3" max="3" width="5.7265625" bestFit="1" customWidth="1"/>
    <col min="4" max="4" width="8.40625" bestFit="1" customWidth="1"/>
    <col min="5" max="5" width="4" bestFit="1" customWidth="1"/>
    <col min="6" max="6" width="10.7265625" bestFit="1" customWidth="1"/>
    <col min="7" max="7" width="13.86328125" bestFit="1" customWidth="1"/>
    <col min="8" max="8" width="12.86328125" bestFit="1" customWidth="1"/>
    <col min="9" max="9" width="13.86328125" bestFit="1" customWidth="1"/>
    <col min="10" max="10" width="17.54296875" bestFit="1" customWidth="1"/>
    <col min="11" max="11" width="18.54296875" bestFit="1" customWidth="1"/>
  </cols>
  <sheetData>
    <row r="1" spans="1:6" x14ac:dyDescent="0.75">
      <c r="A1" s="4" t="s">
        <v>8223</v>
      </c>
      <c r="B1" t="s">
        <v>8320</v>
      </c>
    </row>
    <row r="3" spans="1:6" x14ac:dyDescent="0.75">
      <c r="A3" s="4" t="s">
        <v>8380</v>
      </c>
      <c r="B3" s="4" t="s">
        <v>8322</v>
      </c>
    </row>
    <row r="4" spans="1:6" x14ac:dyDescent="0.75">
      <c r="A4" s="4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75">
      <c r="A5" s="5" t="s">
        <v>8318</v>
      </c>
      <c r="B5" s="9">
        <v>0.60229720028715006</v>
      </c>
      <c r="C5" s="9">
        <v>0.35391241923905242</v>
      </c>
      <c r="D5" s="9">
        <v>2.6561378320172292E-2</v>
      </c>
      <c r="E5" s="9">
        <v>1.7229002153625269E-2</v>
      </c>
      <c r="F5" s="9">
        <v>1</v>
      </c>
    </row>
    <row r="6" spans="1:6" x14ac:dyDescent="0.75">
      <c r="A6" s="5" t="s">
        <v>8314</v>
      </c>
      <c r="B6" s="9">
        <v>0.77142857142857146</v>
      </c>
      <c r="C6" s="9">
        <v>0.17142857142857143</v>
      </c>
      <c r="D6" s="9">
        <v>2.8571428571428571E-2</v>
      </c>
      <c r="E6" s="9">
        <v>2.8571428571428571E-2</v>
      </c>
      <c r="F6" s="9">
        <v>1</v>
      </c>
    </row>
    <row r="7" spans="1:6" x14ac:dyDescent="0.75">
      <c r="A7" s="5" t="s">
        <v>8317</v>
      </c>
      <c r="B7" s="9">
        <v>0.34833333333333333</v>
      </c>
      <c r="C7" s="9">
        <v>0.35499999999999998</v>
      </c>
      <c r="D7" s="9">
        <v>0.29666666666666669</v>
      </c>
      <c r="E7" s="9">
        <v>0</v>
      </c>
      <c r="F7" s="9">
        <v>1</v>
      </c>
    </row>
    <row r="8" spans="1:6" x14ac:dyDescent="0.75">
      <c r="A8" s="5" t="s">
        <v>8310</v>
      </c>
      <c r="B8" s="9">
        <v>0.57692307692307687</v>
      </c>
      <c r="C8" s="9">
        <v>0.34615384615384615</v>
      </c>
      <c r="D8" s="9">
        <v>7.6923076923076927E-2</v>
      </c>
      <c r="E8" s="9">
        <v>0</v>
      </c>
      <c r="F8" s="9">
        <v>1</v>
      </c>
    </row>
    <row r="9" spans="1:6" x14ac:dyDescent="0.75">
      <c r="A9" s="5" t="s">
        <v>8316</v>
      </c>
      <c r="B9" s="9">
        <v>0.33755274261603374</v>
      </c>
      <c r="C9" s="9">
        <v>0.53586497890295359</v>
      </c>
      <c r="D9" s="9">
        <v>0.12658227848101267</v>
      </c>
      <c r="E9" s="9">
        <v>0</v>
      </c>
      <c r="F9" s="9">
        <v>1</v>
      </c>
    </row>
    <row r="10" spans="1:6" x14ac:dyDescent="0.75">
      <c r="A10" s="5" t="s">
        <v>8312</v>
      </c>
      <c r="B10" s="9">
        <v>0.36363636363636365</v>
      </c>
      <c r="C10" s="9">
        <v>0.63636363636363635</v>
      </c>
      <c r="D10" s="9">
        <v>0</v>
      </c>
      <c r="E10" s="9">
        <v>0</v>
      </c>
      <c r="F10" s="9">
        <v>1</v>
      </c>
    </row>
    <row r="11" spans="1:6" x14ac:dyDescent="0.75">
      <c r="A11" s="5" t="s">
        <v>8315</v>
      </c>
      <c r="B11" s="9">
        <v>0.4681818181818182</v>
      </c>
      <c r="C11" s="9">
        <v>0.53181818181818186</v>
      </c>
      <c r="D11" s="9">
        <v>0</v>
      </c>
      <c r="E11" s="9">
        <v>0</v>
      </c>
      <c r="F11" s="9">
        <v>1</v>
      </c>
    </row>
    <row r="12" spans="1:6" x14ac:dyDescent="0.75">
      <c r="A12" s="5" t="s">
        <v>8311</v>
      </c>
      <c r="B12" s="9">
        <v>0.17</v>
      </c>
      <c r="C12" s="9">
        <v>0.7</v>
      </c>
      <c r="D12" s="9">
        <v>0.1</v>
      </c>
      <c r="E12" s="9">
        <v>0.03</v>
      </c>
      <c r="F12" s="9">
        <v>1</v>
      </c>
    </row>
    <row r="13" spans="1:6" x14ac:dyDescent="0.75">
      <c r="A13" s="5" t="s">
        <v>8313</v>
      </c>
      <c r="B13" s="9">
        <v>0</v>
      </c>
      <c r="C13" s="9">
        <v>0</v>
      </c>
      <c r="D13" s="9">
        <v>1</v>
      </c>
      <c r="E13" s="9">
        <v>0</v>
      </c>
      <c r="F13" s="9">
        <v>1</v>
      </c>
    </row>
    <row r="14" spans="1:6" x14ac:dyDescent="0.75">
      <c r="A14" s="5" t="s">
        <v>8319</v>
      </c>
      <c r="B14" s="9">
        <v>0.53111327175498302</v>
      </c>
      <c r="C14" s="9">
        <v>0.37190082644628097</v>
      </c>
      <c r="D14" s="9">
        <v>8.4832280019445788E-2</v>
      </c>
      <c r="E14" s="9">
        <v>1.2153621779290228E-2</v>
      </c>
      <c r="F14" s="9">
        <v>1</v>
      </c>
    </row>
    <row r="20" spans="9:9" x14ac:dyDescent="0.75">
      <c r="I20" t="s">
        <v>8323</v>
      </c>
    </row>
  </sheetData>
  <pageMargins left="0.7" right="0.7" top="0.75" bottom="0.75" header="0.3" footer="0.3"/>
  <pageSetup orientation="portrait" horizontalDpi="360" verticalDpi="36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D9A5D-1C8E-46E0-9E01-898D534F74EB}">
  <dimension ref="A1:F47"/>
  <sheetViews>
    <sheetView topLeftCell="A6" workbookViewId="0">
      <selection activeCell="I36" sqref="I36"/>
    </sheetView>
  </sheetViews>
  <sheetFormatPr defaultRowHeight="14.75" x14ac:dyDescent="0.75"/>
  <cols>
    <col min="1" max="1" width="16.86328125" bestFit="1" customWidth="1"/>
    <col min="2" max="2" width="16.26953125" bestFit="1" customWidth="1"/>
    <col min="3" max="3" width="6.1328125" bestFit="1" customWidth="1"/>
    <col min="4" max="4" width="4.26953125" bestFit="1" customWidth="1"/>
    <col min="5" max="5" width="10" bestFit="1" customWidth="1"/>
    <col min="6" max="6" width="11.26953125" bestFit="1" customWidth="1"/>
    <col min="7" max="7" width="11.54296875" bestFit="1" customWidth="1"/>
    <col min="8" max="8" width="9.40625" bestFit="1" customWidth="1"/>
    <col min="9" max="9" width="10" bestFit="1" customWidth="1"/>
    <col min="10" max="10" width="6.86328125" bestFit="1" customWidth="1"/>
    <col min="11" max="11" width="10.54296875" bestFit="1" customWidth="1"/>
  </cols>
  <sheetData>
    <row r="1" spans="1:6" x14ac:dyDescent="0.75">
      <c r="A1" s="4" t="s">
        <v>8307</v>
      </c>
      <c r="B1" t="s">
        <v>8320</v>
      </c>
    </row>
    <row r="2" spans="1:6" x14ac:dyDescent="0.75">
      <c r="A2" s="4" t="s">
        <v>8223</v>
      </c>
      <c r="B2" t="s">
        <v>8320</v>
      </c>
    </row>
    <row r="4" spans="1:6" x14ac:dyDescent="0.75">
      <c r="A4" s="4" t="s">
        <v>8321</v>
      </c>
      <c r="B4" s="4" t="s">
        <v>8322</v>
      </c>
    </row>
    <row r="5" spans="1:6" x14ac:dyDescent="0.75">
      <c r="A5" s="4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75">
      <c r="A6" s="5" t="s">
        <v>8363</v>
      </c>
      <c r="B6" s="6"/>
      <c r="C6" s="6">
        <v>353</v>
      </c>
      <c r="D6" s="6">
        <v>19</v>
      </c>
      <c r="E6" s="6">
        <v>694</v>
      </c>
      <c r="F6" s="6">
        <v>1066</v>
      </c>
    </row>
    <row r="7" spans="1:6" x14ac:dyDescent="0.75">
      <c r="A7" s="5" t="s">
        <v>8344</v>
      </c>
      <c r="B7" s="6"/>
      <c r="C7" s="6"/>
      <c r="D7" s="6"/>
      <c r="E7" s="6">
        <v>260</v>
      </c>
      <c r="F7" s="6">
        <v>260</v>
      </c>
    </row>
    <row r="8" spans="1:6" x14ac:dyDescent="0.75">
      <c r="A8" s="5" t="s">
        <v>8360</v>
      </c>
      <c r="B8" s="6">
        <v>60</v>
      </c>
      <c r="C8" s="6">
        <v>120</v>
      </c>
      <c r="D8" s="6"/>
      <c r="E8" s="6">
        <v>20</v>
      </c>
      <c r="F8" s="6">
        <v>200</v>
      </c>
    </row>
    <row r="9" spans="1:6" x14ac:dyDescent="0.75">
      <c r="A9" s="5" t="s">
        <v>8364</v>
      </c>
      <c r="B9" s="6">
        <v>17</v>
      </c>
      <c r="C9" s="6">
        <v>80</v>
      </c>
      <c r="D9" s="6">
        <v>5</v>
      </c>
      <c r="E9" s="6">
        <v>85</v>
      </c>
      <c r="F9" s="6">
        <v>187</v>
      </c>
    </row>
    <row r="10" spans="1:6" x14ac:dyDescent="0.75">
      <c r="A10" s="5" t="s">
        <v>8325</v>
      </c>
      <c r="B10" s="6"/>
      <c r="C10" s="6"/>
      <c r="D10" s="6"/>
      <c r="E10" s="6">
        <v>180</v>
      </c>
      <c r="F10" s="6">
        <v>180</v>
      </c>
    </row>
    <row r="11" spans="1:6" x14ac:dyDescent="0.75">
      <c r="A11" s="5" t="s">
        <v>8348</v>
      </c>
      <c r="B11" s="6"/>
      <c r="C11" s="6">
        <v>57</v>
      </c>
      <c r="D11" s="6"/>
      <c r="E11" s="6">
        <v>103</v>
      </c>
      <c r="F11" s="6">
        <v>160</v>
      </c>
    </row>
    <row r="12" spans="1:6" x14ac:dyDescent="0.75">
      <c r="A12" s="5" t="s">
        <v>8361</v>
      </c>
      <c r="B12" s="6">
        <v>100</v>
      </c>
      <c r="C12" s="6">
        <v>60</v>
      </c>
      <c r="D12" s="6"/>
      <c r="E12" s="6"/>
      <c r="F12" s="6">
        <v>160</v>
      </c>
    </row>
    <row r="13" spans="1:6" x14ac:dyDescent="0.75">
      <c r="A13" s="5" t="s">
        <v>8340</v>
      </c>
      <c r="B13" s="6"/>
      <c r="C13" s="6">
        <v>20</v>
      </c>
      <c r="D13" s="6"/>
      <c r="E13" s="6">
        <v>140</v>
      </c>
      <c r="F13" s="6">
        <v>160</v>
      </c>
    </row>
    <row r="14" spans="1:6" x14ac:dyDescent="0.75">
      <c r="A14" s="5" t="s">
        <v>8357</v>
      </c>
      <c r="B14" s="6"/>
      <c r="C14" s="6"/>
      <c r="D14" s="6"/>
      <c r="E14" s="6">
        <v>140</v>
      </c>
      <c r="F14" s="6">
        <v>140</v>
      </c>
    </row>
    <row r="15" spans="1:6" x14ac:dyDescent="0.75">
      <c r="A15" s="5" t="s">
        <v>8330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75">
      <c r="A16" s="5" t="s">
        <v>8362</v>
      </c>
      <c r="B16" s="6">
        <v>20</v>
      </c>
      <c r="C16" s="6">
        <v>60</v>
      </c>
      <c r="D16" s="6"/>
      <c r="E16" s="6">
        <v>60</v>
      </c>
      <c r="F16" s="6">
        <v>140</v>
      </c>
    </row>
    <row r="17" spans="1:6" x14ac:dyDescent="0.75">
      <c r="A17" s="5" t="s">
        <v>8335</v>
      </c>
      <c r="B17" s="6"/>
      <c r="C17" s="6">
        <v>100</v>
      </c>
      <c r="D17" s="6"/>
      <c r="E17" s="6"/>
      <c r="F17" s="6">
        <v>100</v>
      </c>
    </row>
    <row r="18" spans="1:6" x14ac:dyDescent="0.75">
      <c r="A18" s="5" t="s">
        <v>8324</v>
      </c>
      <c r="B18" s="6"/>
      <c r="C18" s="6">
        <v>100</v>
      </c>
      <c r="D18" s="6"/>
      <c r="E18" s="6"/>
      <c r="F18" s="6">
        <v>100</v>
      </c>
    </row>
    <row r="19" spans="1:6" x14ac:dyDescent="0.75">
      <c r="A19" s="5" t="s">
        <v>8326</v>
      </c>
      <c r="B19" s="6"/>
      <c r="C19" s="6">
        <v>80</v>
      </c>
      <c r="D19" s="6"/>
      <c r="E19" s="6"/>
      <c r="F19" s="6">
        <v>80</v>
      </c>
    </row>
    <row r="20" spans="1:6" x14ac:dyDescent="0.75">
      <c r="A20" s="5" t="s">
        <v>8334</v>
      </c>
      <c r="B20" s="6"/>
      <c r="C20" s="6"/>
      <c r="D20" s="6"/>
      <c r="E20" s="6">
        <v>80</v>
      </c>
      <c r="F20" s="6">
        <v>80</v>
      </c>
    </row>
    <row r="21" spans="1:6" x14ac:dyDescent="0.75">
      <c r="A21" s="5" t="s">
        <v>8339</v>
      </c>
      <c r="B21" s="6"/>
      <c r="C21" s="6">
        <v>40</v>
      </c>
      <c r="D21" s="6">
        <v>20</v>
      </c>
      <c r="E21" s="6"/>
      <c r="F21" s="6">
        <v>60</v>
      </c>
    </row>
    <row r="22" spans="1:6" x14ac:dyDescent="0.75">
      <c r="A22" s="5" t="s">
        <v>8341</v>
      </c>
      <c r="B22" s="6"/>
      <c r="C22" s="6">
        <v>60</v>
      </c>
      <c r="D22" s="6"/>
      <c r="E22" s="6"/>
      <c r="F22" s="6">
        <v>60</v>
      </c>
    </row>
    <row r="23" spans="1:6" x14ac:dyDescent="0.75">
      <c r="A23" s="5" t="s">
        <v>8359</v>
      </c>
      <c r="B23" s="6">
        <v>18</v>
      </c>
      <c r="C23" s="6">
        <v>2</v>
      </c>
      <c r="D23" s="6"/>
      <c r="E23" s="6">
        <v>40</v>
      </c>
      <c r="F23" s="6">
        <v>60</v>
      </c>
    </row>
    <row r="24" spans="1:6" x14ac:dyDescent="0.75">
      <c r="A24" s="5" t="s">
        <v>8328</v>
      </c>
      <c r="B24" s="6"/>
      <c r="C24" s="6"/>
      <c r="D24" s="6"/>
      <c r="E24" s="6">
        <v>60</v>
      </c>
      <c r="F24" s="6">
        <v>60</v>
      </c>
    </row>
    <row r="25" spans="1:6" x14ac:dyDescent="0.75">
      <c r="A25" s="5" t="s">
        <v>8329</v>
      </c>
      <c r="B25" s="6"/>
      <c r="C25" s="6"/>
      <c r="D25" s="6"/>
      <c r="E25" s="6">
        <v>60</v>
      </c>
      <c r="F25" s="6">
        <v>60</v>
      </c>
    </row>
    <row r="26" spans="1:6" x14ac:dyDescent="0.75">
      <c r="A26" s="5" t="s">
        <v>8353</v>
      </c>
      <c r="B26" s="6"/>
      <c r="C26" s="6"/>
      <c r="D26" s="6"/>
      <c r="E26" s="6">
        <v>60</v>
      </c>
      <c r="F26" s="6">
        <v>60</v>
      </c>
    </row>
    <row r="27" spans="1:6" x14ac:dyDescent="0.75">
      <c r="A27" s="5" t="s">
        <v>8355</v>
      </c>
      <c r="B27" s="6">
        <v>10</v>
      </c>
      <c r="C27" s="6">
        <v>47</v>
      </c>
      <c r="D27" s="6"/>
      <c r="E27" s="6"/>
      <c r="F27" s="6">
        <v>57</v>
      </c>
    </row>
    <row r="28" spans="1:6" x14ac:dyDescent="0.75">
      <c r="A28" s="5" t="s">
        <v>8338</v>
      </c>
      <c r="B28" s="6"/>
      <c r="C28" s="6"/>
      <c r="D28" s="6"/>
      <c r="E28" s="6">
        <v>40</v>
      </c>
      <c r="F28" s="6">
        <v>40</v>
      </c>
    </row>
    <row r="29" spans="1:6" x14ac:dyDescent="0.75">
      <c r="A29" s="5" t="s">
        <v>8352</v>
      </c>
      <c r="B29" s="6"/>
      <c r="C29" s="6">
        <v>40</v>
      </c>
      <c r="D29" s="6"/>
      <c r="E29" s="6"/>
      <c r="F29" s="6">
        <v>40</v>
      </c>
    </row>
    <row r="30" spans="1:6" x14ac:dyDescent="0.75">
      <c r="A30" s="5" t="s">
        <v>8337</v>
      </c>
      <c r="B30" s="6"/>
      <c r="C30" s="6"/>
      <c r="D30" s="6"/>
      <c r="E30" s="6">
        <v>40</v>
      </c>
      <c r="F30" s="6">
        <v>40</v>
      </c>
    </row>
    <row r="31" spans="1:6" x14ac:dyDescent="0.75">
      <c r="A31" s="5" t="s">
        <v>8333</v>
      </c>
      <c r="B31" s="6"/>
      <c r="C31" s="6">
        <v>40</v>
      </c>
      <c r="D31" s="6"/>
      <c r="E31" s="6"/>
      <c r="F31" s="6">
        <v>40</v>
      </c>
    </row>
    <row r="32" spans="1:6" x14ac:dyDescent="0.75">
      <c r="A32" s="5" t="s">
        <v>8343</v>
      </c>
      <c r="B32" s="6"/>
      <c r="C32" s="6"/>
      <c r="D32" s="6"/>
      <c r="E32" s="6">
        <v>40</v>
      </c>
      <c r="F32" s="6">
        <v>40</v>
      </c>
    </row>
    <row r="33" spans="1:6" x14ac:dyDescent="0.75">
      <c r="A33" s="5" t="s">
        <v>8351</v>
      </c>
      <c r="B33" s="6"/>
      <c r="C33" s="6">
        <v>40</v>
      </c>
      <c r="D33" s="6"/>
      <c r="E33" s="6"/>
      <c r="F33" s="6">
        <v>40</v>
      </c>
    </row>
    <row r="34" spans="1:6" x14ac:dyDescent="0.75">
      <c r="A34" s="5" t="s">
        <v>8327</v>
      </c>
      <c r="B34" s="6">
        <v>40</v>
      </c>
      <c r="C34" s="6"/>
      <c r="D34" s="6"/>
      <c r="E34" s="6"/>
      <c r="F34" s="6">
        <v>40</v>
      </c>
    </row>
    <row r="35" spans="1:6" x14ac:dyDescent="0.75">
      <c r="A35" s="5" t="s">
        <v>8332</v>
      </c>
      <c r="B35" s="6"/>
      <c r="C35" s="6"/>
      <c r="D35" s="6">
        <v>6</v>
      </c>
      <c r="E35" s="6">
        <v>34</v>
      </c>
      <c r="F35" s="6">
        <v>40</v>
      </c>
    </row>
    <row r="36" spans="1:6" x14ac:dyDescent="0.75">
      <c r="A36" s="5" t="s">
        <v>8336</v>
      </c>
      <c r="B36" s="6">
        <v>24</v>
      </c>
      <c r="C36" s="6"/>
      <c r="D36" s="6"/>
      <c r="E36" s="6"/>
      <c r="F36" s="6">
        <v>24</v>
      </c>
    </row>
    <row r="37" spans="1:6" x14ac:dyDescent="0.75">
      <c r="A37" s="5" t="s">
        <v>8346</v>
      </c>
      <c r="B37" s="6"/>
      <c r="C37" s="6">
        <v>20</v>
      </c>
      <c r="D37" s="6"/>
      <c r="E37" s="6"/>
      <c r="F37" s="6">
        <v>20</v>
      </c>
    </row>
    <row r="38" spans="1:6" x14ac:dyDescent="0.75">
      <c r="A38" s="5" t="s">
        <v>8350</v>
      </c>
      <c r="B38" s="6">
        <v>20</v>
      </c>
      <c r="C38" s="6"/>
      <c r="D38" s="6"/>
      <c r="E38" s="6"/>
      <c r="F38" s="6">
        <v>20</v>
      </c>
    </row>
    <row r="39" spans="1:6" x14ac:dyDescent="0.75">
      <c r="A39" s="5" t="s">
        <v>8345</v>
      </c>
      <c r="B39" s="6">
        <v>20</v>
      </c>
      <c r="C39" s="6"/>
      <c r="D39" s="6"/>
      <c r="E39" s="6"/>
      <c r="F39" s="6">
        <v>20</v>
      </c>
    </row>
    <row r="40" spans="1:6" x14ac:dyDescent="0.75">
      <c r="A40" s="5" t="s">
        <v>8354</v>
      </c>
      <c r="B40" s="6"/>
      <c r="C40" s="6"/>
      <c r="D40" s="6"/>
      <c r="E40" s="6">
        <v>20</v>
      </c>
      <c r="F40" s="6">
        <v>20</v>
      </c>
    </row>
    <row r="41" spans="1:6" x14ac:dyDescent="0.75">
      <c r="A41" s="5" t="s">
        <v>8356</v>
      </c>
      <c r="B41" s="6"/>
      <c r="C41" s="6">
        <v>20</v>
      </c>
      <c r="D41" s="6"/>
      <c r="E41" s="6"/>
      <c r="F41" s="6">
        <v>20</v>
      </c>
    </row>
    <row r="42" spans="1:6" x14ac:dyDescent="0.75">
      <c r="A42" s="5" t="s">
        <v>8358</v>
      </c>
      <c r="B42" s="6"/>
      <c r="C42" s="6">
        <v>11</v>
      </c>
      <c r="D42" s="6"/>
      <c r="E42" s="6">
        <v>9</v>
      </c>
      <c r="F42" s="6">
        <v>20</v>
      </c>
    </row>
    <row r="43" spans="1:6" x14ac:dyDescent="0.75">
      <c r="A43" s="5" t="s">
        <v>8347</v>
      </c>
      <c r="B43" s="6"/>
      <c r="C43" s="6">
        <v>20</v>
      </c>
      <c r="D43" s="6"/>
      <c r="E43" s="6"/>
      <c r="F43" s="6">
        <v>20</v>
      </c>
    </row>
    <row r="44" spans="1:6" x14ac:dyDescent="0.75">
      <c r="A44" s="5" t="s">
        <v>8342</v>
      </c>
      <c r="B44" s="6"/>
      <c r="C44" s="6"/>
      <c r="D44" s="6"/>
      <c r="E44" s="6">
        <v>20</v>
      </c>
      <c r="F44" s="6">
        <v>20</v>
      </c>
    </row>
    <row r="45" spans="1:6" x14ac:dyDescent="0.75">
      <c r="A45" s="5" t="s">
        <v>8349</v>
      </c>
      <c r="B45" s="6"/>
      <c r="C45" s="6">
        <v>20</v>
      </c>
      <c r="D45" s="6"/>
      <c r="E45" s="6"/>
      <c r="F45" s="6">
        <v>20</v>
      </c>
    </row>
    <row r="46" spans="1:6" x14ac:dyDescent="0.75">
      <c r="A46" s="5" t="s">
        <v>8331</v>
      </c>
      <c r="B46" s="6"/>
      <c r="C46" s="6">
        <v>20</v>
      </c>
      <c r="D46" s="6"/>
      <c r="E46" s="6"/>
      <c r="F46" s="6">
        <v>20</v>
      </c>
    </row>
    <row r="47" spans="1:6" x14ac:dyDescent="0.75">
      <c r="A47" s="5" t="s">
        <v>8319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994F5-6546-4366-9020-7D07B4E5D567}">
  <dimension ref="A1:F18"/>
  <sheetViews>
    <sheetView workbookViewId="0">
      <selection activeCell="G37" sqref="G37"/>
    </sheetView>
  </sheetViews>
  <sheetFormatPr defaultRowHeight="14.75" x14ac:dyDescent="0.75"/>
  <cols>
    <col min="1" max="1" width="12.86328125" bestFit="1" customWidth="1"/>
    <col min="2" max="2" width="15.54296875" bestFit="1" customWidth="1"/>
    <col min="3" max="3" width="5.7265625" bestFit="1" customWidth="1"/>
    <col min="4" max="4" width="4" bestFit="1" customWidth="1"/>
    <col min="5" max="5" width="9.40625" bestFit="1" customWidth="1"/>
    <col min="6" max="6" width="10.7265625" bestFit="1" customWidth="1"/>
  </cols>
  <sheetData>
    <row r="1" spans="1:6" x14ac:dyDescent="0.75">
      <c r="A1" s="4" t="s">
        <v>8307</v>
      </c>
      <c r="B1" t="s">
        <v>8320</v>
      </c>
    </row>
    <row r="2" spans="1:6" x14ac:dyDescent="0.75">
      <c r="A2" s="4" t="s">
        <v>8379</v>
      </c>
      <c r="B2" t="s">
        <v>8320</v>
      </c>
    </row>
    <row r="4" spans="1:6" x14ac:dyDescent="0.75">
      <c r="A4" s="4" t="s">
        <v>8321</v>
      </c>
      <c r="B4" s="4" t="s">
        <v>8322</v>
      </c>
    </row>
    <row r="5" spans="1:6" x14ac:dyDescent="0.75">
      <c r="A5" s="4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75">
      <c r="A6" s="8" t="s">
        <v>8369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75">
      <c r="A7" s="8" t="s">
        <v>8377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75">
      <c r="A8" s="8" t="s">
        <v>8373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75">
      <c r="A9" s="8" t="s">
        <v>8374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75">
      <c r="A10" s="8" t="s">
        <v>8370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75">
      <c r="A11" s="8" t="s">
        <v>8378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75">
      <c r="A12" s="8" t="s">
        <v>8371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75">
      <c r="A13" s="8" t="s">
        <v>8368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75">
      <c r="A14" s="8" t="s">
        <v>8367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75">
      <c r="A15" s="8" t="s">
        <v>8375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75">
      <c r="A16" s="8" t="s">
        <v>8376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75">
      <c r="A17" s="8" t="s">
        <v>8372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75">
      <c r="A18" s="8" t="s">
        <v>8319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E5A1B-3F1F-45BE-AA51-83971E9C2F75}">
  <dimension ref="A1:L14"/>
  <sheetViews>
    <sheetView tabSelected="1" topLeftCell="H1" workbookViewId="0">
      <selection activeCell="T2" sqref="T2"/>
    </sheetView>
  </sheetViews>
  <sheetFormatPr defaultRowHeight="14.75" x14ac:dyDescent="0.75"/>
  <cols>
    <col min="1" max="3" width="24" style="11" customWidth="1"/>
    <col min="4" max="7" width="9.1328125" style="14"/>
  </cols>
  <sheetData>
    <row r="1" spans="1:12" x14ac:dyDescent="0.75">
      <c r="B1" s="18" t="s">
        <v>8385</v>
      </c>
      <c r="C1" s="18"/>
      <c r="D1" s="19" t="s">
        <v>8405</v>
      </c>
      <c r="E1" s="19"/>
      <c r="F1" s="19"/>
      <c r="G1" s="19"/>
      <c r="H1" s="19" t="s">
        <v>8398</v>
      </c>
      <c r="I1" s="19" t="s">
        <v>8406</v>
      </c>
      <c r="J1" s="19"/>
      <c r="K1" s="19"/>
      <c r="L1" s="19"/>
    </row>
    <row r="2" spans="1:12" x14ac:dyDescent="0.75">
      <c r="B2" s="15" t="s">
        <v>8399</v>
      </c>
      <c r="C2" s="15" t="s">
        <v>8400</v>
      </c>
      <c r="D2" s="16" t="s">
        <v>8401</v>
      </c>
      <c r="E2" s="16" t="s">
        <v>8402</v>
      </c>
      <c r="F2" s="16" t="s">
        <v>8403</v>
      </c>
      <c r="G2" s="16" t="s">
        <v>8404</v>
      </c>
      <c r="H2" s="19"/>
      <c r="I2" s="16" t="s">
        <v>8401</v>
      </c>
      <c r="J2" s="16" t="s">
        <v>8402</v>
      </c>
      <c r="K2" s="16" t="s">
        <v>8403</v>
      </c>
      <c r="L2" s="16" t="s">
        <v>8404</v>
      </c>
    </row>
    <row r="3" spans="1:12" x14ac:dyDescent="0.75">
      <c r="A3" s="12" t="s">
        <v>8386</v>
      </c>
      <c r="B3" s="13">
        <v>0</v>
      </c>
      <c r="C3" s="13">
        <v>1000</v>
      </c>
      <c r="D3" s="14">
        <f t="shared" ref="D3:G13" si="0">COUNTIFS(goalusd,"&gt;="&amp;$B3, goalusd, "&lt;"&amp;$C3,state,"="&amp;D$2)</f>
        <v>325</v>
      </c>
      <c r="E3" s="14">
        <f t="shared" si="0"/>
        <v>119</v>
      </c>
      <c r="F3" s="14">
        <f t="shared" si="0"/>
        <v>18</v>
      </c>
      <c r="G3" s="14">
        <f t="shared" si="0"/>
        <v>8</v>
      </c>
      <c r="H3">
        <f t="shared" ref="H3:H13" si="1">COUNTIFS(goalusd,"&gt;="&amp;$B3, goalusd, "&lt;"&amp;$C3)</f>
        <v>470</v>
      </c>
      <c r="I3" s="17">
        <f>D3/$H3*100</f>
        <v>69.148936170212778</v>
      </c>
      <c r="J3" s="17">
        <f t="shared" ref="J3:L3" si="2">E3/$H3*100</f>
        <v>25.319148936170212</v>
      </c>
      <c r="K3" s="17">
        <f t="shared" si="2"/>
        <v>3.8297872340425529</v>
      </c>
      <c r="L3" s="17">
        <f t="shared" si="2"/>
        <v>1.7021276595744681</v>
      </c>
    </row>
    <row r="4" spans="1:12" x14ac:dyDescent="0.75">
      <c r="A4" s="12" t="s">
        <v>8387</v>
      </c>
      <c r="B4" s="13">
        <v>1000</v>
      </c>
      <c r="C4" s="13">
        <v>5000</v>
      </c>
      <c r="D4" s="14">
        <f t="shared" si="0"/>
        <v>927</v>
      </c>
      <c r="E4" s="14">
        <f t="shared" si="0"/>
        <v>427</v>
      </c>
      <c r="F4" s="14">
        <f t="shared" si="0"/>
        <v>65</v>
      </c>
      <c r="G4" s="14">
        <f t="shared" si="0"/>
        <v>17</v>
      </c>
      <c r="H4">
        <f t="shared" si="1"/>
        <v>1436</v>
      </c>
      <c r="I4" s="17">
        <f t="shared" ref="I4:I14" si="3">D4/$H4*100</f>
        <v>64.554317548746525</v>
      </c>
      <c r="J4" s="17">
        <f t="shared" ref="J4:J14" si="4">E4/$H4*100</f>
        <v>29.735376044568245</v>
      </c>
      <c r="K4" s="17">
        <f t="shared" ref="K4:K14" si="5">F4/$H4*100</f>
        <v>4.5264623955431755</v>
      </c>
      <c r="L4" s="17">
        <f t="shared" ref="L4:L14" si="6">G4/$H4*100</f>
        <v>1.1838440111420612</v>
      </c>
    </row>
    <row r="5" spans="1:12" x14ac:dyDescent="0.75">
      <c r="A5" s="12" t="s">
        <v>8388</v>
      </c>
      <c r="B5" s="13">
        <v>5000</v>
      </c>
      <c r="C5" s="13">
        <v>10000</v>
      </c>
      <c r="D5" s="14">
        <f t="shared" si="0"/>
        <v>385</v>
      </c>
      <c r="E5" s="14">
        <f t="shared" si="0"/>
        <v>290</v>
      </c>
      <c r="F5" s="14">
        <f t="shared" si="0"/>
        <v>56</v>
      </c>
      <c r="G5" s="14">
        <f t="shared" si="0"/>
        <v>5</v>
      </c>
      <c r="H5">
        <f t="shared" si="1"/>
        <v>736</v>
      </c>
      <c r="I5" s="17">
        <f t="shared" si="3"/>
        <v>52.309782608695656</v>
      </c>
      <c r="J5" s="17">
        <f t="shared" si="4"/>
        <v>39.402173913043477</v>
      </c>
      <c r="K5" s="17">
        <f t="shared" si="5"/>
        <v>7.608695652173914</v>
      </c>
      <c r="L5" s="17">
        <f t="shared" si="6"/>
        <v>0.67934782608695654</v>
      </c>
    </row>
    <row r="6" spans="1:12" x14ac:dyDescent="0.75">
      <c r="A6" s="12" t="s">
        <v>8389</v>
      </c>
      <c r="B6" s="13">
        <v>10000</v>
      </c>
      <c r="C6" s="13">
        <v>15000</v>
      </c>
      <c r="D6" s="14">
        <f t="shared" si="0"/>
        <v>172</v>
      </c>
      <c r="E6" s="14">
        <f t="shared" si="0"/>
        <v>142</v>
      </c>
      <c r="F6" s="14">
        <f t="shared" si="0"/>
        <v>37</v>
      </c>
      <c r="G6" s="14">
        <f t="shared" si="0"/>
        <v>9</v>
      </c>
      <c r="H6">
        <f t="shared" si="1"/>
        <v>360</v>
      </c>
      <c r="I6" s="17">
        <f t="shared" si="3"/>
        <v>47.777777777777779</v>
      </c>
      <c r="J6" s="17">
        <f t="shared" si="4"/>
        <v>39.444444444444443</v>
      </c>
      <c r="K6" s="17">
        <f t="shared" si="5"/>
        <v>10.277777777777777</v>
      </c>
      <c r="L6" s="17">
        <f t="shared" si="6"/>
        <v>2.5</v>
      </c>
    </row>
    <row r="7" spans="1:12" x14ac:dyDescent="0.75">
      <c r="A7" s="12" t="s">
        <v>8390</v>
      </c>
      <c r="B7" s="13">
        <v>15000</v>
      </c>
      <c r="C7" s="13">
        <v>20000</v>
      </c>
      <c r="D7" s="14">
        <f t="shared" si="0"/>
        <v>95</v>
      </c>
      <c r="E7" s="14">
        <f t="shared" si="0"/>
        <v>93</v>
      </c>
      <c r="F7" s="14">
        <f t="shared" si="0"/>
        <v>19</v>
      </c>
      <c r="G7" s="14">
        <f t="shared" si="0"/>
        <v>4</v>
      </c>
      <c r="H7">
        <f t="shared" si="1"/>
        <v>211</v>
      </c>
      <c r="I7" s="17">
        <f t="shared" si="3"/>
        <v>45.023696682464454</v>
      </c>
      <c r="J7" s="17">
        <f t="shared" si="4"/>
        <v>44.075829383886258</v>
      </c>
      <c r="K7" s="17">
        <f t="shared" si="5"/>
        <v>9.0047393364928912</v>
      </c>
      <c r="L7" s="17">
        <f t="shared" si="6"/>
        <v>1.8957345971563981</v>
      </c>
    </row>
    <row r="8" spans="1:12" x14ac:dyDescent="0.75">
      <c r="A8" s="12" t="s">
        <v>8391</v>
      </c>
      <c r="B8" s="13">
        <v>20000</v>
      </c>
      <c r="C8" s="13">
        <v>25000</v>
      </c>
      <c r="D8" s="14">
        <f t="shared" si="0"/>
        <v>52</v>
      </c>
      <c r="E8" s="14">
        <f t="shared" si="0"/>
        <v>68</v>
      </c>
      <c r="F8" s="14">
        <f t="shared" si="0"/>
        <v>15</v>
      </c>
      <c r="G8" s="14">
        <f t="shared" si="0"/>
        <v>1</v>
      </c>
      <c r="H8">
        <f t="shared" si="1"/>
        <v>136</v>
      </c>
      <c r="I8" s="17">
        <f t="shared" si="3"/>
        <v>38.235294117647058</v>
      </c>
      <c r="J8" s="17">
        <f t="shared" si="4"/>
        <v>50</v>
      </c>
      <c r="K8" s="17">
        <f t="shared" si="5"/>
        <v>11.029411764705882</v>
      </c>
      <c r="L8" s="17">
        <f t="shared" si="6"/>
        <v>0.73529411764705876</v>
      </c>
    </row>
    <row r="9" spans="1:12" x14ac:dyDescent="0.75">
      <c r="A9" s="12" t="s">
        <v>8392</v>
      </c>
      <c r="B9" s="13">
        <v>25000</v>
      </c>
      <c r="C9" s="13">
        <v>30000</v>
      </c>
      <c r="D9" s="14">
        <f t="shared" si="0"/>
        <v>63</v>
      </c>
      <c r="E9" s="14">
        <f t="shared" si="0"/>
        <v>66</v>
      </c>
      <c r="F9" s="14">
        <f t="shared" si="0"/>
        <v>16</v>
      </c>
      <c r="G9" s="14">
        <f t="shared" si="0"/>
        <v>1</v>
      </c>
      <c r="H9">
        <f t="shared" si="1"/>
        <v>146</v>
      </c>
      <c r="I9" s="17">
        <f t="shared" si="3"/>
        <v>43.150684931506852</v>
      </c>
      <c r="J9" s="17">
        <f t="shared" si="4"/>
        <v>45.205479452054789</v>
      </c>
      <c r="K9" s="17">
        <f t="shared" si="5"/>
        <v>10.95890410958904</v>
      </c>
      <c r="L9" s="17">
        <f t="shared" si="6"/>
        <v>0.68493150684931503</v>
      </c>
    </row>
    <row r="10" spans="1:12" x14ac:dyDescent="0.75">
      <c r="A10" s="12" t="s">
        <v>8393</v>
      </c>
      <c r="B10" s="13">
        <v>30000</v>
      </c>
      <c r="C10" s="13">
        <v>35000</v>
      </c>
      <c r="D10" s="14">
        <f t="shared" si="0"/>
        <v>32</v>
      </c>
      <c r="E10" s="14">
        <f t="shared" si="0"/>
        <v>33</v>
      </c>
      <c r="F10" s="14">
        <f t="shared" si="0"/>
        <v>13</v>
      </c>
      <c r="G10" s="14">
        <f t="shared" si="0"/>
        <v>2</v>
      </c>
      <c r="H10">
        <f t="shared" si="1"/>
        <v>80</v>
      </c>
      <c r="I10" s="17">
        <f t="shared" si="3"/>
        <v>40</v>
      </c>
      <c r="J10" s="17">
        <f t="shared" si="4"/>
        <v>41.25</v>
      </c>
      <c r="K10" s="17">
        <f t="shared" si="5"/>
        <v>16.25</v>
      </c>
      <c r="L10" s="17">
        <f t="shared" si="6"/>
        <v>2.5</v>
      </c>
    </row>
    <row r="11" spans="1:12" x14ac:dyDescent="0.75">
      <c r="A11" s="12" t="s">
        <v>8394</v>
      </c>
      <c r="B11" s="13">
        <v>35000</v>
      </c>
      <c r="C11" s="13">
        <v>40000</v>
      </c>
      <c r="D11" s="14">
        <f t="shared" si="0"/>
        <v>27</v>
      </c>
      <c r="E11" s="14">
        <f t="shared" si="0"/>
        <v>27</v>
      </c>
      <c r="F11" s="14">
        <f t="shared" si="0"/>
        <v>6</v>
      </c>
      <c r="G11" s="14">
        <f t="shared" si="0"/>
        <v>0</v>
      </c>
      <c r="H11">
        <f t="shared" si="1"/>
        <v>60</v>
      </c>
      <c r="I11" s="17">
        <f t="shared" si="3"/>
        <v>45</v>
      </c>
      <c r="J11" s="17">
        <f t="shared" si="4"/>
        <v>45</v>
      </c>
      <c r="K11" s="17">
        <f t="shared" si="5"/>
        <v>10</v>
      </c>
      <c r="L11" s="17">
        <f t="shared" si="6"/>
        <v>0</v>
      </c>
    </row>
    <row r="12" spans="1:12" x14ac:dyDescent="0.75">
      <c r="A12" s="12" t="s">
        <v>8395</v>
      </c>
      <c r="B12" s="13">
        <v>40000</v>
      </c>
      <c r="C12" s="13">
        <v>45000</v>
      </c>
      <c r="D12" s="14">
        <f t="shared" si="0"/>
        <v>20</v>
      </c>
      <c r="E12" s="14">
        <f t="shared" si="0"/>
        <v>16</v>
      </c>
      <c r="F12" s="14">
        <f t="shared" si="0"/>
        <v>4</v>
      </c>
      <c r="G12" s="14">
        <f t="shared" si="0"/>
        <v>0</v>
      </c>
      <c r="H12">
        <f t="shared" si="1"/>
        <v>40</v>
      </c>
      <c r="I12" s="17">
        <f t="shared" si="3"/>
        <v>50</v>
      </c>
      <c r="J12" s="17">
        <f t="shared" si="4"/>
        <v>40</v>
      </c>
      <c r="K12" s="17">
        <f t="shared" si="5"/>
        <v>10</v>
      </c>
      <c r="L12" s="17">
        <f t="shared" si="6"/>
        <v>0</v>
      </c>
    </row>
    <row r="13" spans="1:12" x14ac:dyDescent="0.75">
      <c r="A13" s="12" t="s">
        <v>8396</v>
      </c>
      <c r="B13" s="13">
        <v>45000</v>
      </c>
      <c r="C13" s="13">
        <v>50000</v>
      </c>
      <c r="D13" s="14">
        <f t="shared" si="0"/>
        <v>7</v>
      </c>
      <c r="E13" s="14">
        <f t="shared" si="0"/>
        <v>11</v>
      </c>
      <c r="F13" s="14">
        <f t="shared" si="0"/>
        <v>7</v>
      </c>
      <c r="G13" s="14">
        <f t="shared" si="0"/>
        <v>0</v>
      </c>
      <c r="H13">
        <f t="shared" si="1"/>
        <v>25</v>
      </c>
      <c r="I13" s="17">
        <f t="shared" si="3"/>
        <v>28.000000000000004</v>
      </c>
      <c r="J13" s="17">
        <f t="shared" si="4"/>
        <v>44</v>
      </c>
      <c r="K13" s="17">
        <f t="shared" si="5"/>
        <v>28.000000000000004</v>
      </c>
      <c r="L13" s="17">
        <f t="shared" si="6"/>
        <v>0</v>
      </c>
    </row>
    <row r="14" spans="1:12" ht="29.5" x14ac:dyDescent="0.75">
      <c r="A14" s="12" t="s">
        <v>8397</v>
      </c>
      <c r="B14" s="13">
        <v>50000</v>
      </c>
      <c r="C14" s="13"/>
      <c r="D14">
        <f>COUNTIFS(goalusd,"&gt;="&amp;$B14, state,"="&amp;D2)</f>
        <v>80</v>
      </c>
      <c r="E14">
        <f>COUNTIFS(goalusd,"&gt;="&amp;$B14, state,"="&amp;E2)</f>
        <v>238</v>
      </c>
      <c r="F14">
        <f>COUNTIFS(goalusd,"&gt;="&amp;$B14, state,"="&amp;F2)</f>
        <v>93</v>
      </c>
      <c r="G14">
        <f>COUNTIFS(goalusd,"&gt;="&amp;$B14, state,"="&amp;G2)</f>
        <v>3</v>
      </c>
      <c r="H14">
        <f>COUNTIF(goalusd,"&gt;="&amp;$B14)</f>
        <v>414</v>
      </c>
      <c r="I14" s="17">
        <f t="shared" si="3"/>
        <v>19.323671497584542</v>
      </c>
      <c r="J14" s="17">
        <f t="shared" si="4"/>
        <v>57.487922705314013</v>
      </c>
      <c r="K14" s="17">
        <f t="shared" si="5"/>
        <v>22.463768115942027</v>
      </c>
      <c r="L14" s="17">
        <f t="shared" si="6"/>
        <v>0.72463768115942029</v>
      </c>
    </row>
  </sheetData>
  <mergeCells count="4">
    <mergeCell ref="B1:C1"/>
    <mergeCell ref="D1:G1"/>
    <mergeCell ref="H1:H2"/>
    <mergeCell ref="I1:L1"/>
  </mergeCells>
  <conditionalFormatting sqref="I3:L14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5F228-9C9B-449D-B850-B18C42B6F91A}">
  <dimension ref="A1:B15"/>
  <sheetViews>
    <sheetView workbookViewId="0">
      <selection activeCell="F18" sqref="F18"/>
    </sheetView>
  </sheetViews>
  <sheetFormatPr defaultRowHeight="14.75" x14ac:dyDescent="0.75"/>
  <sheetData>
    <row r="1" spans="1:2" x14ac:dyDescent="0.75">
      <c r="A1" t="s">
        <v>8381</v>
      </c>
    </row>
    <row r="3" spans="1:2" x14ac:dyDescent="0.75">
      <c r="A3" s="10" t="s">
        <v>8246</v>
      </c>
      <c r="B3">
        <v>1</v>
      </c>
    </row>
    <row r="4" spans="1:2" x14ac:dyDescent="0.75">
      <c r="A4" s="10" t="s">
        <v>8248</v>
      </c>
      <c r="B4">
        <v>0.66</v>
      </c>
    </row>
    <row r="5" spans="1:2" x14ac:dyDescent="0.75">
      <c r="A5" s="10" t="s">
        <v>8251</v>
      </c>
      <c r="B5">
        <v>0.73</v>
      </c>
    </row>
    <row r="6" spans="1:2" x14ac:dyDescent="0.75">
      <c r="A6" s="10" t="s">
        <v>8257</v>
      </c>
      <c r="B6">
        <v>1.08</v>
      </c>
    </row>
    <row r="7" spans="1:2" x14ac:dyDescent="0.75">
      <c r="A7" s="10" t="s">
        <v>8253</v>
      </c>
      <c r="B7">
        <v>0.15</v>
      </c>
    </row>
    <row r="8" spans="1:2" x14ac:dyDescent="0.75">
      <c r="A8" s="10" t="s">
        <v>8249</v>
      </c>
      <c r="B8">
        <v>1.1399999999999999</v>
      </c>
    </row>
    <row r="9" spans="1:2" x14ac:dyDescent="0.75">
      <c r="A9" s="10" t="s">
        <v>8247</v>
      </c>
      <c r="B9">
        <v>1.31</v>
      </c>
    </row>
    <row r="10" spans="1:2" x14ac:dyDescent="0.75">
      <c r="A10" s="10" t="s">
        <v>8252</v>
      </c>
      <c r="B10">
        <v>0.13</v>
      </c>
    </row>
    <row r="11" spans="1:2" x14ac:dyDescent="0.75">
      <c r="A11" s="10" t="s">
        <v>8256</v>
      </c>
      <c r="B11">
        <v>4.8000000000000001E-2</v>
      </c>
    </row>
    <row r="12" spans="1:2" x14ac:dyDescent="0.75">
      <c r="A12" s="10" t="s">
        <v>8254</v>
      </c>
      <c r="B12">
        <v>0.1</v>
      </c>
    </row>
    <row r="13" spans="1:2" x14ac:dyDescent="0.75">
      <c r="A13" s="10" t="s">
        <v>8250</v>
      </c>
      <c r="B13">
        <v>0.63</v>
      </c>
    </row>
    <row r="14" spans="1:2" x14ac:dyDescent="0.75">
      <c r="A14" s="10" t="s">
        <v>8255</v>
      </c>
      <c r="B14">
        <v>0.11</v>
      </c>
    </row>
    <row r="15" spans="1:2" x14ac:dyDescent="0.75">
      <c r="A15" s="10" t="s">
        <v>8258</v>
      </c>
      <c r="B15">
        <v>0.72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Master Table</vt:lpstr>
      <vt:lpstr>Category Stats</vt:lpstr>
      <vt:lpstr>Category Stats %</vt:lpstr>
      <vt:lpstr>Sub-Category Stats</vt:lpstr>
      <vt:lpstr>Date Stats</vt:lpstr>
      <vt:lpstr>$ Bucket Table</vt:lpstr>
      <vt:lpstr>Currency Conversion</vt:lpstr>
      <vt:lpstr>convert</vt:lpstr>
      <vt:lpstr>goal</vt:lpstr>
      <vt:lpstr>goalusd</vt:lpstr>
      <vt:lpstr>money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Haley Bollum</cp:lastModifiedBy>
  <dcterms:created xsi:type="dcterms:W3CDTF">2017-04-20T15:17:24Z</dcterms:created>
  <dcterms:modified xsi:type="dcterms:W3CDTF">2020-03-13T15:19:18Z</dcterms:modified>
</cp:coreProperties>
</file>