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F25CCAF-D988-442C-98B1-C9D5D4AC1A57}" xr6:coauthVersionLast="47" xr6:coauthVersionMax="47" xr10:uidLastSave="{00000000-0000-0000-0000-000000000000}"/>
  <bookViews>
    <workbookView xWindow="-108" yWindow="-108" windowWidth="23256" windowHeight="12576" xr2:uid="{9D455DAA-B105-4965-86B6-B62D7CD8061D}"/>
  </bookViews>
  <sheets>
    <sheet name="test_sonuclari_v4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6" l="1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5" i="6" l="1"/>
  <c r="C35" i="6"/>
  <c r="C36" i="6" s="1"/>
  <c r="B37" i="6"/>
  <c r="F33" i="6"/>
  <c r="G33" i="6"/>
  <c r="H33" i="6"/>
  <c r="I33" i="6"/>
  <c r="N33" i="6"/>
  <c r="O33" i="6"/>
  <c r="P33" i="6"/>
  <c r="Q33" i="6"/>
  <c r="X33" i="6"/>
  <c r="Y33" i="6"/>
  <c r="W33" i="6"/>
  <c r="V33" i="6"/>
  <c r="B35" i="6"/>
  <c r="B36" i="6" s="1"/>
  <c r="Z32" i="6"/>
  <c r="S32" i="6"/>
  <c r="R32" i="6"/>
  <c r="K32" i="6"/>
  <c r="J32" i="6"/>
  <c r="Z31" i="6"/>
  <c r="S31" i="6"/>
  <c r="R31" i="6"/>
  <c r="K31" i="6"/>
  <c r="J31" i="6"/>
  <c r="Z30" i="6"/>
  <c r="S30" i="6"/>
  <c r="R30" i="6"/>
  <c r="K30" i="6"/>
  <c r="J30" i="6"/>
  <c r="Z29" i="6"/>
  <c r="S29" i="6"/>
  <c r="R29" i="6"/>
  <c r="K29" i="6"/>
  <c r="J29" i="6"/>
  <c r="Z28" i="6"/>
  <c r="S28" i="6"/>
  <c r="R28" i="6"/>
  <c r="K28" i="6"/>
  <c r="J28" i="6"/>
  <c r="Z27" i="6"/>
  <c r="S27" i="6"/>
  <c r="R27" i="6"/>
  <c r="K27" i="6"/>
  <c r="J27" i="6"/>
  <c r="Z26" i="6"/>
  <c r="S26" i="6"/>
  <c r="R26" i="6"/>
  <c r="K26" i="6"/>
  <c r="J26" i="6"/>
  <c r="Z25" i="6"/>
  <c r="S25" i="6"/>
  <c r="R25" i="6"/>
  <c r="K25" i="6"/>
  <c r="J25" i="6"/>
  <c r="Z24" i="6"/>
  <c r="S24" i="6"/>
  <c r="R24" i="6"/>
  <c r="K24" i="6"/>
  <c r="J24" i="6"/>
  <c r="Z23" i="6"/>
  <c r="S23" i="6"/>
  <c r="R23" i="6"/>
  <c r="K23" i="6"/>
  <c r="J23" i="6"/>
  <c r="Z22" i="6"/>
  <c r="S22" i="6"/>
  <c r="R22" i="6"/>
  <c r="K22" i="6"/>
  <c r="J22" i="6"/>
  <c r="Z21" i="6"/>
  <c r="S21" i="6"/>
  <c r="R21" i="6"/>
  <c r="K21" i="6"/>
  <c r="J21" i="6"/>
  <c r="Z20" i="6"/>
  <c r="S20" i="6"/>
  <c r="R20" i="6"/>
  <c r="K20" i="6"/>
  <c r="J20" i="6"/>
  <c r="Z19" i="6"/>
  <c r="S19" i="6"/>
  <c r="R19" i="6"/>
  <c r="K19" i="6"/>
  <c r="J19" i="6"/>
  <c r="Z18" i="6"/>
  <c r="S18" i="6"/>
  <c r="R18" i="6"/>
  <c r="K18" i="6"/>
  <c r="J18" i="6"/>
  <c r="Z17" i="6"/>
  <c r="S17" i="6"/>
  <c r="R17" i="6"/>
  <c r="K17" i="6"/>
  <c r="J17" i="6"/>
  <c r="Z16" i="6"/>
  <c r="S16" i="6"/>
  <c r="R16" i="6"/>
  <c r="K16" i="6"/>
  <c r="J16" i="6"/>
  <c r="Z15" i="6"/>
  <c r="S15" i="6"/>
  <c r="R15" i="6"/>
  <c r="K15" i="6"/>
  <c r="J15" i="6"/>
  <c r="Z14" i="6"/>
  <c r="S14" i="6"/>
  <c r="R14" i="6"/>
  <c r="K14" i="6"/>
  <c r="J14" i="6"/>
  <c r="Z13" i="6"/>
  <c r="S13" i="6"/>
  <c r="R13" i="6"/>
  <c r="K13" i="6"/>
  <c r="J13" i="6"/>
  <c r="Z12" i="6"/>
  <c r="S12" i="6"/>
  <c r="R12" i="6"/>
  <c r="K12" i="6"/>
  <c r="J12" i="6"/>
  <c r="Z11" i="6"/>
  <c r="S11" i="6"/>
  <c r="R11" i="6"/>
  <c r="K11" i="6"/>
  <c r="J11" i="6"/>
  <c r="Z10" i="6"/>
  <c r="S10" i="6"/>
  <c r="R10" i="6"/>
  <c r="K10" i="6"/>
  <c r="J10" i="6"/>
  <c r="Z9" i="6"/>
  <c r="S9" i="6"/>
  <c r="R9" i="6"/>
  <c r="K9" i="6"/>
  <c r="J9" i="6"/>
  <c r="Z8" i="6"/>
  <c r="S8" i="6"/>
  <c r="R8" i="6"/>
  <c r="K8" i="6"/>
  <c r="J8" i="6"/>
  <c r="Z7" i="6"/>
  <c r="S7" i="6"/>
  <c r="R7" i="6"/>
  <c r="K7" i="6"/>
  <c r="J7" i="6"/>
  <c r="Z6" i="6"/>
  <c r="S6" i="6"/>
  <c r="R6" i="6"/>
  <c r="K6" i="6"/>
  <c r="J6" i="6"/>
  <c r="Z5" i="6"/>
  <c r="S5" i="6"/>
  <c r="R5" i="6"/>
  <c r="K5" i="6"/>
  <c r="J5" i="6"/>
  <c r="Z4" i="6"/>
  <c r="S4" i="6"/>
  <c r="R4" i="6"/>
  <c r="K4" i="6"/>
  <c r="J4" i="6"/>
  <c r="Z3" i="6"/>
  <c r="S3" i="6"/>
  <c r="R3" i="6"/>
  <c r="K3" i="6"/>
  <c r="J3" i="6"/>
  <c r="J35" i="6" l="1"/>
  <c r="R35" i="6"/>
  <c r="S35" i="6"/>
  <c r="Z35" i="6"/>
  <c r="S36" i="6"/>
  <c r="K35" i="6"/>
  <c r="K36" i="6" s="1"/>
  <c r="Z33" i="6"/>
  <c r="Z36" i="6" s="1"/>
  <c r="AA33" i="6"/>
  <c r="AA36" i="6" s="1"/>
  <c r="S33" i="6"/>
  <c r="J33" i="6"/>
  <c r="J36" i="6" s="1"/>
  <c r="K33" i="6"/>
  <c r="R33" i="6"/>
  <c r="R36" i="6" s="1"/>
</calcChain>
</file>

<file path=xl/sharedStrings.xml><?xml version="1.0" encoding="utf-8"?>
<sst xmlns="http://schemas.openxmlformats.org/spreadsheetml/2006/main" count="64" uniqueCount="48">
  <si>
    <t>book1_1</t>
  </si>
  <si>
    <t>book1_2</t>
  </si>
  <si>
    <t>book1_3</t>
  </si>
  <si>
    <t>book2_1</t>
  </si>
  <si>
    <t>book2_2</t>
  </si>
  <si>
    <t>book2_3</t>
  </si>
  <si>
    <t>bib_1</t>
  </si>
  <si>
    <t>bib_2</t>
  </si>
  <si>
    <t>bib_3</t>
  </si>
  <si>
    <t>news_1</t>
  </si>
  <si>
    <t>news_2</t>
  </si>
  <si>
    <t>news_3</t>
  </si>
  <si>
    <t>paper1_1</t>
  </si>
  <si>
    <t>paper1_2</t>
  </si>
  <si>
    <t>paper1_3</t>
  </si>
  <si>
    <t>paper2_1</t>
  </si>
  <si>
    <t>paper2_2</t>
  </si>
  <si>
    <t>paper2_3</t>
  </si>
  <si>
    <t>paper3_1</t>
  </si>
  <si>
    <t>paper3_2</t>
  </si>
  <si>
    <t>paper3_3</t>
  </si>
  <si>
    <t>paper4_1</t>
  </si>
  <si>
    <t>paper4_2</t>
  </si>
  <si>
    <t>paper4_3</t>
  </si>
  <si>
    <t>paper5_1</t>
  </si>
  <si>
    <t>paper5_2</t>
  </si>
  <si>
    <t>paper5_3</t>
  </si>
  <si>
    <t>paper6_1</t>
  </si>
  <si>
    <t>paper6_2</t>
  </si>
  <si>
    <t>paper6_3</t>
  </si>
  <si>
    <t>Veri Dizisi</t>
  </si>
  <si>
    <t>Orijinal Uzunluk (Byte)</t>
  </si>
  <si>
    <t xml:space="preserve">Sıkıştırılmış Uzunluk (Byte) </t>
  </si>
  <si>
    <t>BPC</t>
  </si>
  <si>
    <t>Tasarruf Oranı (%)</t>
  </si>
  <si>
    <t>Kullanılan Blok Sayısı</t>
  </si>
  <si>
    <t>Huffman Kodlama</t>
  </si>
  <si>
    <t>Shannon-Fano Kodlama</t>
  </si>
  <si>
    <t>Toplam</t>
  </si>
  <si>
    <t>Entropi</t>
  </si>
  <si>
    <t>Ortalama</t>
  </si>
  <si>
    <t>max</t>
  </si>
  <si>
    <t>min</t>
  </si>
  <si>
    <t>Taban-32 Kodlama</t>
  </si>
  <si>
    <t>Sıkıştırma Süresi(ms)</t>
  </si>
  <si>
    <t>Açma Süresi (ms)</t>
  </si>
  <si>
    <t>Etikete Yazma Süresi (ms)</t>
  </si>
  <si>
    <t>Etiketten Okuma Süresi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</si>
</sst>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  <charset val="162"/>
    </font>
    <font>
      <sz val="12"/>
      <color theme="1"/>
      <name val="Times New Roman"/>
      <family val="1"/>
      <charset val="162"/>
    </font>
    <font>
      <sz val="12"/>
      <color theme="1"/>
      <name val="Times New Roman"/>
      <family val="2"/>
      <charset val="162"/>
    </font>
    <font>
      <sz val="8"/>
      <name val="Times New Roman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285-E1C3-4F77-A541-2EC5B02523EA}">
  <dimension ref="A1:AA37"/>
  <sheetViews>
    <sheetView tabSelected="1" zoomScale="70" zoomScaleNormal="70" workbookViewId="0">
      <selection activeCell="S3" sqref="S3"/>
    </sheetView>
  </sheetViews>
  <sheetFormatPr defaultRowHeight="13.8" x14ac:dyDescent="0.25"/>
  <cols>
    <col min="1" max="1" width="11.109375" style="1" customWidth="1"/>
    <col min="2" max="2" width="13.5546875" style="2" customWidth="1"/>
    <col min="3" max="3" width="10.6640625" style="2" bestFit="1" customWidth="1"/>
    <col min="4" max="4" width="13.6640625" style="2" customWidth="1"/>
    <col min="5" max="5" width="11.88671875" hidden="1" customWidth="1"/>
    <col min="6" max="6" width="11" customWidth="1"/>
    <col min="7" max="7" width="14" customWidth="1"/>
    <col min="8" max="10" width="9.109375" style="2" customWidth="1"/>
    <col min="11" max="11" width="11.6640625" style="2" customWidth="1"/>
    <col min="12" max="12" width="13.109375" style="2" customWidth="1"/>
    <col min="13" max="13" width="11.88671875" hidden="1" customWidth="1"/>
    <col min="14" max="14" width="11" customWidth="1"/>
    <col min="15" max="15" width="14" customWidth="1"/>
    <col min="16" max="18" width="9.109375" style="2" customWidth="1"/>
    <col min="19" max="19" width="11.6640625" style="2" customWidth="1"/>
    <col min="20" max="20" width="11.88671875" style="2" bestFit="1" customWidth="1"/>
    <col min="21" max="21" width="11.88671875" hidden="1" customWidth="1"/>
    <col min="22" max="22" width="11" customWidth="1"/>
    <col min="23" max="23" width="14" customWidth="1"/>
    <col min="24" max="26" width="9.109375" style="2"/>
    <col min="27" max="27" width="11.6640625" style="2" customWidth="1"/>
  </cols>
  <sheetData>
    <row r="1" spans="1:27" ht="15.6" x14ac:dyDescent="0.3">
      <c r="D1" s="13" t="s">
        <v>36</v>
      </c>
      <c r="E1" s="13"/>
      <c r="F1" s="13"/>
      <c r="G1" s="13"/>
      <c r="H1" s="13"/>
      <c r="I1" s="13"/>
      <c r="J1" s="13"/>
      <c r="K1" s="13"/>
      <c r="L1" s="13" t="s">
        <v>37</v>
      </c>
      <c r="M1" s="13"/>
      <c r="N1" s="13"/>
      <c r="O1" s="13"/>
      <c r="P1" s="13"/>
      <c r="Q1" s="13"/>
      <c r="R1" s="13"/>
      <c r="S1" s="13"/>
      <c r="T1" s="13" t="s">
        <v>43</v>
      </c>
      <c r="U1" s="13"/>
      <c r="V1" s="13"/>
      <c r="W1" s="13"/>
      <c r="X1" s="13"/>
      <c r="Y1" s="13"/>
      <c r="Z1" s="13"/>
      <c r="AA1" s="13"/>
    </row>
    <row r="2" spans="1:27" ht="62.4" x14ac:dyDescent="0.25">
      <c r="A2" s="4" t="s">
        <v>30</v>
      </c>
      <c r="B2" s="4" t="s">
        <v>31</v>
      </c>
      <c r="C2" s="12" t="s">
        <v>39</v>
      </c>
      <c r="D2" s="4" t="s">
        <v>32</v>
      </c>
      <c r="E2" s="4" t="s">
        <v>35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33</v>
      </c>
      <c r="K2" s="4" t="s">
        <v>34</v>
      </c>
      <c r="L2" s="4" t="s">
        <v>32</v>
      </c>
      <c r="M2" s="4" t="s">
        <v>35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33</v>
      </c>
      <c r="S2" s="4" t="s">
        <v>34</v>
      </c>
      <c r="T2" s="4" t="s">
        <v>32</v>
      </c>
      <c r="U2" s="4" t="s">
        <v>35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33</v>
      </c>
      <c r="AA2" s="4" t="s">
        <v>34</v>
      </c>
    </row>
    <row r="3" spans="1:27" s="3" customFormat="1" x14ac:dyDescent="0.25">
      <c r="A3" s="5" t="s">
        <v>6</v>
      </c>
      <c r="B3" s="6">
        <v>788</v>
      </c>
      <c r="C3" s="7">
        <v>5.0004150000000003</v>
      </c>
      <c r="D3" s="6">
        <v>608</v>
      </c>
      <c r="E3" s="6">
        <v>38</v>
      </c>
      <c r="F3" s="6">
        <v>1361</v>
      </c>
      <c r="G3" s="6">
        <v>335</v>
      </c>
      <c r="H3" s="6">
        <v>1551</v>
      </c>
      <c r="I3" s="6">
        <v>1334</v>
      </c>
      <c r="J3" s="7">
        <f>D3*8/B3</f>
        <v>6.1725888324873095</v>
      </c>
      <c r="K3" s="7">
        <f t="shared" ref="K3:K32" si="0">(B3-D3)/B3*100</f>
        <v>22.842639593908629</v>
      </c>
      <c r="L3" s="6">
        <v>613</v>
      </c>
      <c r="M3" s="6">
        <v>39</v>
      </c>
      <c r="N3" s="6">
        <v>1355</v>
      </c>
      <c r="O3" s="6">
        <v>350</v>
      </c>
      <c r="P3" s="6">
        <v>1592</v>
      </c>
      <c r="Q3" s="6">
        <v>1368</v>
      </c>
      <c r="R3" s="7">
        <f t="shared" ref="R3:R32" si="1">L3*8/B3</f>
        <v>6.2233502538071068</v>
      </c>
      <c r="S3" s="7">
        <f t="shared" ref="S3:S32" si="2">(B3-L3)/B3*100</f>
        <v>22.208121827411169</v>
      </c>
      <c r="T3" s="6">
        <v>631</v>
      </c>
      <c r="U3" s="6">
        <v>40</v>
      </c>
      <c r="V3" s="6">
        <v>813</v>
      </c>
      <c r="W3" s="6">
        <v>123</v>
      </c>
      <c r="X3" s="6">
        <v>1632</v>
      </c>
      <c r="Y3" s="6">
        <v>1404</v>
      </c>
      <c r="Z3" s="7">
        <f>T3*8/B3</f>
        <v>6.406091370558376</v>
      </c>
      <c r="AA3" s="7">
        <f>(B3-T3)/B3*100</f>
        <v>19.923857868020303</v>
      </c>
    </row>
    <row r="4" spans="1:27" x14ac:dyDescent="0.25">
      <c r="A4" s="8" t="s">
        <v>7</v>
      </c>
      <c r="B4" s="9">
        <v>950</v>
      </c>
      <c r="C4" s="10">
        <v>4.9277170000000003</v>
      </c>
      <c r="D4" s="9">
        <v>697</v>
      </c>
      <c r="E4" s="9">
        <v>44</v>
      </c>
      <c r="F4" s="9">
        <v>1734</v>
      </c>
      <c r="G4" s="9">
        <v>393</v>
      </c>
      <c r="H4" s="9">
        <v>1794</v>
      </c>
      <c r="I4" s="9">
        <v>1543</v>
      </c>
      <c r="J4" s="10">
        <f t="shared" ref="J4:J32" si="3">D4*8/B4</f>
        <v>5.8694736842105266</v>
      </c>
      <c r="K4" s="10">
        <f t="shared" si="0"/>
        <v>26.631578947368421</v>
      </c>
      <c r="L4" s="9">
        <v>703</v>
      </c>
      <c r="M4" s="9">
        <v>44</v>
      </c>
      <c r="N4" s="9">
        <v>1728</v>
      </c>
      <c r="O4" s="9">
        <v>410</v>
      </c>
      <c r="P4" s="9">
        <v>1794</v>
      </c>
      <c r="Q4" s="9">
        <v>1543</v>
      </c>
      <c r="R4" s="10">
        <f t="shared" si="1"/>
        <v>5.92</v>
      </c>
      <c r="S4" s="10">
        <f t="shared" si="2"/>
        <v>26</v>
      </c>
      <c r="T4" s="9">
        <v>735</v>
      </c>
      <c r="U4" s="9">
        <v>46</v>
      </c>
      <c r="V4" s="9">
        <v>1092</v>
      </c>
      <c r="W4" s="9">
        <v>173</v>
      </c>
      <c r="X4" s="9">
        <v>1877</v>
      </c>
      <c r="Y4" s="9">
        <v>1615</v>
      </c>
      <c r="Z4" s="10">
        <f>T4*8/B4</f>
        <v>6.189473684210526</v>
      </c>
      <c r="AA4" s="10">
        <f>(B4-T4)/B4*100</f>
        <v>22.631578947368421</v>
      </c>
    </row>
    <row r="5" spans="1:27" x14ac:dyDescent="0.25">
      <c r="A5" s="8" t="s">
        <v>8</v>
      </c>
      <c r="B5" s="9">
        <v>421</v>
      </c>
      <c r="C5" s="10">
        <v>4.930237</v>
      </c>
      <c r="D5" s="9">
        <v>309</v>
      </c>
      <c r="E5" s="9">
        <v>20</v>
      </c>
      <c r="F5" s="9">
        <v>479</v>
      </c>
      <c r="G5" s="9">
        <v>138</v>
      </c>
      <c r="H5" s="9">
        <v>820</v>
      </c>
      <c r="I5" s="9">
        <v>705</v>
      </c>
      <c r="J5" s="10">
        <f t="shared" si="3"/>
        <v>5.8717339667458432</v>
      </c>
      <c r="K5" s="10">
        <f t="shared" si="0"/>
        <v>26.603325415676959</v>
      </c>
      <c r="L5" s="9">
        <v>311</v>
      </c>
      <c r="M5" s="9">
        <v>20</v>
      </c>
      <c r="N5" s="9">
        <v>474</v>
      </c>
      <c r="O5" s="9">
        <v>144</v>
      </c>
      <c r="P5" s="9">
        <v>819</v>
      </c>
      <c r="Q5" s="9">
        <v>704</v>
      </c>
      <c r="R5" s="10">
        <f t="shared" si="1"/>
        <v>5.9097387173396676</v>
      </c>
      <c r="S5" s="10">
        <f t="shared" si="2"/>
        <v>26.128266033254157</v>
      </c>
      <c r="T5" s="9">
        <v>324</v>
      </c>
      <c r="U5" s="9">
        <v>21</v>
      </c>
      <c r="V5" s="9">
        <v>218</v>
      </c>
      <c r="W5" s="9">
        <v>41</v>
      </c>
      <c r="X5" s="9">
        <v>861</v>
      </c>
      <c r="Y5" s="9">
        <v>741</v>
      </c>
      <c r="Z5" s="10">
        <f>T5*8/B5</f>
        <v>6.156769596199525</v>
      </c>
      <c r="AA5" s="10">
        <f>(B5-T5)/B5*100</f>
        <v>23.040380047505938</v>
      </c>
    </row>
    <row r="6" spans="1:27" x14ac:dyDescent="0.25">
      <c r="A6" s="8" t="s">
        <v>0</v>
      </c>
      <c r="B6" s="9">
        <v>887</v>
      </c>
      <c r="C6" s="10">
        <v>4.3374230000000003</v>
      </c>
      <c r="D6" s="9">
        <v>502</v>
      </c>
      <c r="E6" s="9">
        <v>32</v>
      </c>
      <c r="F6" s="9">
        <v>1122</v>
      </c>
      <c r="G6" s="9">
        <v>237</v>
      </c>
      <c r="H6" s="9">
        <v>1307</v>
      </c>
      <c r="I6" s="9">
        <v>1124</v>
      </c>
      <c r="J6" s="10">
        <f t="shared" si="3"/>
        <v>4.5276211950394591</v>
      </c>
      <c r="K6" s="10">
        <f t="shared" si="0"/>
        <v>43.404735062006765</v>
      </c>
      <c r="L6" s="9">
        <v>505</v>
      </c>
      <c r="M6" s="9">
        <v>32</v>
      </c>
      <c r="N6" s="9">
        <v>1128</v>
      </c>
      <c r="O6" s="9">
        <v>240</v>
      </c>
      <c r="P6" s="9">
        <v>1307</v>
      </c>
      <c r="Q6" s="9">
        <v>1124</v>
      </c>
      <c r="R6" s="10">
        <f t="shared" si="1"/>
        <v>4.5546786922209694</v>
      </c>
      <c r="S6" s="10">
        <f t="shared" si="2"/>
        <v>43.066516347237879</v>
      </c>
      <c r="T6" s="9">
        <v>579</v>
      </c>
      <c r="U6" s="9">
        <v>37</v>
      </c>
      <c r="V6" s="9">
        <v>691</v>
      </c>
      <c r="W6" s="9">
        <v>150</v>
      </c>
      <c r="X6" s="9">
        <v>1512</v>
      </c>
      <c r="Y6" s="9">
        <v>1300</v>
      </c>
      <c r="Z6" s="10">
        <f>T6*8/B6</f>
        <v>5.2220969560315673</v>
      </c>
      <c r="AA6" s="10">
        <f>(B6-T6)/B6*100</f>
        <v>34.723788049605417</v>
      </c>
    </row>
    <row r="7" spans="1:27" x14ac:dyDescent="0.25">
      <c r="A7" s="8" t="s">
        <v>1</v>
      </c>
      <c r="B7" s="9">
        <v>1042</v>
      </c>
      <c r="C7" s="10">
        <v>4.4801640000000003</v>
      </c>
      <c r="D7" s="9">
        <v>614</v>
      </c>
      <c r="E7" s="9">
        <v>39</v>
      </c>
      <c r="F7" s="9">
        <v>1577</v>
      </c>
      <c r="G7" s="9">
        <v>319</v>
      </c>
      <c r="H7" s="9">
        <v>1592</v>
      </c>
      <c r="I7" s="9">
        <v>1368</v>
      </c>
      <c r="J7" s="10">
        <f t="shared" si="3"/>
        <v>4.7140115163147795</v>
      </c>
      <c r="K7" s="10">
        <f t="shared" si="0"/>
        <v>41.074856046065264</v>
      </c>
      <c r="L7" s="9">
        <v>618</v>
      </c>
      <c r="M7" s="9">
        <v>39</v>
      </c>
      <c r="N7" s="9">
        <v>1587</v>
      </c>
      <c r="O7" s="9">
        <v>327</v>
      </c>
      <c r="P7" s="9">
        <v>1592</v>
      </c>
      <c r="Q7" s="9">
        <v>1368</v>
      </c>
      <c r="R7" s="10">
        <f t="shared" si="1"/>
        <v>4.7447216890595012</v>
      </c>
      <c r="S7" s="10">
        <f t="shared" si="2"/>
        <v>40.690978886756241</v>
      </c>
      <c r="T7" s="9">
        <v>690</v>
      </c>
      <c r="U7" s="9">
        <v>44</v>
      </c>
      <c r="V7" s="9">
        <v>974</v>
      </c>
      <c r="W7" s="9">
        <v>202</v>
      </c>
      <c r="X7" s="9">
        <v>1796</v>
      </c>
      <c r="Y7" s="9">
        <v>1544</v>
      </c>
      <c r="Z7" s="10">
        <f>T7*8/B7</f>
        <v>5.297504798464491</v>
      </c>
      <c r="AA7" s="10">
        <f>(B7-T7)/B7*100</f>
        <v>33.781190019193858</v>
      </c>
    </row>
    <row r="8" spans="1:27" s="3" customFormat="1" x14ac:dyDescent="0.25">
      <c r="A8" s="5" t="s">
        <v>2</v>
      </c>
      <c r="B8" s="6">
        <v>609</v>
      </c>
      <c r="C8" s="7">
        <v>4.2117979999999999</v>
      </c>
      <c r="D8" s="6">
        <v>333</v>
      </c>
      <c r="E8" s="6">
        <v>21</v>
      </c>
      <c r="F8" s="6">
        <v>559</v>
      </c>
      <c r="G8" s="6">
        <v>125</v>
      </c>
      <c r="H8" s="6">
        <v>860</v>
      </c>
      <c r="I8" s="6">
        <v>739</v>
      </c>
      <c r="J8" s="7">
        <f t="shared" si="3"/>
        <v>4.374384236453202</v>
      </c>
      <c r="K8" s="7">
        <f t="shared" si="0"/>
        <v>45.320197044334975</v>
      </c>
      <c r="L8" s="6">
        <v>333</v>
      </c>
      <c r="M8" s="6">
        <v>21</v>
      </c>
      <c r="N8" s="6">
        <v>553</v>
      </c>
      <c r="O8" s="6">
        <v>125</v>
      </c>
      <c r="P8" s="6">
        <v>859</v>
      </c>
      <c r="Q8" s="6">
        <v>739</v>
      </c>
      <c r="R8" s="7">
        <f t="shared" si="1"/>
        <v>4.374384236453202</v>
      </c>
      <c r="S8" s="7">
        <f t="shared" si="2"/>
        <v>45.320197044334975</v>
      </c>
      <c r="T8" s="6">
        <v>385</v>
      </c>
      <c r="U8" s="6">
        <v>25</v>
      </c>
      <c r="V8" s="6">
        <v>302</v>
      </c>
      <c r="W8" s="6">
        <v>77</v>
      </c>
      <c r="X8" s="6">
        <v>1024</v>
      </c>
      <c r="Y8" s="6">
        <v>880</v>
      </c>
      <c r="Z8" s="7">
        <f>T8*8/B8</f>
        <v>5.0574712643678161</v>
      </c>
      <c r="AA8" s="7">
        <f>(B8-T8)/B8*100</f>
        <v>36.781609195402297</v>
      </c>
    </row>
    <row r="9" spans="1:27" x14ac:dyDescent="0.25">
      <c r="A9" s="8" t="s">
        <v>3</v>
      </c>
      <c r="B9" s="9">
        <v>1046</v>
      </c>
      <c r="C9" s="10">
        <v>4.3254200000000003</v>
      </c>
      <c r="D9" s="9">
        <v>592</v>
      </c>
      <c r="E9" s="9">
        <v>37</v>
      </c>
      <c r="F9" s="9">
        <v>1515</v>
      </c>
      <c r="G9" s="9">
        <v>302</v>
      </c>
      <c r="H9" s="9">
        <v>1510</v>
      </c>
      <c r="I9" s="9">
        <v>1298</v>
      </c>
      <c r="J9" s="10">
        <f t="shared" si="3"/>
        <v>4.5277246653919692</v>
      </c>
      <c r="K9" s="10">
        <f t="shared" si="0"/>
        <v>43.403441682600381</v>
      </c>
      <c r="L9" s="9">
        <v>595</v>
      </c>
      <c r="M9" s="9">
        <v>38</v>
      </c>
      <c r="N9" s="9">
        <v>1517</v>
      </c>
      <c r="O9" s="9">
        <v>303</v>
      </c>
      <c r="P9" s="9">
        <v>1550</v>
      </c>
      <c r="Q9" s="9">
        <v>1333</v>
      </c>
      <c r="R9" s="10">
        <f t="shared" si="1"/>
        <v>4.5506692160611859</v>
      </c>
      <c r="S9" s="10">
        <f t="shared" si="2"/>
        <v>43.116634799235179</v>
      </c>
      <c r="T9" s="9">
        <v>672</v>
      </c>
      <c r="U9" s="9">
        <v>42</v>
      </c>
      <c r="V9" s="9">
        <v>919</v>
      </c>
      <c r="W9" s="9">
        <v>204</v>
      </c>
      <c r="X9" s="9">
        <v>1715</v>
      </c>
      <c r="Y9" s="9">
        <v>1474</v>
      </c>
      <c r="Z9" s="10">
        <f>T9*8/B9</f>
        <v>5.1395793499043974</v>
      </c>
      <c r="AA9" s="10">
        <f>(B9-T9)/B9*100</f>
        <v>35.755258126195031</v>
      </c>
    </row>
    <row r="10" spans="1:27" x14ac:dyDescent="0.25">
      <c r="A10" s="8" t="s">
        <v>4</v>
      </c>
      <c r="B10" s="9">
        <v>849</v>
      </c>
      <c r="C10" s="10">
        <v>4.6605220000000003</v>
      </c>
      <c r="D10" s="9">
        <v>635</v>
      </c>
      <c r="E10" s="9">
        <v>40</v>
      </c>
      <c r="F10" s="9">
        <v>1487</v>
      </c>
      <c r="G10" s="9">
        <v>358</v>
      </c>
      <c r="H10" s="9">
        <v>1633</v>
      </c>
      <c r="I10" s="9">
        <v>1403</v>
      </c>
      <c r="J10" s="10">
        <f t="shared" si="3"/>
        <v>5.9835100117785629</v>
      </c>
      <c r="K10" s="10">
        <f t="shared" si="0"/>
        <v>25.206124852767964</v>
      </c>
      <c r="L10" s="9">
        <v>647</v>
      </c>
      <c r="M10" s="9">
        <v>41</v>
      </c>
      <c r="N10" s="9">
        <v>1498</v>
      </c>
      <c r="O10" s="9">
        <v>379</v>
      </c>
      <c r="P10" s="9">
        <v>1672</v>
      </c>
      <c r="Q10" s="9">
        <v>1438</v>
      </c>
      <c r="R10" s="10">
        <f t="shared" si="1"/>
        <v>6.0965842167255593</v>
      </c>
      <c r="S10" s="10">
        <f t="shared" si="2"/>
        <v>23.792697290930505</v>
      </c>
      <c r="T10" s="9">
        <v>631</v>
      </c>
      <c r="U10" s="9">
        <v>40</v>
      </c>
      <c r="V10" s="9">
        <v>813</v>
      </c>
      <c r="W10" s="9">
        <v>140</v>
      </c>
      <c r="X10" s="9">
        <v>1634</v>
      </c>
      <c r="Y10" s="9">
        <v>1405</v>
      </c>
      <c r="Z10" s="10">
        <f>T10*8/B10</f>
        <v>5.9458186101295638</v>
      </c>
      <c r="AA10" s="10">
        <f>(B10-T10)/B10*100</f>
        <v>25.677267373380445</v>
      </c>
    </row>
    <row r="11" spans="1:27" x14ac:dyDescent="0.25">
      <c r="A11" s="8" t="s">
        <v>5</v>
      </c>
      <c r="B11" s="9">
        <v>601</v>
      </c>
      <c r="C11" s="10">
        <v>4.5236109999999998</v>
      </c>
      <c r="D11" s="9">
        <v>376</v>
      </c>
      <c r="E11" s="9">
        <v>24</v>
      </c>
      <c r="F11" s="9">
        <v>669</v>
      </c>
      <c r="G11" s="9">
        <v>165</v>
      </c>
      <c r="H11" s="9">
        <v>982</v>
      </c>
      <c r="I11" s="9">
        <v>844</v>
      </c>
      <c r="J11" s="10">
        <f t="shared" si="3"/>
        <v>5.0049916805324459</v>
      </c>
      <c r="K11" s="10">
        <f t="shared" si="0"/>
        <v>37.437603993344425</v>
      </c>
      <c r="L11" s="9">
        <v>380</v>
      </c>
      <c r="M11" s="9">
        <v>24</v>
      </c>
      <c r="N11" s="9">
        <v>671</v>
      </c>
      <c r="O11" s="9">
        <v>169</v>
      </c>
      <c r="P11" s="9">
        <v>982</v>
      </c>
      <c r="Q11" s="9">
        <v>844</v>
      </c>
      <c r="R11" s="10">
        <f t="shared" si="1"/>
        <v>5.0582362728785357</v>
      </c>
      <c r="S11" s="10">
        <f t="shared" si="2"/>
        <v>36.772046589018302</v>
      </c>
      <c r="T11" s="9">
        <v>414</v>
      </c>
      <c r="U11" s="9">
        <v>26</v>
      </c>
      <c r="V11" s="9">
        <v>352</v>
      </c>
      <c r="W11" s="9">
        <v>76</v>
      </c>
      <c r="X11" s="9">
        <v>1064</v>
      </c>
      <c r="Y11" s="9">
        <v>915</v>
      </c>
      <c r="Z11" s="10">
        <f>T11*8/B11</f>
        <v>5.5108153078202999</v>
      </c>
      <c r="AA11" s="10">
        <f>(B11-T11)/B11*100</f>
        <v>31.114808652246257</v>
      </c>
    </row>
    <row r="12" spans="1:27" x14ac:dyDescent="0.25">
      <c r="A12" s="8" t="s">
        <v>9</v>
      </c>
      <c r="B12" s="9">
        <v>880</v>
      </c>
      <c r="C12" s="10">
        <v>4.3198889999999999</v>
      </c>
      <c r="D12" s="9">
        <v>498</v>
      </c>
      <c r="E12" s="9">
        <v>32</v>
      </c>
      <c r="F12" s="9">
        <v>1102</v>
      </c>
      <c r="G12" s="9">
        <v>234</v>
      </c>
      <c r="H12" s="9">
        <v>1307</v>
      </c>
      <c r="I12" s="9">
        <v>1124</v>
      </c>
      <c r="J12" s="10">
        <f t="shared" si="3"/>
        <v>4.5272727272727273</v>
      </c>
      <c r="K12" s="10">
        <f t="shared" si="0"/>
        <v>43.409090909090907</v>
      </c>
      <c r="L12" s="9">
        <v>501</v>
      </c>
      <c r="M12" s="9">
        <v>32</v>
      </c>
      <c r="N12" s="9">
        <v>1104</v>
      </c>
      <c r="O12" s="9">
        <v>237</v>
      </c>
      <c r="P12" s="9">
        <v>1307</v>
      </c>
      <c r="Q12" s="9">
        <v>1124</v>
      </c>
      <c r="R12" s="10">
        <f t="shared" si="1"/>
        <v>4.5545454545454547</v>
      </c>
      <c r="S12" s="10">
        <f t="shared" si="2"/>
        <v>43.068181818181813</v>
      </c>
      <c r="T12" s="9">
        <v>570</v>
      </c>
      <c r="U12" s="9">
        <v>36</v>
      </c>
      <c r="V12" s="9">
        <v>668</v>
      </c>
      <c r="W12" s="9">
        <v>148</v>
      </c>
      <c r="X12" s="9">
        <v>1471</v>
      </c>
      <c r="Y12" s="9">
        <v>1265</v>
      </c>
      <c r="Z12" s="10">
        <f>T12*8/B12</f>
        <v>5.1818181818181817</v>
      </c>
      <c r="AA12" s="10">
        <f>(B12-T12)/B12*100</f>
        <v>35.227272727272727</v>
      </c>
    </row>
    <row r="13" spans="1:27" x14ac:dyDescent="0.25">
      <c r="A13" s="8" t="s">
        <v>10</v>
      </c>
      <c r="B13" s="9">
        <v>450</v>
      </c>
      <c r="C13" s="10">
        <v>4.9449149999999999</v>
      </c>
      <c r="D13" s="9">
        <v>323</v>
      </c>
      <c r="E13" s="9">
        <v>21</v>
      </c>
      <c r="F13" s="9">
        <v>521</v>
      </c>
      <c r="G13" s="9">
        <v>148</v>
      </c>
      <c r="H13" s="9">
        <v>860</v>
      </c>
      <c r="I13" s="9">
        <v>739</v>
      </c>
      <c r="J13" s="10">
        <f t="shared" si="3"/>
        <v>5.7422222222222219</v>
      </c>
      <c r="K13" s="10">
        <f t="shared" si="0"/>
        <v>28.222222222222221</v>
      </c>
      <c r="L13" s="9">
        <v>329</v>
      </c>
      <c r="M13" s="9">
        <v>21</v>
      </c>
      <c r="N13" s="9">
        <v>522</v>
      </c>
      <c r="O13" s="9">
        <v>156</v>
      </c>
      <c r="P13" s="9">
        <v>860</v>
      </c>
      <c r="Q13" s="9">
        <v>739</v>
      </c>
      <c r="R13" s="10">
        <f t="shared" si="1"/>
        <v>5.8488888888888892</v>
      </c>
      <c r="S13" s="10">
        <f t="shared" si="2"/>
        <v>26.888888888888889</v>
      </c>
      <c r="T13" s="9">
        <v>335</v>
      </c>
      <c r="U13" s="9">
        <v>21</v>
      </c>
      <c r="V13" s="9">
        <v>235</v>
      </c>
      <c r="W13" s="9">
        <v>46</v>
      </c>
      <c r="X13" s="9">
        <v>861</v>
      </c>
      <c r="Y13" s="9">
        <v>741</v>
      </c>
      <c r="Z13" s="10">
        <f>T13*8/B13</f>
        <v>5.9555555555555557</v>
      </c>
      <c r="AA13" s="10">
        <f>(B13-T13)/B13*100</f>
        <v>25.555555555555554</v>
      </c>
    </row>
    <row r="14" spans="1:27" x14ac:dyDescent="0.25">
      <c r="A14" s="8" t="s">
        <v>11</v>
      </c>
      <c r="B14" s="9">
        <v>961</v>
      </c>
      <c r="C14" s="10">
        <v>4.8862889999999997</v>
      </c>
      <c r="D14" s="9">
        <v>672</v>
      </c>
      <c r="E14" s="9">
        <v>42</v>
      </c>
      <c r="F14" s="9">
        <v>1650</v>
      </c>
      <c r="G14" s="9">
        <v>353</v>
      </c>
      <c r="H14" s="9">
        <v>1714</v>
      </c>
      <c r="I14" s="9">
        <v>1473</v>
      </c>
      <c r="J14" s="10">
        <f t="shared" si="3"/>
        <v>5.5941727367325704</v>
      </c>
      <c r="K14" s="10">
        <f t="shared" si="0"/>
        <v>30.072840790842868</v>
      </c>
      <c r="L14" s="9">
        <v>680</v>
      </c>
      <c r="M14" s="9">
        <v>43</v>
      </c>
      <c r="N14" s="9">
        <v>1652</v>
      </c>
      <c r="O14" s="9">
        <v>363</v>
      </c>
      <c r="P14" s="9">
        <v>1752</v>
      </c>
      <c r="Q14" s="9">
        <v>1507</v>
      </c>
      <c r="R14" s="10">
        <f t="shared" si="1"/>
        <v>5.6607700312174813</v>
      </c>
      <c r="S14" s="10">
        <f t="shared" si="2"/>
        <v>29.240374609781476</v>
      </c>
      <c r="T14" s="9">
        <v>722</v>
      </c>
      <c r="U14" s="9">
        <v>46</v>
      </c>
      <c r="V14" s="9">
        <v>1067</v>
      </c>
      <c r="W14" s="9">
        <v>176</v>
      </c>
      <c r="X14" s="9">
        <v>1878</v>
      </c>
      <c r="Y14" s="9">
        <v>1615</v>
      </c>
      <c r="Z14" s="10">
        <f>T14*8/B14</f>
        <v>6.0104058272632672</v>
      </c>
      <c r="AA14" s="10">
        <f>(B14-T14)/B14*100</f>
        <v>24.869927159209158</v>
      </c>
    </row>
    <row r="15" spans="1:27" x14ac:dyDescent="0.25">
      <c r="A15" s="8" t="s">
        <v>12</v>
      </c>
      <c r="B15" s="9">
        <v>1090</v>
      </c>
      <c r="C15" s="10">
        <v>4.4682919999999999</v>
      </c>
      <c r="D15" s="9">
        <v>633</v>
      </c>
      <c r="E15" s="9">
        <v>40</v>
      </c>
      <c r="F15" s="9">
        <v>1656</v>
      </c>
      <c r="G15" s="9">
        <v>334</v>
      </c>
      <c r="H15" s="9">
        <v>1632</v>
      </c>
      <c r="I15" s="9">
        <v>1403</v>
      </c>
      <c r="J15" s="10">
        <f t="shared" si="3"/>
        <v>4.6458715596330276</v>
      </c>
      <c r="K15" s="10">
        <f t="shared" si="0"/>
        <v>41.926605504587158</v>
      </c>
      <c r="L15" s="9">
        <v>637</v>
      </c>
      <c r="M15" s="9">
        <v>40</v>
      </c>
      <c r="N15" s="9">
        <v>1657</v>
      </c>
      <c r="O15" s="9">
        <v>338</v>
      </c>
      <c r="P15" s="9">
        <v>1632</v>
      </c>
      <c r="Q15" s="9">
        <v>1403</v>
      </c>
      <c r="R15" s="10">
        <f t="shared" si="1"/>
        <v>4.6752293577981652</v>
      </c>
      <c r="S15" s="10">
        <f t="shared" si="2"/>
        <v>41.559633027522935</v>
      </c>
      <c r="T15" s="9">
        <v>712</v>
      </c>
      <c r="U15" s="9">
        <v>45</v>
      </c>
      <c r="V15" s="9">
        <v>1038</v>
      </c>
      <c r="W15" s="9">
        <v>220</v>
      </c>
      <c r="X15" s="9">
        <v>1837</v>
      </c>
      <c r="Y15" s="9">
        <v>1579</v>
      </c>
      <c r="Z15" s="10">
        <f>T15*8/B15</f>
        <v>5.2256880733944957</v>
      </c>
      <c r="AA15" s="10">
        <f>(B15-T15)/B15*100</f>
        <v>34.678899082568812</v>
      </c>
    </row>
    <row r="16" spans="1:27" x14ac:dyDescent="0.25">
      <c r="A16" s="8" t="s">
        <v>13</v>
      </c>
      <c r="B16" s="9">
        <v>764</v>
      </c>
      <c r="C16" s="10">
        <v>4.8569680000000002</v>
      </c>
      <c r="D16" s="9">
        <v>552</v>
      </c>
      <c r="E16" s="9">
        <v>35</v>
      </c>
      <c r="F16" s="9">
        <v>1151</v>
      </c>
      <c r="G16" s="9">
        <v>296</v>
      </c>
      <c r="H16" s="9">
        <v>1429</v>
      </c>
      <c r="I16" s="9">
        <v>1228</v>
      </c>
      <c r="J16" s="10">
        <f t="shared" si="3"/>
        <v>5.7801047120418847</v>
      </c>
      <c r="K16" s="10">
        <f t="shared" si="0"/>
        <v>27.748691099476442</v>
      </c>
      <c r="L16" s="9">
        <v>556</v>
      </c>
      <c r="M16" s="9">
        <v>35</v>
      </c>
      <c r="N16" s="9">
        <v>1163</v>
      </c>
      <c r="O16" s="9">
        <v>319</v>
      </c>
      <c r="P16" s="9">
        <v>1429</v>
      </c>
      <c r="Q16" s="9">
        <v>1228</v>
      </c>
      <c r="R16" s="10">
        <f t="shared" si="1"/>
        <v>5.8219895287958119</v>
      </c>
      <c r="S16" s="10">
        <f t="shared" si="2"/>
        <v>27.225130890052355</v>
      </c>
      <c r="T16" s="9">
        <v>564</v>
      </c>
      <c r="U16" s="9">
        <v>36</v>
      </c>
      <c r="V16" s="9">
        <v>650</v>
      </c>
      <c r="W16" s="9">
        <v>116</v>
      </c>
      <c r="X16" s="9">
        <v>1471</v>
      </c>
      <c r="Y16" s="9">
        <v>1265</v>
      </c>
      <c r="Z16" s="10">
        <f>T16*8/B16</f>
        <v>5.9057591623036645</v>
      </c>
      <c r="AA16" s="10">
        <f>(B16-T16)/B16*100</f>
        <v>26.178010471204189</v>
      </c>
    </row>
    <row r="17" spans="1:27" x14ac:dyDescent="0.25">
      <c r="A17" s="8" t="s">
        <v>14</v>
      </c>
      <c r="B17" s="9">
        <v>677</v>
      </c>
      <c r="C17" s="10">
        <v>4.6957899999999997</v>
      </c>
      <c r="D17" s="9">
        <v>423</v>
      </c>
      <c r="E17" s="9">
        <v>27</v>
      </c>
      <c r="F17" s="9">
        <v>817</v>
      </c>
      <c r="G17" s="9">
        <v>189</v>
      </c>
      <c r="H17" s="9">
        <v>1103</v>
      </c>
      <c r="I17" s="9">
        <v>949</v>
      </c>
      <c r="J17" s="10">
        <f t="shared" si="3"/>
        <v>4.9985228951255536</v>
      </c>
      <c r="K17" s="10">
        <f t="shared" si="0"/>
        <v>37.518463810930577</v>
      </c>
      <c r="L17" s="9">
        <v>429</v>
      </c>
      <c r="M17" s="9">
        <v>27</v>
      </c>
      <c r="N17" s="9">
        <v>828</v>
      </c>
      <c r="O17" s="9">
        <v>197</v>
      </c>
      <c r="P17" s="9">
        <v>1104</v>
      </c>
      <c r="Q17" s="9">
        <v>949</v>
      </c>
      <c r="R17" s="10">
        <f t="shared" si="1"/>
        <v>5.0694239290989662</v>
      </c>
      <c r="S17" s="10">
        <f t="shared" si="2"/>
        <v>36.632200886262922</v>
      </c>
      <c r="T17" s="9">
        <v>468</v>
      </c>
      <c r="U17" s="9">
        <v>30</v>
      </c>
      <c r="V17" s="9">
        <v>451</v>
      </c>
      <c r="W17" s="9">
        <v>93</v>
      </c>
      <c r="X17" s="9">
        <v>1227</v>
      </c>
      <c r="Y17" s="9">
        <v>1055</v>
      </c>
      <c r="Z17" s="10">
        <f>T17*8/B17</f>
        <v>5.5302806499261443</v>
      </c>
      <c r="AA17" s="10">
        <f>(B17-T17)/B17*100</f>
        <v>30.871491875923191</v>
      </c>
    </row>
    <row r="18" spans="1:27" x14ac:dyDescent="0.25">
      <c r="A18" s="8" t="s">
        <v>15</v>
      </c>
      <c r="B18" s="9">
        <v>960</v>
      </c>
      <c r="C18" s="10">
        <v>4.4321219999999997</v>
      </c>
      <c r="D18" s="9">
        <v>569</v>
      </c>
      <c r="E18" s="9">
        <v>36</v>
      </c>
      <c r="F18" s="9">
        <v>1375</v>
      </c>
      <c r="G18" s="9">
        <v>284</v>
      </c>
      <c r="H18" s="9">
        <v>1469</v>
      </c>
      <c r="I18" s="9">
        <v>1263</v>
      </c>
      <c r="J18" s="10">
        <f t="shared" si="3"/>
        <v>4.7416666666666663</v>
      </c>
      <c r="K18" s="10">
        <f t="shared" si="0"/>
        <v>40.729166666666664</v>
      </c>
      <c r="L18" s="9">
        <v>572</v>
      </c>
      <c r="M18" s="9">
        <v>36</v>
      </c>
      <c r="N18" s="9">
        <v>1371</v>
      </c>
      <c r="O18" s="9">
        <v>291</v>
      </c>
      <c r="P18" s="9">
        <v>1470</v>
      </c>
      <c r="Q18" s="9">
        <v>1263</v>
      </c>
      <c r="R18" s="10">
        <f t="shared" si="1"/>
        <v>4.7666666666666666</v>
      </c>
      <c r="S18" s="10">
        <f t="shared" si="2"/>
        <v>40.416666666666664</v>
      </c>
      <c r="T18" s="9">
        <v>630</v>
      </c>
      <c r="U18" s="9">
        <v>40</v>
      </c>
      <c r="V18" s="9">
        <v>804</v>
      </c>
      <c r="W18" s="9">
        <v>174</v>
      </c>
      <c r="X18" s="9">
        <v>1633</v>
      </c>
      <c r="Y18" s="9">
        <v>1405</v>
      </c>
      <c r="Z18" s="10">
        <f>T18*8/B18</f>
        <v>5.25</v>
      </c>
      <c r="AA18" s="10">
        <f>(B18-T18)/B18*100</f>
        <v>34.375</v>
      </c>
    </row>
    <row r="19" spans="1:27" x14ac:dyDescent="0.25">
      <c r="A19" s="8" t="s">
        <v>16</v>
      </c>
      <c r="B19" s="9">
        <v>709</v>
      </c>
      <c r="C19" s="10">
        <v>4.325761</v>
      </c>
      <c r="D19" s="9">
        <v>406</v>
      </c>
      <c r="E19" s="9">
        <v>26</v>
      </c>
      <c r="F19" s="9">
        <v>780</v>
      </c>
      <c r="G19" s="9">
        <v>172</v>
      </c>
      <c r="H19" s="9">
        <v>1063</v>
      </c>
      <c r="I19" s="9">
        <v>914</v>
      </c>
      <c r="J19" s="10">
        <f t="shared" si="3"/>
        <v>4.5811001410437235</v>
      </c>
      <c r="K19" s="10">
        <f t="shared" si="0"/>
        <v>42.736248236953458</v>
      </c>
      <c r="L19" s="9">
        <v>410</v>
      </c>
      <c r="M19" s="9">
        <v>26</v>
      </c>
      <c r="N19" s="9">
        <v>786</v>
      </c>
      <c r="O19" s="9">
        <v>177</v>
      </c>
      <c r="P19" s="9">
        <v>1063</v>
      </c>
      <c r="Q19" s="9">
        <v>914</v>
      </c>
      <c r="R19" s="10">
        <f t="shared" si="1"/>
        <v>4.6262341325811001</v>
      </c>
      <c r="S19" s="10">
        <f t="shared" si="2"/>
        <v>42.172073342736248</v>
      </c>
      <c r="T19" s="9">
        <v>458</v>
      </c>
      <c r="U19" s="9">
        <v>29</v>
      </c>
      <c r="V19" s="9">
        <v>433</v>
      </c>
      <c r="W19" s="9">
        <v>100</v>
      </c>
      <c r="X19" s="9">
        <v>1186</v>
      </c>
      <c r="Y19" s="9">
        <v>1020</v>
      </c>
      <c r="Z19" s="10">
        <f>T19*8/B19</f>
        <v>5.1678420310296191</v>
      </c>
      <c r="AA19" s="10">
        <f>(B19-T19)/B19*100</f>
        <v>35.401974612129763</v>
      </c>
    </row>
    <row r="20" spans="1:27" x14ac:dyDescent="0.25">
      <c r="A20" s="8" t="s">
        <v>17</v>
      </c>
      <c r="B20" s="9">
        <v>491</v>
      </c>
      <c r="C20" s="10">
        <v>4.5908499999999997</v>
      </c>
      <c r="D20" s="9">
        <v>307</v>
      </c>
      <c r="E20" s="9">
        <v>20</v>
      </c>
      <c r="F20" s="9">
        <v>486</v>
      </c>
      <c r="G20" s="9">
        <v>122</v>
      </c>
      <c r="H20" s="9">
        <v>819</v>
      </c>
      <c r="I20" s="9">
        <v>705</v>
      </c>
      <c r="J20" s="10">
        <f t="shared" si="3"/>
        <v>5.0020366598778008</v>
      </c>
      <c r="K20" s="10">
        <f t="shared" si="0"/>
        <v>37.474541751527497</v>
      </c>
      <c r="L20" s="9">
        <v>311</v>
      </c>
      <c r="M20" s="9">
        <v>20</v>
      </c>
      <c r="N20" s="9">
        <v>486</v>
      </c>
      <c r="O20" s="9">
        <v>128</v>
      </c>
      <c r="P20" s="9">
        <v>819</v>
      </c>
      <c r="Q20" s="9">
        <v>704</v>
      </c>
      <c r="R20" s="10">
        <f t="shared" si="1"/>
        <v>5.0672097759674131</v>
      </c>
      <c r="S20" s="10">
        <f t="shared" si="2"/>
        <v>36.65987780040733</v>
      </c>
      <c r="T20" s="9">
        <v>339</v>
      </c>
      <c r="U20" s="9">
        <v>22</v>
      </c>
      <c r="V20" s="9">
        <v>238</v>
      </c>
      <c r="W20" s="9">
        <v>53</v>
      </c>
      <c r="X20" s="9">
        <v>902</v>
      </c>
      <c r="Y20" s="9">
        <v>776</v>
      </c>
      <c r="Z20" s="10">
        <f>T20*8/B20</f>
        <v>5.5234215885947044</v>
      </c>
      <c r="AA20" s="10">
        <f>(B20-T20)/B20*100</f>
        <v>30.957230142566189</v>
      </c>
    </row>
    <row r="21" spans="1:27" x14ac:dyDescent="0.25">
      <c r="A21" s="8" t="s">
        <v>18</v>
      </c>
      <c r="B21" s="9">
        <v>799</v>
      </c>
      <c r="C21" s="10">
        <v>4.2813499999999998</v>
      </c>
      <c r="D21" s="9">
        <v>443</v>
      </c>
      <c r="E21" s="9">
        <v>28</v>
      </c>
      <c r="F21" s="9">
        <v>909</v>
      </c>
      <c r="G21" s="9">
        <v>191</v>
      </c>
      <c r="H21" s="9">
        <v>1145</v>
      </c>
      <c r="I21" s="9">
        <v>984</v>
      </c>
      <c r="J21" s="10">
        <f t="shared" si="3"/>
        <v>4.4355444305381724</v>
      </c>
      <c r="K21" s="10">
        <f t="shared" si="0"/>
        <v>44.555694618272838</v>
      </c>
      <c r="L21" s="9">
        <v>445</v>
      </c>
      <c r="M21" s="9">
        <v>28</v>
      </c>
      <c r="N21" s="9">
        <v>911</v>
      </c>
      <c r="O21" s="9">
        <v>191</v>
      </c>
      <c r="P21" s="9">
        <v>1145</v>
      </c>
      <c r="Q21" s="9">
        <v>984</v>
      </c>
      <c r="R21" s="10">
        <f t="shared" si="1"/>
        <v>4.4555694618272845</v>
      </c>
      <c r="S21" s="10">
        <f t="shared" si="2"/>
        <v>44.305381727158952</v>
      </c>
      <c r="T21" s="9">
        <v>507</v>
      </c>
      <c r="U21" s="9">
        <v>32</v>
      </c>
      <c r="V21" s="9">
        <v>526</v>
      </c>
      <c r="W21" s="9">
        <v>124</v>
      </c>
      <c r="X21" s="9">
        <v>1308</v>
      </c>
      <c r="Y21" s="9">
        <v>1125</v>
      </c>
      <c r="Z21" s="10">
        <f>T21*8/B21</f>
        <v>5.0763454317897372</v>
      </c>
      <c r="AA21" s="10">
        <f>(B21-T21)/B21*100</f>
        <v>36.545682102628284</v>
      </c>
    </row>
    <row r="22" spans="1:27" x14ac:dyDescent="0.25">
      <c r="A22" s="8" t="s">
        <v>19</v>
      </c>
      <c r="B22" s="9">
        <v>867</v>
      </c>
      <c r="C22" s="10">
        <v>4.4318860000000004</v>
      </c>
      <c r="D22" s="9">
        <v>534</v>
      </c>
      <c r="E22" s="9">
        <v>34</v>
      </c>
      <c r="F22" s="9">
        <v>1194</v>
      </c>
      <c r="G22" s="9">
        <v>259</v>
      </c>
      <c r="H22" s="9">
        <v>1388</v>
      </c>
      <c r="I22" s="9">
        <v>1193</v>
      </c>
      <c r="J22" s="10">
        <f t="shared" si="3"/>
        <v>4.9273356401384083</v>
      </c>
      <c r="K22" s="10">
        <f t="shared" si="0"/>
        <v>38.408304498269899</v>
      </c>
      <c r="L22" s="9">
        <v>536</v>
      </c>
      <c r="M22" s="9">
        <v>34</v>
      </c>
      <c r="N22" s="9">
        <v>1184</v>
      </c>
      <c r="O22" s="9">
        <v>268</v>
      </c>
      <c r="P22" s="9">
        <v>1404</v>
      </c>
      <c r="Q22" s="9">
        <v>1193</v>
      </c>
      <c r="R22" s="10">
        <f t="shared" si="1"/>
        <v>4.9457900807381776</v>
      </c>
      <c r="S22" s="10">
        <f t="shared" si="2"/>
        <v>38.17762399077278</v>
      </c>
      <c r="T22" s="9">
        <v>576</v>
      </c>
      <c r="U22" s="9">
        <v>36</v>
      </c>
      <c r="V22" s="9">
        <v>679</v>
      </c>
      <c r="W22" s="9">
        <v>145</v>
      </c>
      <c r="X22" s="9">
        <v>1470</v>
      </c>
      <c r="Y22" s="9">
        <v>1265</v>
      </c>
      <c r="Z22" s="10">
        <f>T22*8/B22</f>
        <v>5.3148788927335637</v>
      </c>
      <c r="AA22" s="10">
        <f>(B22-T22)/B22*100</f>
        <v>33.564013840830448</v>
      </c>
    </row>
    <row r="23" spans="1:27" x14ac:dyDescent="0.25">
      <c r="A23" s="8" t="s">
        <v>20</v>
      </c>
      <c r="B23" s="9">
        <v>761</v>
      </c>
      <c r="C23" s="10">
        <v>4.4920980000000004</v>
      </c>
      <c r="D23" s="9">
        <v>454</v>
      </c>
      <c r="E23" s="9">
        <v>29</v>
      </c>
      <c r="F23" s="9">
        <v>946</v>
      </c>
      <c r="G23" s="9">
        <v>211</v>
      </c>
      <c r="H23" s="9">
        <v>1185</v>
      </c>
      <c r="I23" s="9">
        <v>1019</v>
      </c>
      <c r="J23" s="10">
        <f t="shared" si="3"/>
        <v>4.7726675427069649</v>
      </c>
      <c r="K23" s="10">
        <f t="shared" si="0"/>
        <v>40.341655716162947</v>
      </c>
      <c r="L23" s="9">
        <v>458</v>
      </c>
      <c r="M23" s="9">
        <v>29</v>
      </c>
      <c r="N23" s="9">
        <v>944</v>
      </c>
      <c r="O23" s="9">
        <v>214</v>
      </c>
      <c r="P23" s="9">
        <v>1185</v>
      </c>
      <c r="Q23" s="9">
        <v>1019</v>
      </c>
      <c r="R23" s="10">
        <f t="shared" si="1"/>
        <v>4.814717477003942</v>
      </c>
      <c r="S23" s="10">
        <f t="shared" si="2"/>
        <v>39.816031537450726</v>
      </c>
      <c r="T23" s="9">
        <v>507</v>
      </c>
      <c r="U23" s="9">
        <v>32</v>
      </c>
      <c r="V23" s="9">
        <v>526</v>
      </c>
      <c r="W23" s="9">
        <v>114</v>
      </c>
      <c r="X23" s="9">
        <v>1307</v>
      </c>
      <c r="Y23" s="9">
        <v>1125</v>
      </c>
      <c r="Z23" s="10">
        <f>T23*8/B23</f>
        <v>5.3298291721419186</v>
      </c>
      <c r="AA23" s="10">
        <f>(B23-T23)/B23*100</f>
        <v>33.37713534822602</v>
      </c>
    </row>
    <row r="24" spans="1:27" x14ac:dyDescent="0.25">
      <c r="A24" s="8" t="s">
        <v>21</v>
      </c>
      <c r="B24" s="9">
        <v>490</v>
      </c>
      <c r="C24" s="10">
        <v>4.8658659999999996</v>
      </c>
      <c r="D24" s="9">
        <v>327</v>
      </c>
      <c r="E24" s="9">
        <v>21</v>
      </c>
      <c r="F24" s="9">
        <v>527</v>
      </c>
      <c r="G24" s="9">
        <v>134</v>
      </c>
      <c r="H24" s="9">
        <v>860</v>
      </c>
      <c r="I24" s="9">
        <v>739</v>
      </c>
      <c r="J24" s="10">
        <f t="shared" si="3"/>
        <v>5.3387755102040817</v>
      </c>
      <c r="K24" s="10">
        <f t="shared" si="0"/>
        <v>33.265306122448976</v>
      </c>
      <c r="L24" s="9">
        <v>332</v>
      </c>
      <c r="M24" s="9">
        <v>21</v>
      </c>
      <c r="N24" s="9">
        <v>528</v>
      </c>
      <c r="O24" s="9">
        <v>138</v>
      </c>
      <c r="P24" s="9">
        <v>860</v>
      </c>
      <c r="Q24" s="9">
        <v>739</v>
      </c>
      <c r="R24" s="10">
        <f t="shared" si="1"/>
        <v>5.4204081632653063</v>
      </c>
      <c r="S24" s="10">
        <f t="shared" si="2"/>
        <v>32.244897959183675</v>
      </c>
      <c r="T24" s="9">
        <v>364</v>
      </c>
      <c r="U24" s="9">
        <v>23</v>
      </c>
      <c r="V24" s="9">
        <v>278</v>
      </c>
      <c r="W24" s="9">
        <v>53</v>
      </c>
      <c r="X24" s="9">
        <v>942</v>
      </c>
      <c r="Y24" s="9">
        <v>810</v>
      </c>
      <c r="Z24" s="10">
        <f>T24*8/B24</f>
        <v>5.9428571428571431</v>
      </c>
      <c r="AA24" s="10">
        <f>(B24-T24)/B24*100</f>
        <v>25.714285714285712</v>
      </c>
    </row>
    <row r="25" spans="1:27" x14ac:dyDescent="0.25">
      <c r="A25" s="8" t="s">
        <v>22</v>
      </c>
      <c r="B25" s="9">
        <v>750</v>
      </c>
      <c r="C25" s="10">
        <v>4.4580830000000002</v>
      </c>
      <c r="D25" s="9">
        <v>434</v>
      </c>
      <c r="E25" s="9">
        <v>28</v>
      </c>
      <c r="F25" s="9">
        <v>856</v>
      </c>
      <c r="G25" s="9">
        <v>188</v>
      </c>
      <c r="H25" s="9">
        <v>1144</v>
      </c>
      <c r="I25" s="9">
        <v>984</v>
      </c>
      <c r="J25" s="10">
        <f t="shared" si="3"/>
        <v>4.6293333333333333</v>
      </c>
      <c r="K25" s="10">
        <f t="shared" si="0"/>
        <v>42.133333333333333</v>
      </c>
      <c r="L25" s="9">
        <v>437</v>
      </c>
      <c r="M25" s="9">
        <v>28</v>
      </c>
      <c r="N25" s="9">
        <v>852</v>
      </c>
      <c r="O25" s="9">
        <v>191</v>
      </c>
      <c r="P25" s="9">
        <v>1144</v>
      </c>
      <c r="Q25" s="9">
        <v>984</v>
      </c>
      <c r="R25" s="10">
        <f t="shared" si="1"/>
        <v>4.6613333333333333</v>
      </c>
      <c r="S25" s="10">
        <f t="shared" si="2"/>
        <v>41.733333333333334</v>
      </c>
      <c r="T25" s="9">
        <v>490</v>
      </c>
      <c r="U25" s="9">
        <v>31</v>
      </c>
      <c r="V25" s="9">
        <v>488</v>
      </c>
      <c r="W25" s="9">
        <v>111</v>
      </c>
      <c r="X25" s="9">
        <v>1268</v>
      </c>
      <c r="Y25" s="9">
        <v>1090</v>
      </c>
      <c r="Z25" s="10">
        <f>T25*8/B25</f>
        <v>5.2266666666666666</v>
      </c>
      <c r="AA25" s="10">
        <f>(B25-T25)/B25*100</f>
        <v>34.666666666666671</v>
      </c>
    </row>
    <row r="26" spans="1:27" x14ac:dyDescent="0.25">
      <c r="A26" s="8" t="s">
        <v>23</v>
      </c>
      <c r="B26" s="9">
        <v>1027</v>
      </c>
      <c r="C26" s="10">
        <v>4.449783</v>
      </c>
      <c r="D26" s="9">
        <v>599</v>
      </c>
      <c r="E26" s="9">
        <v>38</v>
      </c>
      <c r="F26" s="9">
        <v>1553</v>
      </c>
      <c r="G26" s="9">
        <v>312</v>
      </c>
      <c r="H26" s="9">
        <v>1551</v>
      </c>
      <c r="I26" s="9">
        <v>1333</v>
      </c>
      <c r="J26" s="10">
        <f t="shared" si="3"/>
        <v>4.6660175267770203</v>
      </c>
      <c r="K26" s="10">
        <f t="shared" si="0"/>
        <v>41.674780915287243</v>
      </c>
      <c r="L26" s="9">
        <v>600</v>
      </c>
      <c r="M26" s="9">
        <v>38</v>
      </c>
      <c r="N26" s="9">
        <v>1535</v>
      </c>
      <c r="O26" s="9">
        <v>315</v>
      </c>
      <c r="P26" s="9">
        <v>1551</v>
      </c>
      <c r="Q26" s="9">
        <v>1333</v>
      </c>
      <c r="R26" s="10">
        <f t="shared" si="1"/>
        <v>4.6738072054527748</v>
      </c>
      <c r="S26" s="10">
        <f t="shared" si="2"/>
        <v>41.577409931840307</v>
      </c>
      <c r="T26" s="9">
        <v>679</v>
      </c>
      <c r="U26" s="9">
        <v>43</v>
      </c>
      <c r="V26" s="9">
        <v>946</v>
      </c>
      <c r="W26" s="9">
        <v>197</v>
      </c>
      <c r="X26" s="9">
        <v>1756</v>
      </c>
      <c r="Y26" s="9">
        <v>1509</v>
      </c>
      <c r="Z26" s="10">
        <f>T26*8/B26</f>
        <v>5.2891918208373907</v>
      </c>
      <c r="AA26" s="10">
        <f>(B26-T26)/B26*100</f>
        <v>33.885102239532621</v>
      </c>
    </row>
    <row r="27" spans="1:27" x14ac:dyDescent="0.25">
      <c r="A27" s="8" t="s">
        <v>24</v>
      </c>
      <c r="B27" s="9">
        <v>882</v>
      </c>
      <c r="C27" s="10">
        <v>4.5566190000000004</v>
      </c>
      <c r="D27" s="9">
        <v>551</v>
      </c>
      <c r="E27" s="9">
        <v>35</v>
      </c>
      <c r="F27" s="9">
        <v>1279</v>
      </c>
      <c r="G27" s="9">
        <v>286</v>
      </c>
      <c r="H27" s="9">
        <v>1429</v>
      </c>
      <c r="I27" s="9">
        <v>1228</v>
      </c>
      <c r="J27" s="10">
        <f t="shared" si="3"/>
        <v>4.9977324263038545</v>
      </c>
      <c r="K27" s="10">
        <f t="shared" si="0"/>
        <v>37.528344671201815</v>
      </c>
      <c r="L27" s="9">
        <v>558</v>
      </c>
      <c r="M27" s="9">
        <v>35</v>
      </c>
      <c r="N27" s="9">
        <v>1289</v>
      </c>
      <c r="O27" s="9">
        <v>297</v>
      </c>
      <c r="P27" s="9">
        <v>1430</v>
      </c>
      <c r="Q27" s="9">
        <v>1228</v>
      </c>
      <c r="R27" s="10">
        <f t="shared" si="1"/>
        <v>5.0612244897959187</v>
      </c>
      <c r="S27" s="10">
        <f t="shared" si="2"/>
        <v>36.734693877551024</v>
      </c>
      <c r="T27" s="9">
        <v>606</v>
      </c>
      <c r="U27" s="9">
        <v>38</v>
      </c>
      <c r="V27" s="9">
        <v>751</v>
      </c>
      <c r="W27" s="9">
        <v>149</v>
      </c>
      <c r="X27" s="9">
        <v>1552</v>
      </c>
      <c r="Y27" s="9">
        <v>1335</v>
      </c>
      <c r="Z27" s="10">
        <f>T27*8/B27</f>
        <v>5.4965986394557822</v>
      </c>
      <c r="AA27" s="10">
        <f>(B27-T27)/B27*100</f>
        <v>31.292517006802722</v>
      </c>
    </row>
    <row r="28" spans="1:27" x14ac:dyDescent="0.25">
      <c r="A28" s="8" t="s">
        <v>25</v>
      </c>
      <c r="B28" s="9">
        <v>967</v>
      </c>
      <c r="C28" s="10">
        <v>4.7288629999999996</v>
      </c>
      <c r="D28" s="9">
        <v>707</v>
      </c>
      <c r="E28" s="9">
        <v>45</v>
      </c>
      <c r="F28" s="9">
        <v>1812</v>
      </c>
      <c r="G28" s="9">
        <v>410</v>
      </c>
      <c r="H28" s="9">
        <v>1835</v>
      </c>
      <c r="I28" s="9">
        <v>1578</v>
      </c>
      <c r="J28" s="10">
        <f t="shared" si="3"/>
        <v>5.8490175801447775</v>
      </c>
      <c r="K28" s="10">
        <f t="shared" si="0"/>
        <v>26.887280248190283</v>
      </c>
      <c r="L28" s="9">
        <v>710</v>
      </c>
      <c r="M28" s="9">
        <v>45</v>
      </c>
      <c r="N28" s="9">
        <v>1817</v>
      </c>
      <c r="O28" s="9">
        <v>433</v>
      </c>
      <c r="P28" s="9">
        <v>1836</v>
      </c>
      <c r="Q28" s="9">
        <v>1578</v>
      </c>
      <c r="R28" s="10">
        <f t="shared" si="1"/>
        <v>5.8738366080661839</v>
      </c>
      <c r="S28" s="10">
        <f t="shared" si="2"/>
        <v>26.577042399172701</v>
      </c>
      <c r="T28" s="9">
        <v>705</v>
      </c>
      <c r="U28" s="9">
        <v>45</v>
      </c>
      <c r="V28" s="9">
        <v>1005</v>
      </c>
      <c r="W28" s="9">
        <v>178</v>
      </c>
      <c r="X28" s="9">
        <v>1837</v>
      </c>
      <c r="Y28" s="9">
        <v>1580</v>
      </c>
      <c r="Z28" s="10">
        <f>T28*8/B28</f>
        <v>5.8324715615305065</v>
      </c>
      <c r="AA28" s="10">
        <f>(B28-T28)/B28*100</f>
        <v>27.094105480868663</v>
      </c>
    </row>
    <row r="29" spans="1:27" x14ac:dyDescent="0.25">
      <c r="A29" s="8" t="s">
        <v>26</v>
      </c>
      <c r="B29" s="9">
        <v>698</v>
      </c>
      <c r="C29" s="10">
        <v>4.793158</v>
      </c>
      <c r="D29" s="9">
        <v>499</v>
      </c>
      <c r="E29" s="9">
        <v>32</v>
      </c>
      <c r="F29" s="9">
        <v>1041</v>
      </c>
      <c r="G29" s="9">
        <v>264</v>
      </c>
      <c r="H29" s="9">
        <v>1307</v>
      </c>
      <c r="I29" s="9">
        <v>1124</v>
      </c>
      <c r="J29" s="10">
        <f t="shared" si="3"/>
        <v>5.7191977077363898</v>
      </c>
      <c r="K29" s="10">
        <f t="shared" si="0"/>
        <v>28.510028653295127</v>
      </c>
      <c r="L29" s="9">
        <v>505</v>
      </c>
      <c r="M29" s="9">
        <v>32</v>
      </c>
      <c r="N29" s="9">
        <v>1058</v>
      </c>
      <c r="O29" s="9">
        <v>282</v>
      </c>
      <c r="P29" s="9">
        <v>1307</v>
      </c>
      <c r="Q29" s="9">
        <v>1124</v>
      </c>
      <c r="R29" s="10">
        <f t="shared" si="1"/>
        <v>5.7879656160458453</v>
      </c>
      <c r="S29" s="10">
        <f t="shared" si="2"/>
        <v>27.650429799426934</v>
      </c>
      <c r="T29" s="9">
        <v>505</v>
      </c>
      <c r="U29" s="9">
        <v>32</v>
      </c>
      <c r="V29" s="9">
        <v>517</v>
      </c>
      <c r="W29" s="9">
        <v>99</v>
      </c>
      <c r="X29" s="9">
        <v>1308</v>
      </c>
      <c r="Y29" s="9">
        <v>1125</v>
      </c>
      <c r="Z29" s="10">
        <f>T29*8/B29</f>
        <v>5.7879656160458453</v>
      </c>
      <c r="AA29" s="10">
        <f>(B29-T29)/B29*100</f>
        <v>27.650429799426934</v>
      </c>
    </row>
    <row r="30" spans="1:27" x14ac:dyDescent="0.25">
      <c r="A30" s="8" t="s">
        <v>27</v>
      </c>
      <c r="B30" s="9">
        <v>601</v>
      </c>
      <c r="C30" s="10">
        <v>4.4177099999999996</v>
      </c>
      <c r="D30" s="9">
        <v>347</v>
      </c>
      <c r="E30" s="9">
        <v>22</v>
      </c>
      <c r="F30" s="9">
        <v>588</v>
      </c>
      <c r="G30" s="9">
        <v>141</v>
      </c>
      <c r="H30" s="9">
        <v>900</v>
      </c>
      <c r="I30" s="9">
        <v>774</v>
      </c>
      <c r="J30" s="10">
        <f t="shared" si="3"/>
        <v>4.6189683860232948</v>
      </c>
      <c r="K30" s="10">
        <f t="shared" si="0"/>
        <v>42.262895174708817</v>
      </c>
      <c r="L30" s="9">
        <v>350</v>
      </c>
      <c r="M30" s="9">
        <v>22</v>
      </c>
      <c r="N30" s="9">
        <v>592</v>
      </c>
      <c r="O30" s="9">
        <v>143</v>
      </c>
      <c r="P30" s="9">
        <v>900</v>
      </c>
      <c r="Q30" s="9">
        <v>774</v>
      </c>
      <c r="R30" s="10">
        <f t="shared" si="1"/>
        <v>4.6589018302828622</v>
      </c>
      <c r="S30" s="10">
        <f t="shared" si="2"/>
        <v>41.763727121464228</v>
      </c>
      <c r="T30" s="9">
        <v>396</v>
      </c>
      <c r="U30" s="9">
        <v>25</v>
      </c>
      <c r="V30" s="9">
        <v>324</v>
      </c>
      <c r="W30" s="9">
        <v>75</v>
      </c>
      <c r="X30" s="9">
        <v>1023</v>
      </c>
      <c r="Y30" s="9">
        <v>880</v>
      </c>
      <c r="Z30" s="10">
        <f>T30*8/B30</f>
        <v>5.2712146422628949</v>
      </c>
      <c r="AA30" s="10">
        <f>(B30-T30)/B30*100</f>
        <v>34.109816971713805</v>
      </c>
    </row>
    <row r="31" spans="1:27" x14ac:dyDescent="0.25">
      <c r="A31" s="8" t="s">
        <v>28</v>
      </c>
      <c r="B31" s="9">
        <v>917</v>
      </c>
      <c r="C31" s="10">
        <v>4.5055930000000002</v>
      </c>
      <c r="D31" s="9">
        <v>601</v>
      </c>
      <c r="E31" s="9">
        <v>38</v>
      </c>
      <c r="F31" s="9">
        <v>1433</v>
      </c>
      <c r="G31" s="9">
        <v>329</v>
      </c>
      <c r="H31" s="9">
        <v>1551</v>
      </c>
      <c r="I31" s="9">
        <v>1333</v>
      </c>
      <c r="J31" s="10">
        <f t="shared" si="3"/>
        <v>5.2431842966194111</v>
      </c>
      <c r="K31" s="10">
        <f t="shared" si="0"/>
        <v>34.460196292257365</v>
      </c>
      <c r="L31" s="9">
        <v>605</v>
      </c>
      <c r="M31" s="9">
        <v>38</v>
      </c>
      <c r="N31" s="9">
        <v>1435</v>
      </c>
      <c r="O31" s="9">
        <v>342</v>
      </c>
      <c r="P31" s="9">
        <v>1551</v>
      </c>
      <c r="Q31" s="9">
        <v>1333</v>
      </c>
      <c r="R31" s="10">
        <f t="shared" si="1"/>
        <v>5.2780806979280266</v>
      </c>
      <c r="S31" s="10">
        <f t="shared" si="2"/>
        <v>34.023991275899675</v>
      </c>
      <c r="T31" s="9">
        <v>642</v>
      </c>
      <c r="U31" s="9">
        <v>41</v>
      </c>
      <c r="V31" s="9">
        <v>839</v>
      </c>
      <c r="W31" s="9">
        <v>161</v>
      </c>
      <c r="X31" s="9">
        <v>1674</v>
      </c>
      <c r="Y31" s="9">
        <v>1440</v>
      </c>
      <c r="Z31" s="10">
        <f>T31*8/B31</f>
        <v>5.6008724100327152</v>
      </c>
      <c r="AA31" s="10">
        <f>(B31-T31)/B31*100</f>
        <v>29.989094874591061</v>
      </c>
    </row>
    <row r="32" spans="1:27" x14ac:dyDescent="0.25">
      <c r="A32" s="8" t="s">
        <v>29</v>
      </c>
      <c r="B32" s="9">
        <v>1030</v>
      </c>
      <c r="C32" s="10">
        <v>4.5737949999999996</v>
      </c>
      <c r="D32" s="9">
        <v>657</v>
      </c>
      <c r="E32" s="9">
        <v>42</v>
      </c>
      <c r="F32" s="9">
        <v>1691</v>
      </c>
      <c r="G32" s="9">
        <v>365</v>
      </c>
      <c r="H32" s="9">
        <v>1713</v>
      </c>
      <c r="I32" s="9">
        <v>1472</v>
      </c>
      <c r="J32" s="10">
        <f t="shared" si="3"/>
        <v>5.1029126213592235</v>
      </c>
      <c r="K32" s="10">
        <f t="shared" si="0"/>
        <v>36.213592233009706</v>
      </c>
      <c r="L32" s="9">
        <v>665</v>
      </c>
      <c r="M32" s="9">
        <v>42</v>
      </c>
      <c r="N32" s="9">
        <v>1711</v>
      </c>
      <c r="O32" s="9">
        <v>381</v>
      </c>
      <c r="P32" s="9">
        <v>1713</v>
      </c>
      <c r="Q32" s="9">
        <v>1473</v>
      </c>
      <c r="R32" s="10">
        <f t="shared" si="1"/>
        <v>5.1650485436893208</v>
      </c>
      <c r="S32" s="10">
        <f t="shared" si="2"/>
        <v>35.436893203883493</v>
      </c>
      <c r="T32" s="9">
        <v>708</v>
      </c>
      <c r="U32" s="9">
        <v>45</v>
      </c>
      <c r="V32" s="9">
        <v>1024</v>
      </c>
      <c r="W32" s="9">
        <v>198</v>
      </c>
      <c r="X32" s="9">
        <v>1837</v>
      </c>
      <c r="Y32" s="9">
        <v>1579</v>
      </c>
      <c r="Z32" s="10">
        <f>T32*8/B32</f>
        <v>5.4990291262135926</v>
      </c>
      <c r="AA32" s="10">
        <f>(B32-T32)/B32*100</f>
        <v>31.262135922330099</v>
      </c>
    </row>
    <row r="33" spans="1:27" x14ac:dyDescent="0.25">
      <c r="A33" s="8" t="s">
        <v>40</v>
      </c>
      <c r="B33" s="9"/>
      <c r="C33" s="9"/>
      <c r="D33" s="9"/>
      <c r="E33" s="11"/>
      <c r="F33" s="10">
        <f t="shared" ref="F33:I33" si="4">AVERAGE(F3:F32)</f>
        <v>1129</v>
      </c>
      <c r="G33" s="10">
        <f t="shared" si="4"/>
        <v>253.13333333333333</v>
      </c>
      <c r="H33" s="10">
        <f t="shared" si="4"/>
        <v>1315.1</v>
      </c>
      <c r="I33" s="10">
        <f t="shared" si="4"/>
        <v>1130.5666666666666</v>
      </c>
      <c r="J33" s="10">
        <f>AVERAGE(J3:J32)</f>
        <v>5.0986565703818396</v>
      </c>
      <c r="K33" s="10">
        <f t="shared" ref="K33" si="5">AVERAGE(K3:K32)</f>
        <v>36.266792870226986</v>
      </c>
      <c r="L33" s="9"/>
      <c r="M33" s="11"/>
      <c r="N33" s="10">
        <f t="shared" ref="N33:Q33" si="6">AVERAGE(N3:N32)</f>
        <v>1131.2</v>
      </c>
      <c r="O33" s="10">
        <f t="shared" si="6"/>
        <v>261.60000000000002</v>
      </c>
      <c r="P33" s="10">
        <f t="shared" si="6"/>
        <v>1320.9666666666667</v>
      </c>
      <c r="Q33" s="10">
        <f t="shared" si="6"/>
        <v>1135.1333333333334</v>
      </c>
      <c r="R33" s="10">
        <f>AVERAGE(R3:R32)</f>
        <v>5.1440001522511549</v>
      </c>
      <c r="S33" s="10">
        <f>AVERAGE(S3:S32)</f>
        <v>35.699998096860561</v>
      </c>
      <c r="T33" s="9"/>
      <c r="U33" s="11"/>
      <c r="V33" s="10">
        <f>AVERAGE(V3:V32)</f>
        <v>655.36666666666667</v>
      </c>
      <c r="W33" s="10">
        <f>AVERAGE(W3:W32)</f>
        <v>130.53333333333333</v>
      </c>
      <c r="X33" s="10">
        <f t="shared" ref="X33:Y33" si="7">AVERAGE(X3:X32)</f>
        <v>1428.7666666666667</v>
      </c>
      <c r="Y33" s="10">
        <f t="shared" si="7"/>
        <v>1228.7333333333333</v>
      </c>
      <c r="Z33" s="10">
        <f>AVERAGE(Z3:Z32)</f>
        <v>5.5448104376713312</v>
      </c>
      <c r="AA33" s="10">
        <f>AVERAGE(AA3:AA32)</f>
        <v>30.68986952910835</v>
      </c>
    </row>
    <row r="35" spans="1:27" x14ac:dyDescent="0.25">
      <c r="A35" s="8" t="s">
        <v>41</v>
      </c>
      <c r="B35" s="9">
        <f>MAX(B3:B32)</f>
        <v>1090</v>
      </c>
      <c r="C35" s="10">
        <f>MAX(C3:C32)</f>
        <v>5.0004150000000003</v>
      </c>
      <c r="D35" s="9"/>
      <c r="E35" s="11"/>
      <c r="F35" s="11"/>
      <c r="G35" s="11"/>
      <c r="H35" s="9"/>
      <c r="I35" s="9"/>
      <c r="J35" s="10">
        <f>MAX(J3:J32)</f>
        <v>6.1725888324873095</v>
      </c>
      <c r="K35" s="10">
        <f>MAX(K3:K32)</f>
        <v>45.320197044334975</v>
      </c>
      <c r="L35" s="9"/>
      <c r="M35" s="11"/>
      <c r="N35" s="11"/>
      <c r="O35" s="11"/>
      <c r="P35" s="9"/>
      <c r="Q35" s="9"/>
      <c r="R35" s="10">
        <f>MAX(R3:R32)</f>
        <v>6.2233502538071068</v>
      </c>
      <c r="S35" s="10">
        <f>MAX(S3:S32)</f>
        <v>45.320197044334975</v>
      </c>
      <c r="T35" s="9"/>
      <c r="U35" s="11"/>
      <c r="V35" s="11"/>
      <c r="W35" s="11"/>
      <c r="X35" s="9"/>
      <c r="Y35" s="9"/>
      <c r="Z35" s="10">
        <f>MAX(Z3:Z32)</f>
        <v>6.406091370558376</v>
      </c>
      <c r="AA35" s="10">
        <f>MAX(AA3:AA32)</f>
        <v>36.781609195402297</v>
      </c>
    </row>
    <row r="36" spans="1:27" x14ac:dyDescent="0.25">
      <c r="A36" s="8" t="s">
        <v>42</v>
      </c>
      <c r="B36" s="9">
        <f>MIN(B3:B35)</f>
        <v>421</v>
      </c>
      <c r="C36" s="10">
        <f>MIN(C3:C35)</f>
        <v>4.2117979999999999</v>
      </c>
      <c r="D36" s="9"/>
      <c r="E36" s="11"/>
      <c r="F36" s="11"/>
      <c r="G36" s="11"/>
      <c r="H36" s="9"/>
      <c r="I36" s="9"/>
      <c r="J36" s="10">
        <f>MIN(J3:J35)</f>
        <v>4.374384236453202</v>
      </c>
      <c r="K36" s="10">
        <f>MIN(K3:K35)</f>
        <v>22.842639593908629</v>
      </c>
      <c r="L36" s="9"/>
      <c r="M36" s="11"/>
      <c r="N36" s="11"/>
      <c r="O36" s="11"/>
      <c r="P36" s="9"/>
      <c r="Q36" s="9"/>
      <c r="R36" s="10">
        <f>MIN(R3:R35)</f>
        <v>4.374384236453202</v>
      </c>
      <c r="S36" s="10">
        <f>MIN(S3:S35)</f>
        <v>22.208121827411169</v>
      </c>
      <c r="T36" s="9"/>
      <c r="U36" s="11"/>
      <c r="V36" s="11"/>
      <c r="W36" s="11"/>
      <c r="X36" s="9"/>
      <c r="Y36" s="9"/>
      <c r="Z36" s="10">
        <f>MIN(Z3:Z35)</f>
        <v>5.0574712643678161</v>
      </c>
      <c r="AA36" s="10">
        <f>MIN(AA3:AA35)</f>
        <v>19.923857868020303</v>
      </c>
    </row>
    <row r="37" spans="1:27" x14ac:dyDescent="0.25">
      <c r="A37" s="8" t="s">
        <v>38</v>
      </c>
      <c r="B37" s="9">
        <f>SUM(B3:B32)</f>
        <v>23964</v>
      </c>
    </row>
  </sheetData>
  <mergeCells count="3">
    <mergeCell ref="D1:K1"/>
    <mergeCell ref="L1:S1"/>
    <mergeCell ref="T1:AA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test_sonuclari_v4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Celi̇l Kaya</dc:creator>
  <cp:lastModifiedBy>Hakan Celi̇l Kaya</cp:lastModifiedBy>
  <cp:lastPrinted>2024-01-07T18:49:40Z</cp:lastPrinted>
  <dcterms:created xsi:type="dcterms:W3CDTF">2023-12-13T11:21:55Z</dcterms:created>
  <dcterms:modified xsi:type="dcterms:W3CDTF">2024-02-15T14:22:26Z</dcterms:modified>
</cp:coreProperties>
</file>