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Nextcloud_eed/tanzania/Ukaguru Arthroleptis paper and survey data/extinction estimations/"/>
    </mc:Choice>
  </mc:AlternateContent>
  <xr:revisionPtr revIDLastSave="0" documentId="13_ncr:1_{6C5633EC-AA99-8F49-B6AB-C898992B4E6A}" xr6:coauthVersionLast="47" xr6:coauthVersionMax="47" xr10:uidLastSave="{00000000-0000-0000-0000-000000000000}"/>
  <bookViews>
    <workbookView xWindow="35840" yWindow="5640" windowWidth="15540" windowHeight="1686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<sst xmlns="http://schemas.openxmlformats.org/spreadsheetml/2006/main" count="129" uniqueCount="101">
  <si>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</si>
  <si>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</si>
  <si>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</si>
  <si>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</si>
  <si>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</si>
  <si>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</si>
  <si>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</si>
  <si>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</si>
  <si>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</si>
  <si>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</si>
  <si>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</si>
  <si>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</si>
  <si>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</si>
  <si>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</si>
  <si>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</si>
  <si>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</si>
  <si>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</si>
  <si>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</si>
  <si>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</si>
  <si>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</si>
  <si>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</si>
  <si>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</si>
  <si>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</si>
  <si>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</si>
  <si>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</si>
  <si>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</si>
  <si>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</si>
  <si>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</si>
  <si>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</si>
  <si>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</si>
  <si>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</si>
  <si>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</si>
  <si>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</si>
  <si>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</si>
  <si>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</si>
  <si>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</si>
  <si>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</si>
  <si>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</si>
  <si>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</si>
  <si>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</si>
  <si>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</si>
  <si>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</si>
  <si>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</si>
  <si>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</si>
  <si>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</si>
  <si>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</si>
  <si>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</si>
  <si>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</si>
  <si>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</si>
  <si>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</si>
  <si>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</si>
  <si>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</si>
  <si>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</si>
  <si>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</si>
  <si>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</si>
  <si>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</si>
  <si>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</si>
  <si>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</si>
  <si>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</si>
  <si>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</si>
  <si>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</si>
  <si>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</si>
  <si>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</si>
  <si>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</si>
  <si>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</si>
  <si>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</si>
  <si>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</si>
  <si>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</si>
  <si>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</si>
  <si>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</si>
  <si>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</si>
  <si>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</si>
  <si>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</si>
  <si>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</si>
  <si>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</si>
  <si>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</si>
  <si>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</si>
  <si>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</si>
  <si>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</si>
  <si>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</si>
  <si>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</si>
  <si>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</si>
  <si>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</si>
  <si>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</si>
  <si>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</si>
  <si>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</si>
  <si>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</si>
  <si>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</si>
  <si>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</si>
  <si>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</si>
  <si>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</si>
  <si>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</si>
  <si>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</si>
  <si>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</si>
  <si>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</si>
  <si>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</si>
  <si>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Cr</t>
  </si>
  <si>
    <t>Lyakurwa, Liedtke, Loader</t>
  </si>
  <si>
    <t>Wide-headed Viviparous Toad</t>
  </si>
  <si>
    <t>Nectophrynoides paulae</t>
  </si>
  <si>
    <t>13322840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</si>
</sst>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0" fillId="0" borderId="0" xfId="0"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5.9100000000000041E-2</c:v>
                  </c:pt>
                </c:numCache>
              </c:numRef>
            </c:plus>
            <c:minus>
              <c:numRef>
                <c:f>Results!$H$17</c:f>
                <c:numCache>
                  <c:formatCode>General</c:formatCode>
                  <c:ptCount val="1"/>
                  <c:pt idx="0">
                    <c:v>3.839999999999999E-2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0.94089999999999996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5" workbookViewId="0">
      <selection activeCell="B6" sqref="B6:E6"/>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7" t="s">
        <v>98</v>
      </c>
      <c r="C4" s="107"/>
      <c r="D4" s="107"/>
      <c r="E4" s="107"/>
    </row>
    <row r="5" spans="1:6" ht="22.5" customHeight="1" x14ac:dyDescent="0.15">
      <c r="A5" s="2" t="s">
        <v>30</v>
      </c>
      <c r="B5" s="107" t="s">
        <v>99</v>
      </c>
      <c r="C5" s="107"/>
      <c r="D5" s="107"/>
      <c r="E5" s="107"/>
    </row>
    <row r="6" spans="1:6" ht="21.75" customHeight="1" x14ac:dyDescent="0.15">
      <c r="A6" s="36" t="s">
        <v>2</v>
      </c>
      <c r="B6" s="107" t="s">
        <v>100</v>
      </c>
      <c r="C6" s="107"/>
      <c r="D6" s="107"/>
      <c r="E6" s="107"/>
    </row>
    <row r="7" spans="1:6" ht="21.75" customHeight="1" x14ac:dyDescent="0.15">
      <c r="A7" s="36" t="s">
        <v>35</v>
      </c>
      <c r="B7" s="108" t="s">
        <v>96</v>
      </c>
      <c r="C7" s="109"/>
      <c r="D7" s="109"/>
      <c r="E7" s="110"/>
    </row>
    <row r="8" spans="1:6" ht="19.5" customHeight="1" x14ac:dyDescent="0.15">
      <c r="A8" s="14" t="s">
        <v>31</v>
      </c>
      <c r="B8" s="107" t="s">
        <v>97</v>
      </c>
      <c r="C8" s="107"/>
      <c r="D8" s="107"/>
      <c r="E8" s="107"/>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0.95</v>
      </c>
      <c r="C13" s="86">
        <v>0.97</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4"/>
      <c r="C19" s="105"/>
      <c r="D19" s="105"/>
      <c r="E19" s="106"/>
    </row>
    <row r="20" spans="1:5" ht="54.75" customHeight="1" x14ac:dyDescent="0.15">
      <c r="A20" s="16" t="s">
        <v>5</v>
      </c>
      <c r="B20" s="104"/>
      <c r="C20" s="105"/>
      <c r="D20" s="105"/>
      <c r="E20" s="106"/>
    </row>
    <row r="22" spans="1:5" ht="37.5" customHeight="1" x14ac:dyDescent="0.15">
      <c r="A22" s="93" t="s">
        <v>89</v>
      </c>
      <c r="B22" s="87"/>
      <c r="C22" s="111" t="s">
        <v>46</v>
      </c>
      <c r="D22" s="112"/>
      <c r="E22" s="112"/>
    </row>
    <row r="24" spans="1:5" x14ac:dyDescent="0.15">
      <c r="A24" s="3" t="s">
        <v>90</v>
      </c>
    </row>
    <row r="25" spans="1:5" ht="102" customHeight="1" x14ac:dyDescent="0.15">
      <c r="A25" s="37" t="s">
        <v>34</v>
      </c>
      <c r="B25" s="104"/>
      <c r="C25" s="105"/>
      <c r="D25" s="105"/>
      <c r="E25" s="106"/>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D19" sqref="D19"/>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4" t="s">
        <v>19</v>
      </c>
      <c r="C3" s="114"/>
      <c r="D3" s="114"/>
      <c r="E3" s="114"/>
      <c r="F3" s="114"/>
    </row>
    <row r="4" spans="1:8" ht="13.5" customHeight="1" x14ac:dyDescent="0.2">
      <c r="A4" s="32" t="str">
        <f>Threats!A4</f>
        <v>Common name</v>
      </c>
      <c r="B4" s="115" t="str">
        <f>Threats!B4</f>
        <v>Wide-headed Viviparous Toad</v>
      </c>
      <c r="C4" s="115"/>
      <c r="D4" s="115">
        <f>Threats!C4</f>
        <v>0</v>
      </c>
      <c r="E4" s="115">
        <f>Threats!D4</f>
        <v>0</v>
      </c>
      <c r="F4" s="115">
        <f>Threats!E4</f>
        <v>0</v>
      </c>
    </row>
    <row r="5" spans="1:8" ht="15.75" customHeight="1" x14ac:dyDescent="0.2">
      <c r="A5" s="30" t="str">
        <f>Threats!A5</f>
        <v>Scientific name*</v>
      </c>
      <c r="B5" s="115" t="str">
        <f>Threats!B5</f>
        <v>Nectophrynoides paulae</v>
      </c>
      <c r="C5" s="115"/>
      <c r="D5" s="115">
        <f>Threats!C5</f>
        <v>0</v>
      </c>
      <c r="E5" s="115">
        <f>Threats!D5</f>
        <v>0</v>
      </c>
      <c r="F5" s="115">
        <f>Threats!E5</f>
        <v>0</v>
      </c>
    </row>
    <row r="6" spans="1:8" ht="13.5" customHeight="1" x14ac:dyDescent="0.2">
      <c r="A6" s="30" t="str">
        <f>Threats!A6</f>
        <v>Taxon ID</v>
      </c>
      <c r="B6" s="115" t="str">
        <f>Threats!B6</f>
        <v>13322840</v>
      </c>
      <c r="C6" s="115"/>
      <c r="D6" s="115">
        <f>Threats!C6</f>
        <v>0</v>
      </c>
      <c r="E6" s="115">
        <f>Threats!D6</f>
        <v>0</v>
      </c>
      <c r="F6" s="115">
        <f>Threats!E6</f>
        <v>0</v>
      </c>
    </row>
    <row r="7" spans="1:8" ht="14.25" customHeight="1" x14ac:dyDescent="0.2">
      <c r="A7" s="31" t="str">
        <f>Threats!A8</f>
        <v>Assessor(s)*</v>
      </c>
      <c r="B7" s="115" t="str">
        <f>Threats!B8</f>
        <v>Lyakurwa, Liedtke, Loader</v>
      </c>
      <c r="C7" s="115"/>
      <c r="D7" s="115">
        <f>Threats!C8</f>
        <v>0</v>
      </c>
      <c r="E7" s="115">
        <f>Threats!D8</f>
        <v>0</v>
      </c>
      <c r="F7" s="115">
        <f>Threats!E8</f>
        <v>0</v>
      </c>
    </row>
    <row r="8" spans="1:8" ht="59.25" customHeight="1" x14ac:dyDescent="0.2">
      <c r="A8" s="113" t="s">
        <v>63</v>
      </c>
      <c r="B8" s="113"/>
      <c r="C8" s="113"/>
      <c r="D8" s="113"/>
      <c r="E8" s="113"/>
      <c r="F8" s="113"/>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2004</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2023</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v>2024</v>
      </c>
      <c r="B12" s="84">
        <v>0.99</v>
      </c>
      <c r="C12" s="85">
        <v>0.99</v>
      </c>
      <c r="D12" s="84">
        <v>1</v>
      </c>
      <c r="E12" s="84"/>
      <c r="F12" s="85"/>
      <c r="H12" s="25" t="str">
        <f t="shared" si="0"/>
        <v>ok</v>
      </c>
    </row>
    <row r="13" spans="1:8" x14ac:dyDescent="0.2">
      <c r="A13" s="84"/>
      <c r="B13" s="84"/>
      <c r="C13" s="84"/>
      <c r="D13" s="84"/>
      <c r="E13" s="84"/>
      <c r="F13" s="85"/>
      <c r="H13" s="25" t="e">
        <f>IF(OR(#REF!&gt;#REF!,#REF!&gt;#REF!),"pci_lower, pci_best, pci_upper values are not in order",IF(OR(#REF!&lt;0,#REF!&gt;1,#REF!&lt;0,#REF!&gt;1,#REF!&lt;0,#REF!&gt;1),"Probabilities must be between 0 and 1","ok"))</f>
        <v>#REF!</v>
      </c>
    </row>
    <row r="14" spans="1:8" x14ac:dyDescent="0.2">
      <c r="A14" s="84"/>
      <c r="B14" s="84"/>
      <c r="C14" s="84"/>
      <c r="D14" s="84"/>
      <c r="E14" s="84"/>
      <c r="F14" s="85"/>
      <c r="H14" s="25" t="str">
        <f>IF(OR(B13&gt;C13,C13&gt;D13),"pci_lower, pci_best, pci_upper values are not in order",IF(OR(B13&lt;0,B13&gt;1,C13&lt;0,C13&gt;1,D13&lt;0,D13&gt;1),"Probabilities must be between 0 and 1","ok"))</f>
        <v>ok</v>
      </c>
    </row>
    <row r="15" spans="1:8" x14ac:dyDescent="0.2">
      <c r="A15" s="103"/>
      <c r="B15" s="103"/>
      <c r="C15" s="103"/>
      <c r="D15" s="103"/>
      <c r="E15" s="84"/>
      <c r="F15" s="85"/>
      <c r="H15" s="25" t="str">
        <f>IF(OR(B14&gt;C14,C14&gt;D14),"pci_lower, pci_best, pci_upper values are not in order",IF(OR(B14&lt;0,B14&gt;1,C14&lt;0,C14&gt;1,D14&lt;0,D14&gt;1),"Probabilities must be between 0 and 1","ok"))</f>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B21" sqref="B21:D21"/>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4" t="s">
        <v>19</v>
      </c>
      <c r="C3" s="114"/>
      <c r="D3" s="114"/>
      <c r="E3" s="114"/>
      <c r="F3" s="114"/>
      <c r="G3" s="114"/>
      <c r="H3" s="114"/>
      <c r="I3" s="114"/>
      <c r="J3" s="114"/>
      <c r="K3" s="49"/>
    </row>
    <row r="4" spans="1:14" ht="13.5" customHeight="1" x14ac:dyDescent="0.2">
      <c r="A4" s="30" t="s">
        <v>0</v>
      </c>
      <c r="B4" s="115" t="str">
        <f>Threats!B4</f>
        <v>Wide-headed Viviparous Toad</v>
      </c>
      <c r="C4" s="115"/>
      <c r="D4" s="115"/>
      <c r="E4" s="115"/>
      <c r="F4" s="115"/>
      <c r="G4" s="115"/>
      <c r="H4" s="115"/>
      <c r="I4" s="115"/>
      <c r="J4" s="115"/>
      <c r="K4" s="21"/>
    </row>
    <row r="5" spans="1:14" ht="13.5" customHeight="1" x14ac:dyDescent="0.2">
      <c r="A5" s="30" t="s">
        <v>1</v>
      </c>
      <c r="B5" s="115" t="str">
        <f>Threats!B5</f>
        <v>Nectophrynoides paulae</v>
      </c>
      <c r="C5" s="115"/>
      <c r="D5" s="115"/>
      <c r="E5" s="115"/>
      <c r="F5" s="115"/>
      <c r="G5" s="115"/>
      <c r="H5" s="115"/>
      <c r="I5" s="115"/>
      <c r="J5" s="115"/>
      <c r="K5" s="21"/>
    </row>
    <row r="6" spans="1:14" ht="13.5" customHeight="1" x14ac:dyDescent="0.2">
      <c r="A6" s="30" t="s">
        <v>2</v>
      </c>
      <c r="B6" s="115" t="str">
        <f>Threats!B6</f>
        <v>13322840</v>
      </c>
      <c r="C6" s="115"/>
      <c r="D6" s="115"/>
      <c r="E6" s="115"/>
      <c r="F6" s="115"/>
      <c r="G6" s="115"/>
      <c r="H6" s="115"/>
      <c r="I6" s="115"/>
      <c r="J6" s="115"/>
      <c r="K6" s="21"/>
      <c r="N6" s="28"/>
    </row>
    <row r="7" spans="1:14" ht="13.5" customHeight="1" x14ac:dyDescent="0.2">
      <c r="A7" s="31" t="s">
        <v>11</v>
      </c>
      <c r="B7" s="115" t="str">
        <f>Threats!B8</f>
        <v>Lyakurwa, Liedtke, Loader</v>
      </c>
      <c r="C7" s="115"/>
      <c r="D7" s="115"/>
      <c r="E7" s="115"/>
      <c r="F7" s="115"/>
      <c r="G7" s="115"/>
      <c r="H7" s="115"/>
      <c r="I7" s="115"/>
      <c r="J7" s="115"/>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7" t="s">
        <v>61</v>
      </c>
      <c r="C10" s="117"/>
      <c r="D10" s="117"/>
      <c r="E10" s="118" t="s">
        <v>29</v>
      </c>
      <c r="F10" s="119"/>
      <c r="G10" s="120"/>
      <c r="H10" s="117" t="s">
        <v>27</v>
      </c>
      <c r="I10" s="117"/>
      <c r="J10" s="117"/>
      <c r="K10" s="116"/>
      <c r="L10" s="116"/>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0.05</v>
      </c>
      <c r="D12" s="84">
        <v>0.1</v>
      </c>
      <c r="E12" s="84">
        <v>0.1</v>
      </c>
      <c r="F12" s="84">
        <v>0.2</v>
      </c>
      <c r="G12" s="84">
        <v>0.3</v>
      </c>
      <c r="H12" s="84">
        <v>0</v>
      </c>
      <c r="I12" s="84">
        <v>7.0000000000000007E-2</v>
      </c>
      <c r="J12" s="84">
        <v>0.1</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IF(SUMPRODUCT((COUNTIF(A15:A118,A15:A118)-1)*(A15:A118&lt;&gt;""))&gt;0,"ERROR: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2005</v>
      </c>
      <c r="B15" s="84">
        <v>0.03</v>
      </c>
      <c r="C15" s="84">
        <v>0.04</v>
      </c>
      <c r="D15" s="84">
        <v>0.05</v>
      </c>
      <c r="E15" s="84">
        <v>0.9</v>
      </c>
      <c r="F15" s="84">
        <v>0.95</v>
      </c>
      <c r="G15" s="84">
        <v>1</v>
      </c>
      <c r="H15" s="84">
        <v>0.99</v>
      </c>
      <c r="I15" s="84">
        <v>0.99</v>
      </c>
      <c r="J15" s="84">
        <v>1</v>
      </c>
      <c r="K15" s="84"/>
      <c r="L15" s="84"/>
      <c r="N15"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6" spans="1:14" x14ac:dyDescent="0.2">
      <c r="A16" s="84">
        <v>2007</v>
      </c>
      <c r="B16" s="84">
        <v>0.1</v>
      </c>
      <c r="C16" s="84">
        <v>0.2</v>
      </c>
      <c r="D16" s="84">
        <v>0.25</v>
      </c>
      <c r="E16" s="84">
        <v>0.6</v>
      </c>
      <c r="F16" s="84">
        <v>0.7</v>
      </c>
      <c r="G16" s="84">
        <v>0.8</v>
      </c>
      <c r="H16" s="84">
        <v>0.5</v>
      </c>
      <c r="I16" s="84">
        <v>0.6</v>
      </c>
      <c r="J16" s="84">
        <v>0.7</v>
      </c>
      <c r="K16" s="84"/>
      <c r="L16" s="84"/>
      <c r="N16"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7" spans="1:14" x14ac:dyDescent="0.2">
      <c r="A17" s="84">
        <v>2011</v>
      </c>
      <c r="B17" s="84">
        <v>0.03</v>
      </c>
      <c r="C17" s="84">
        <v>0.04</v>
      </c>
      <c r="D17" s="84">
        <v>0.1</v>
      </c>
      <c r="E17" s="84">
        <v>0.9</v>
      </c>
      <c r="F17" s="84">
        <v>0.95</v>
      </c>
      <c r="G17" s="84">
        <v>1</v>
      </c>
      <c r="H17" s="84">
        <v>0.99</v>
      </c>
      <c r="I17" s="84">
        <v>0.99</v>
      </c>
      <c r="J17" s="84">
        <v>1</v>
      </c>
      <c r="K17" s="84"/>
      <c r="L17" s="84"/>
      <c r="N17"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8" spans="1:14" x14ac:dyDescent="0.2">
      <c r="A18" s="84">
        <v>2012</v>
      </c>
      <c r="B18" s="84">
        <v>0.05</v>
      </c>
      <c r="C18" s="84">
        <v>0.08</v>
      </c>
      <c r="D18" s="84">
        <v>0.1</v>
      </c>
      <c r="E18" s="84">
        <v>0.9</v>
      </c>
      <c r="F18" s="84">
        <v>0.95</v>
      </c>
      <c r="G18" s="84">
        <v>1</v>
      </c>
      <c r="H18" s="84">
        <v>0.99</v>
      </c>
      <c r="I18" s="84">
        <v>0.99</v>
      </c>
      <c r="J18" s="84">
        <v>1</v>
      </c>
      <c r="K18" s="84"/>
      <c r="L18" s="84"/>
      <c r="N18"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9" spans="1:14" x14ac:dyDescent="0.2">
      <c r="A19" s="84">
        <v>2013</v>
      </c>
      <c r="B19" s="84">
        <v>0.01</v>
      </c>
      <c r="C19" s="84">
        <v>0.02</v>
      </c>
      <c r="D19" s="84">
        <v>0.05</v>
      </c>
      <c r="E19" s="84">
        <v>0.9</v>
      </c>
      <c r="F19" s="84">
        <v>0.95</v>
      </c>
      <c r="G19" s="84">
        <v>1</v>
      </c>
      <c r="H19" s="84">
        <v>0.99</v>
      </c>
      <c r="I19" s="84">
        <v>0.99</v>
      </c>
      <c r="J19" s="84">
        <v>1</v>
      </c>
      <c r="K19" s="84"/>
      <c r="L19" s="84"/>
      <c r="N19" s="25" t="str">
        <f>IF(OR(H15&gt;I15,I15&gt;J15,E15&gt;F15,F15&gt;G15,B15&gt;C15,C15&gt;D15),"lower bound, best est, upper bound are not in correct order",IF(OR(B15&lt;0,B15&gt;1,C15&lt;0,C15&gt;1,D15&lt;0,D15&gt;1,E15&lt;0,E15&gt;1,F15&lt;0,F15&gt;1,G15&lt;0,G15&gt;1,H15&lt;0,H15&gt;1,I15&lt;0,I15&gt;1,J15&lt;0,J15&gt;1),"Probabilities must be between 0 and 1","ok"))</f>
        <v>ok</v>
      </c>
    </row>
    <row r="20" spans="1:14" x14ac:dyDescent="0.2">
      <c r="A20" s="84">
        <v>2019</v>
      </c>
      <c r="B20" s="84">
        <v>0.05</v>
      </c>
      <c r="C20" s="84">
        <v>0.1</v>
      </c>
      <c r="D20" s="84">
        <v>0.15</v>
      </c>
      <c r="E20" s="84">
        <v>0.9</v>
      </c>
      <c r="F20" s="84">
        <v>0.95</v>
      </c>
      <c r="G20" s="84">
        <v>1</v>
      </c>
      <c r="H20" s="84">
        <v>0.99</v>
      </c>
      <c r="I20" s="84">
        <v>0.99</v>
      </c>
      <c r="J20" s="84">
        <v>1</v>
      </c>
      <c r="K20" s="84"/>
      <c r="L20" s="84"/>
      <c r="N20"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21" spans="1:14" x14ac:dyDescent="0.2">
      <c r="A21" s="84">
        <v>2022</v>
      </c>
      <c r="B21" s="84">
        <v>7.0000000000000007E-2</v>
      </c>
      <c r="C21" s="84">
        <v>0.12</v>
      </c>
      <c r="D21" s="84">
        <v>0.15</v>
      </c>
      <c r="E21" s="84">
        <v>0.9</v>
      </c>
      <c r="F21" s="84">
        <v>0.95</v>
      </c>
      <c r="G21" s="84">
        <v>1</v>
      </c>
      <c r="H21" s="84">
        <v>0.99</v>
      </c>
      <c r="I21" s="84">
        <v>0.99</v>
      </c>
      <c r="J21" s="84">
        <v>1</v>
      </c>
      <c r="K21" s="84"/>
      <c r="L21" s="84"/>
      <c r="N21"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22" spans="1:14" x14ac:dyDescent="0.2">
      <c r="A22" s="84"/>
      <c r="B22" s="84"/>
      <c r="C22" s="84"/>
      <c r="D22" s="84"/>
      <c r="E22" s="84"/>
      <c r="F22" s="84"/>
      <c r="G22" s="84"/>
      <c r="H22" s="84"/>
      <c r="I22" s="84"/>
      <c r="J22" s="84"/>
      <c r="K22" s="84"/>
      <c r="L22" s="84"/>
      <c r="N22"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3" spans="1:14" x14ac:dyDescent="0.2">
      <c r="A23" s="84"/>
      <c r="B23" s="84"/>
      <c r="C23" s="84"/>
      <c r="D23" s="84"/>
      <c r="E23" s="84"/>
      <c r="F23" s="84"/>
      <c r="G23" s="84"/>
      <c r="H23" s="84"/>
      <c r="I23" s="84"/>
      <c r="J23" s="84"/>
      <c r="K23" s="84"/>
      <c r="L23" s="84"/>
      <c r="N2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4" spans="1:14" x14ac:dyDescent="0.2">
      <c r="A24" s="84"/>
      <c r="B24" s="84"/>
      <c r="C24" s="84"/>
      <c r="D24" s="84"/>
      <c r="E24" s="84"/>
      <c r="F24" s="84"/>
      <c r="G24" s="84"/>
      <c r="H24" s="84"/>
      <c r="I24" s="84"/>
      <c r="J24" s="84"/>
      <c r="K24" s="84"/>
      <c r="L24" s="84"/>
      <c r="N2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5" spans="1:14" x14ac:dyDescent="0.2">
      <c r="A25" s="84"/>
      <c r="B25" s="84"/>
      <c r="C25" s="84"/>
      <c r="D25" s="84"/>
      <c r="E25" s="84"/>
      <c r="F25" s="84"/>
      <c r="G25" s="84"/>
      <c r="H25" s="84"/>
      <c r="I25" s="84"/>
      <c r="J25" s="84"/>
      <c r="K25" s="84"/>
      <c r="L25" s="84"/>
      <c r="N25"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6" spans="1:14" x14ac:dyDescent="0.2">
      <c r="A26" s="84"/>
      <c r="B26" s="84"/>
      <c r="C26" s="84"/>
      <c r="D26" s="84"/>
      <c r="E26" s="84"/>
      <c r="F26" s="84"/>
      <c r="G26" s="84"/>
      <c r="H26" s="84"/>
      <c r="I26" s="84"/>
      <c r="J26" s="84"/>
      <c r="K26" s="84"/>
      <c r="L26" s="84"/>
      <c r="N26"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7" spans="1:14" x14ac:dyDescent="0.2">
      <c r="A27" s="84"/>
      <c r="B27" s="84"/>
      <c r="C27" s="84"/>
      <c r="D27" s="84"/>
      <c r="E27" s="84"/>
      <c r="F27" s="84"/>
      <c r="G27" s="84"/>
      <c r="H27" s="84"/>
      <c r="I27" s="84"/>
      <c r="J27" s="84"/>
      <c r="K27" s="84"/>
      <c r="L27" s="84"/>
      <c r="N27" s="25" t="str">
        <f>IF(OR(H21&gt;I21,I21&gt;J21,E21&gt;F21,F21&gt;G21,B21&gt;C21,C21&gt;D21),"lower bound, best est, upper bound are not in correct order",IF(OR(B21&lt;0,B21&gt;1,C21&lt;0,C21&gt;1,D21&lt;0,D21&gt;1,E21&lt;0,E21&gt;1,F21&lt;0,F21&gt;1,G21&lt;0,G21&gt;1,H21&lt;0,H21&gt;1,I21&lt;0,I21&gt;1,J21&lt;0,J21&gt;1),"Probabilities must be between 0 and 1","ok"))</f>
        <v>ok</v>
      </c>
    </row>
    <row r="28" spans="1:14" x14ac:dyDescent="0.2">
      <c r="A28" s="84"/>
      <c r="B28" s="84"/>
      <c r="C28" s="84"/>
      <c r="D28" s="84"/>
      <c r="E28" s="84"/>
      <c r="F28" s="84"/>
      <c r="G28" s="84"/>
      <c r="H28" s="84"/>
      <c r="I28" s="84"/>
      <c r="J28" s="84"/>
      <c r="K28" s="84"/>
      <c r="L28" s="84"/>
      <c r="N28"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29" spans="1:14" x14ac:dyDescent="0.2">
      <c r="A29" s="84"/>
      <c r="B29" s="84"/>
      <c r="C29" s="84"/>
      <c r="D29" s="84"/>
      <c r="E29" s="84"/>
      <c r="F29" s="84"/>
      <c r="G29" s="84"/>
      <c r="H29" s="84"/>
      <c r="I29" s="84"/>
      <c r="J29" s="84"/>
      <c r="K29" s="84"/>
      <c r="L29" s="84"/>
      <c r="N29" s="25" t="str">
        <f>IF(OR(H22&gt;I22,I22&gt;J22,E22&gt;F22,F22&gt;G22,B22&gt;C22,C22&gt;D22),"lower bound, best est, upper bound are not in correct order",IF(OR(B22&lt;0,B22&gt;1,C22&lt;0,C22&gt;1,D22&lt;0,D22&gt;1,E22&lt;0,E22&gt;1,F22&lt;0,F22&gt;1,G22&lt;0,G22&gt;1,H22&lt;0,H22&gt;1,I22&lt;0,I22&gt;1,J22&lt;0,J22&gt;1),"Probabilities must be between 0 and 1","ok"))</f>
        <v>ok</v>
      </c>
    </row>
    <row r="30" spans="1:14" x14ac:dyDescent="0.2">
      <c r="A30" s="84"/>
      <c r="B30" s="84"/>
      <c r="C30" s="84"/>
      <c r="D30" s="84"/>
      <c r="E30" s="84"/>
      <c r="F30" s="84"/>
      <c r="G30" s="84"/>
      <c r="H30" s="84"/>
      <c r="I30" s="84"/>
      <c r="J30" s="84"/>
      <c r="K30" s="84"/>
      <c r="L30" s="84"/>
      <c r="N30" s="25" t="str">
        <f>IF(OR(H23&gt;I23,I23&gt;J23,E23&gt;F23,F23&gt;G23,B23&gt;C23,C23&gt;D23),"lower bound, best est, upper bound are not in correct order",IF(OR(B23&lt;0,B23&gt;1,C23&lt;0,C23&gt;1,D23&lt;0,D23&gt;1,E23&lt;0,E23&gt;1,F23&lt;0,F23&gt;1,G23&lt;0,G23&gt;1,H23&lt;0,H23&gt;1,I23&lt;0,I23&gt;1,J23&lt;0,J23&gt;1),"Probabilities must be between 0 and 1","ok"))</f>
        <v>ok</v>
      </c>
    </row>
    <row r="31" spans="1:14" x14ac:dyDescent="0.2">
      <c r="A31" s="84"/>
      <c r="B31" s="84"/>
      <c r="C31" s="84"/>
      <c r="D31" s="84"/>
      <c r="E31" s="84"/>
      <c r="F31" s="84"/>
      <c r="G31" s="84"/>
      <c r="H31" s="84"/>
      <c r="I31" s="84"/>
      <c r="J31" s="84"/>
      <c r="K31" s="84"/>
      <c r="L31" s="84"/>
      <c r="N31" s="25" t="str">
        <f>IF(OR(H24&gt;I24,I24&gt;J24,E24&gt;F24,F24&gt;G24,B24&gt;C24,C24&gt;D24),"lower bound, best est, upper bound are not in correct order",IF(OR(B24&lt;0,B24&gt;1,C24&lt;0,C24&gt;1,D24&lt;0,D24&gt;1,E24&lt;0,E24&gt;1,F24&lt;0,F24&gt;1,G24&lt;0,G24&gt;1,H24&lt;0,H24&gt;1,I24&lt;0,I24&gt;1,J24&lt;0,J24&gt;1),"Probabilities must be between 0 and 1","ok"))</f>
        <v>ok</v>
      </c>
    </row>
    <row r="32" spans="1:14" x14ac:dyDescent="0.2">
      <c r="A32" s="84"/>
      <c r="B32" s="84"/>
      <c r="C32" s="84"/>
      <c r="D32" s="84"/>
      <c r="E32" s="84"/>
      <c r="F32" s="84"/>
      <c r="G32" s="84"/>
      <c r="H32" s="84"/>
      <c r="I32" s="84"/>
      <c r="J32" s="84"/>
      <c r="K32" s="84"/>
      <c r="L32" s="84"/>
      <c r="N32" s="25" t="str">
        <f>IF(OR(H25&gt;I25,I25&gt;J25,E25&gt;F25,F25&gt;G25,B25&gt;C25,C25&gt;D25),"lower bound, best est, upper bound are not in correct order",IF(OR(B25&lt;0,B25&gt;1,C25&lt;0,C25&gt;1,D25&lt;0,D25&gt;1,E25&lt;0,E25&gt;1,F25&lt;0,F25&gt;1,G25&lt;0,G25&gt;1,H25&lt;0,H25&gt;1,I25&lt;0,I25&gt;1,J25&lt;0,J25&gt;1),"Probabilities must be between 0 and 1","ok"))</f>
        <v>ok</v>
      </c>
    </row>
    <row r="33" spans="1:14" x14ac:dyDescent="0.2">
      <c r="A33" s="84"/>
      <c r="B33" s="84"/>
      <c r="C33" s="84"/>
      <c r="D33" s="84"/>
      <c r="E33" s="84"/>
      <c r="F33" s="84"/>
      <c r="G33" s="84"/>
      <c r="H33" s="84"/>
      <c r="I33" s="84"/>
      <c r="J33" s="84"/>
      <c r="K33" s="84"/>
      <c r="L33" s="84"/>
      <c r="N33" s="25" t="str">
        <f>IF(OR(H26&gt;I26,I26&gt;J26,E26&gt;F26,F26&gt;G26,B26&gt;C26,C26&gt;D26),"lower bound, best est, upper bound are not in correct order",IF(OR(B26&lt;0,B26&gt;1,C26&lt;0,C26&gt;1,D26&lt;0,D26&gt;1,E26&lt;0,E26&gt;1,F26&lt;0,F26&gt;1,G26&lt;0,G26&gt;1,H26&lt;0,H26&gt;1,I26&lt;0,I26&gt;1,J26&lt;0,J26&gt;1),"Probabilities must be between 0 and 1","ok"))</f>
        <v>ok</v>
      </c>
    </row>
    <row r="34" spans="1:14" x14ac:dyDescent="0.2">
      <c r="A34" s="84"/>
      <c r="B34" s="84"/>
      <c r="C34" s="84"/>
      <c r="D34" s="84"/>
      <c r="E34" s="84"/>
      <c r="F34" s="84"/>
      <c r="G34" s="84"/>
      <c r="H34" s="84"/>
      <c r="I34" s="84"/>
      <c r="J34" s="84"/>
      <c r="K34" s="84"/>
      <c r="L34" s="84"/>
      <c r="N34" s="25" t="str">
        <f>IF(OR(H27&gt;I27,I27&gt;J27,E27&gt;F27,F27&gt;G27,B27&gt;C27,C27&gt;D27),"lower bound, best est, upper bound are not in correct order",IF(OR(B27&lt;0,B27&gt;1,C27&lt;0,C27&gt;1,D27&lt;0,D27&gt;1,E27&lt;0,E27&gt;1,F27&lt;0,F27&gt;1,G27&lt;0,G27&gt;1,H27&lt;0,H27&gt;1,I27&lt;0,I27&gt;1,J27&lt;0,J27&gt;1),"Probabilities must be between 0 and 1","ok"))</f>
        <v>ok</v>
      </c>
    </row>
    <row r="35" spans="1:14" x14ac:dyDescent="0.2">
      <c r="A35" s="84"/>
      <c r="B35" s="84"/>
      <c r="C35" s="84"/>
      <c r="D35" s="84"/>
      <c r="E35" s="84"/>
      <c r="F35" s="84"/>
      <c r="G35" s="84"/>
      <c r="H35" s="84"/>
      <c r="I35" s="84"/>
      <c r="J35" s="84"/>
      <c r="K35" s="84"/>
      <c r="L35" s="84"/>
      <c r="N35" s="25" t="str">
        <f>IF(OR(H28&gt;I28,I28&gt;J28,E28&gt;F28,F28&gt;G28,B28&gt;C28,C28&gt;D28),"lower bound, best est, upper bound are not in correct order",IF(OR(B28&lt;0,B28&gt;1,C28&lt;0,C28&gt;1,D28&lt;0,D28&gt;1,E28&lt;0,E28&gt;1,F28&lt;0,F28&gt;1,G28&lt;0,G28&gt;1,H28&lt;0,H28&gt;1,I28&lt;0,I28&gt;1,J28&lt;0,J28&gt;1),"Probabilities must be between 0 and 1","ok"))</f>
        <v>ok</v>
      </c>
    </row>
    <row r="36" spans="1:14" x14ac:dyDescent="0.2">
      <c r="A36" s="84"/>
      <c r="B36" s="84"/>
      <c r="C36" s="84"/>
      <c r="D36" s="84"/>
      <c r="E36" s="84"/>
      <c r="F36" s="84"/>
      <c r="G36" s="84"/>
      <c r="H36" s="84"/>
      <c r="I36" s="84"/>
      <c r="J36" s="84"/>
      <c r="K36" s="84"/>
      <c r="L36" s="84"/>
      <c r="N36" s="25" t="str">
        <f>IF(OR(H29&gt;I29,I29&gt;J29,E29&gt;F29,F29&gt;G29,B29&gt;C29,C29&gt;D29),"lower bound, best est, upper bound are not in correct order",IF(OR(B29&lt;0,B29&gt;1,C29&lt;0,C29&gt;1,D29&lt;0,D29&gt;1,E29&lt;0,E29&gt;1,F29&lt;0,F29&gt;1,G29&lt;0,G29&gt;1,H29&lt;0,H29&gt;1,I29&lt;0,I29&gt;1,J29&lt;0,J29&gt;1),"Probabilities must be between 0 and 1","ok"))</f>
        <v>ok</v>
      </c>
    </row>
    <row r="37" spans="1:14" x14ac:dyDescent="0.2">
      <c r="A37" s="84"/>
      <c r="B37" s="84"/>
      <c r="C37" s="84"/>
      <c r="D37" s="84"/>
      <c r="E37" s="84"/>
      <c r="F37" s="84"/>
      <c r="G37" s="84"/>
      <c r="H37" s="84"/>
      <c r="I37" s="84"/>
      <c r="J37" s="84"/>
      <c r="K37" s="84"/>
      <c r="L37" s="84"/>
      <c r="N37" s="25" t="str">
        <f>IF(OR(H30&gt;I30,I30&gt;J30,E30&gt;F30,F30&gt;G30,B30&gt;C30,C30&gt;D30),"lower bound, best est, upper bound are not in correct order",IF(OR(B30&lt;0,B30&gt;1,C30&lt;0,C30&gt;1,D30&lt;0,D30&gt;1,E30&lt;0,E30&gt;1,F30&lt;0,F30&gt;1,G30&lt;0,G30&gt;1,H30&lt;0,H30&gt;1,I30&lt;0,I30&gt;1,J30&lt;0,J30&gt;1),"Probabilities must be between 0 and 1","ok"))</f>
        <v>ok</v>
      </c>
    </row>
    <row r="38" spans="1:14" x14ac:dyDescent="0.2">
      <c r="A38" s="84"/>
      <c r="B38" s="84"/>
      <c r="C38" s="84"/>
      <c r="D38" s="84"/>
      <c r="E38" s="84"/>
      <c r="F38" s="84"/>
      <c r="G38" s="84"/>
      <c r="H38" s="84"/>
      <c r="I38" s="84"/>
      <c r="J38" s="84"/>
      <c r="K38" s="84"/>
      <c r="L38" s="84"/>
      <c r="N38" s="25" t="str">
        <f>IF(OR(H31&gt;I31,I31&gt;J31,E31&gt;F31,F31&gt;G31,B31&gt;C31,C31&gt;D31),"lower bound, best est, upper bound are not in correct order",IF(OR(B31&lt;0,B31&gt;1,C31&lt;0,C31&gt;1,D31&lt;0,D31&gt;1,E31&lt;0,E31&gt;1,F31&lt;0,F31&gt;1,G31&lt;0,G31&gt;1,H31&lt;0,H31&gt;1,I31&lt;0,I31&gt;1,J31&lt;0,J31&gt;1),"Probabilities must be between 0 and 1","ok"))</f>
        <v>ok</v>
      </c>
    </row>
    <row r="39" spans="1:14" x14ac:dyDescent="0.2">
      <c r="A39" s="84"/>
      <c r="B39" s="84"/>
      <c r="C39" s="84"/>
      <c r="D39" s="84"/>
      <c r="E39" s="84"/>
      <c r="F39" s="84"/>
      <c r="G39" s="84"/>
      <c r="H39" s="84"/>
      <c r="I39" s="84"/>
      <c r="J39" s="84"/>
      <c r="K39" s="84"/>
      <c r="L39" s="84"/>
      <c r="N39" s="25" t="str">
        <f>IF(OR(H32&gt;I32,I32&gt;J32,E32&gt;F32,F32&gt;G32,B32&gt;C32,C32&gt;D32),"lower bound, best est, upper bound are not in correct order",IF(OR(B32&lt;0,B32&gt;1,C32&lt;0,C32&gt;1,D32&lt;0,D32&gt;1,E32&lt;0,E32&gt;1,F32&lt;0,F32&gt;1,G32&lt;0,G32&gt;1,H32&lt;0,H32&gt;1,I32&lt;0,I32&gt;1,J32&lt;0,J32&gt;1),"Probabilities must be between 0 and 1","ok"))</f>
        <v>ok</v>
      </c>
    </row>
    <row r="40" spans="1:14" x14ac:dyDescent="0.2">
      <c r="A40" s="84"/>
      <c r="B40" s="84"/>
      <c r="C40" s="84"/>
      <c r="D40" s="84"/>
      <c r="E40" s="84"/>
      <c r="F40" s="84"/>
      <c r="G40" s="84"/>
      <c r="H40" s="84"/>
      <c r="I40" s="84"/>
      <c r="J40" s="84"/>
      <c r="K40" s="84"/>
      <c r="L40" s="84"/>
      <c r="N40" s="25" t="str">
        <f>IF(OR(H33&gt;I33,I33&gt;J33,E33&gt;F33,F33&gt;G33,B33&gt;C33,C33&gt;D33),"lower bound, best est, upper bound are not in correct order",IF(OR(B33&lt;0,B33&gt;1,C33&lt;0,C33&gt;1,D33&lt;0,D33&gt;1,E33&lt;0,E33&gt;1,F33&lt;0,F33&gt;1,G33&lt;0,G33&gt;1,H33&lt;0,H33&gt;1,I33&lt;0,I33&gt;1,J33&lt;0,J33&gt;1),"Probabilities must be between 0 and 1","ok"))</f>
        <v>ok</v>
      </c>
    </row>
    <row r="41" spans="1:14" x14ac:dyDescent="0.2">
      <c r="A41" s="84"/>
      <c r="B41" s="84"/>
      <c r="C41" s="84"/>
      <c r="D41" s="84"/>
      <c r="E41" s="84"/>
      <c r="F41" s="84"/>
      <c r="G41" s="84"/>
      <c r="H41" s="84"/>
      <c r="I41" s="84"/>
      <c r="J41" s="84"/>
      <c r="K41" s="84"/>
      <c r="L41" s="84"/>
      <c r="N41" s="25" t="str">
        <f>IF(OR(H34&gt;I34,I34&gt;J34,E34&gt;F34,F34&gt;G34,B34&gt;C34,C34&gt;D34),"lower bound, best est, upper bound are not in correct order",IF(OR(B34&lt;0,B34&gt;1,C34&lt;0,C34&gt;1,D34&lt;0,D34&gt;1,E34&lt;0,E34&gt;1,F34&lt;0,F34&gt;1,G34&lt;0,G34&gt;1,H34&lt;0,H34&gt;1,I34&lt;0,I34&gt;1,J34&lt;0,J34&gt;1),"Probabilities must be between 0 and 1","ok"))</f>
        <v>ok</v>
      </c>
    </row>
    <row r="42" spans="1:14" x14ac:dyDescent="0.2">
      <c r="A42" s="84"/>
      <c r="B42" s="84"/>
      <c r="C42" s="84"/>
      <c r="D42" s="84"/>
      <c r="E42" s="84"/>
      <c r="F42" s="84"/>
      <c r="G42" s="84"/>
      <c r="H42" s="84"/>
      <c r="I42" s="84"/>
      <c r="J42" s="84"/>
      <c r="K42" s="84"/>
      <c r="L42" s="84"/>
      <c r="N42" s="25" t="str">
        <f>IF(OR(H35&gt;I35,I35&gt;J35,E35&gt;F35,F35&gt;G35,B35&gt;C35,C35&gt;D35),"lower bound, best est, upper bound are not in correct order",IF(OR(B35&lt;0,B35&gt;1,C35&lt;0,C35&gt;1,D35&lt;0,D35&gt;1,E35&lt;0,E35&gt;1,F35&lt;0,F35&gt;1,G35&lt;0,G35&gt;1,H35&lt;0,H35&gt;1,I35&lt;0,I35&gt;1,J35&lt;0,J35&gt;1),"Probabilities must be between 0 and 1","ok"))</f>
        <v>ok</v>
      </c>
    </row>
    <row r="43" spans="1:14" x14ac:dyDescent="0.2">
      <c r="A43" s="84"/>
      <c r="B43" s="84"/>
      <c r="C43" s="84"/>
      <c r="D43" s="84"/>
      <c r="E43" s="84"/>
      <c r="F43" s="84"/>
      <c r="G43" s="84"/>
      <c r="H43" s="84"/>
      <c r="I43" s="84"/>
      <c r="J43" s="84"/>
      <c r="K43" s="84"/>
      <c r="L43" s="84"/>
      <c r="N43" s="25" t="str">
        <f>IF(OR(H36&gt;I36,I36&gt;J36,E36&gt;F36,F36&gt;G36,B36&gt;C36,C36&gt;D36),"lower bound, best est, upper bound are not in correct order",IF(OR(B36&lt;0,B36&gt;1,C36&lt;0,C36&gt;1,D36&lt;0,D36&gt;1,E36&lt;0,E36&gt;1,F36&lt;0,F36&gt;1,G36&lt;0,G36&gt;1,H36&lt;0,H36&gt;1,I36&lt;0,I36&gt;1,J36&lt;0,J36&gt;1),"Probabilities must be between 0 and 1","ok"))</f>
        <v>ok</v>
      </c>
    </row>
    <row r="44" spans="1:14" x14ac:dyDescent="0.2">
      <c r="A44" s="84"/>
      <c r="B44" s="84"/>
      <c r="C44" s="84"/>
      <c r="D44" s="84"/>
      <c r="E44" s="84"/>
      <c r="F44" s="84"/>
      <c r="G44" s="84"/>
      <c r="H44" s="84"/>
      <c r="I44" s="84"/>
      <c r="J44" s="84"/>
      <c r="K44" s="84"/>
      <c r="L44" s="84"/>
      <c r="N44" s="25" t="str">
        <f>IF(OR(H37&gt;I37,I37&gt;J37,E37&gt;F37,F37&gt;G37,B37&gt;C37,C37&gt;D37),"lower bound, best est, upper bound are not in correct order",IF(OR(B37&lt;0,B37&gt;1,C37&lt;0,C37&gt;1,D37&lt;0,D37&gt;1,E37&lt;0,E37&gt;1,F37&lt;0,F37&gt;1,G37&lt;0,G37&gt;1,H37&lt;0,H37&gt;1,I37&lt;0,I37&gt;1,J37&lt;0,J37&gt;1),"Probabilities must be between 0 and 1","ok"))</f>
        <v>ok</v>
      </c>
    </row>
    <row r="45" spans="1:14" x14ac:dyDescent="0.2">
      <c r="A45" s="84"/>
      <c r="B45" s="84"/>
      <c r="C45" s="84"/>
      <c r="D45" s="84"/>
      <c r="E45" s="84"/>
      <c r="F45" s="84"/>
      <c r="G45" s="84"/>
      <c r="H45" s="84"/>
      <c r="I45" s="84"/>
      <c r="J45" s="84"/>
      <c r="K45" s="84"/>
      <c r="L45" s="84"/>
      <c r="N45" s="25" t="str">
        <f>IF(OR(H38&gt;I38,I38&gt;J38,E38&gt;F38,F38&gt;G38,B38&gt;C38,C38&gt;D38),"lower bound, best est, upper bound are not in correct order",IF(OR(B38&lt;0,B38&gt;1,C38&lt;0,C38&gt;1,D38&lt;0,D38&gt;1,E38&lt;0,E38&gt;1,F38&lt;0,F38&gt;1,G38&lt;0,G38&gt;1,H38&lt;0,H38&gt;1,I38&lt;0,I38&gt;1,J38&lt;0,J38&gt;1),"Probabilities must be between 0 and 1","ok"))</f>
        <v>ok</v>
      </c>
    </row>
    <row r="46" spans="1:14" x14ac:dyDescent="0.2">
      <c r="A46" s="84"/>
      <c r="B46" s="84"/>
      <c r="C46" s="84"/>
      <c r="D46" s="84"/>
      <c r="E46" s="84"/>
      <c r="F46" s="84"/>
      <c r="G46" s="84"/>
      <c r="H46" s="84"/>
      <c r="I46" s="84"/>
      <c r="J46" s="84"/>
      <c r="K46" s="84"/>
      <c r="L46" s="84"/>
      <c r="N46" s="25" t="str">
        <f>IF(OR(H39&gt;I39,I39&gt;J39,E39&gt;F39,F39&gt;G39,B39&gt;C39,C39&gt;D39),"lower bound, best est, upper bound are not in correct order",IF(OR(B39&lt;0,B39&gt;1,C39&lt;0,C39&gt;1,D39&lt;0,D39&gt;1,E39&lt;0,E39&gt;1,F39&lt;0,F39&gt;1,G39&lt;0,G39&gt;1,H39&lt;0,H39&gt;1,I39&lt;0,I39&gt;1,J39&lt;0,J39&gt;1),"Probabilities must be between 0 and 1","ok"))</f>
        <v>ok</v>
      </c>
    </row>
    <row r="47" spans="1:14" x14ac:dyDescent="0.2">
      <c r="A47" s="84"/>
      <c r="B47" s="84"/>
      <c r="C47" s="84"/>
      <c r="D47" s="84"/>
      <c r="E47" s="84"/>
      <c r="F47" s="84"/>
      <c r="G47" s="84"/>
      <c r="H47" s="84"/>
      <c r="I47" s="84"/>
      <c r="J47" s="84"/>
      <c r="K47" s="84"/>
      <c r="L47" s="84"/>
      <c r="N47" s="25" t="str">
        <f>IF(OR(H40&gt;I40,I40&gt;J40,E40&gt;F40,F40&gt;G40,B40&gt;C40,C40&gt;D40),"lower bound, best est, upper bound are not in correct order",IF(OR(B40&lt;0,B40&gt;1,C40&lt;0,C40&gt;1,D40&lt;0,D40&gt;1,E40&lt;0,E40&gt;1,F40&lt;0,F40&gt;1,G40&lt;0,G40&gt;1,H40&lt;0,H40&gt;1,I40&lt;0,I40&gt;1,J40&lt;0,J40&gt;1),"Probabilities must be between 0 and 1","ok"))</f>
        <v>ok</v>
      </c>
    </row>
    <row r="48" spans="1:14" x14ac:dyDescent="0.2">
      <c r="A48" s="84"/>
      <c r="B48" s="84"/>
      <c r="C48" s="84"/>
      <c r="D48" s="84"/>
      <c r="E48" s="84"/>
      <c r="F48" s="84"/>
      <c r="G48" s="84"/>
      <c r="H48" s="84"/>
      <c r="I48" s="84"/>
      <c r="J48" s="84"/>
      <c r="K48" s="84"/>
      <c r="L48" s="84"/>
      <c r="N48" s="25" t="str">
        <f>IF(OR(H41&gt;I41,I41&gt;J41,E41&gt;F41,F41&gt;G41,B41&gt;C41,C41&gt;D41),"lower bound, best est, upper bound are not in correct order",IF(OR(B41&lt;0,B41&gt;1,C41&lt;0,C41&gt;1,D41&lt;0,D41&gt;1,E41&lt;0,E41&gt;1,F41&lt;0,F41&gt;1,G41&lt;0,G41&gt;1,H41&lt;0,H41&gt;1,I41&lt;0,I41&gt;1,J41&lt;0,J41&gt;1),"Probabilities must be between 0 and 1","ok"))</f>
        <v>ok</v>
      </c>
    </row>
    <row r="49" spans="1:14" x14ac:dyDescent="0.2">
      <c r="A49" s="84"/>
      <c r="B49" s="84"/>
      <c r="C49" s="84"/>
      <c r="D49" s="84"/>
      <c r="E49" s="84"/>
      <c r="F49" s="84"/>
      <c r="G49" s="84"/>
      <c r="H49" s="84"/>
      <c r="I49" s="84"/>
      <c r="J49" s="84"/>
      <c r="K49" s="84"/>
      <c r="L49" s="84"/>
      <c r="N49" s="25" t="str">
        <f>IF(OR(H42&gt;I42,I42&gt;J42,E42&gt;F42,F42&gt;G42,B42&gt;C42,C42&gt;D42),"lower bound, best est, upper bound are not in correct order",IF(OR(B42&lt;0,B42&gt;1,C42&lt;0,C42&gt;1,D42&lt;0,D42&gt;1,E42&lt;0,E42&gt;1,F42&lt;0,F42&gt;1,G42&lt;0,G42&gt;1,H42&lt;0,H42&gt;1,I42&lt;0,I42&gt;1,J42&lt;0,J42&gt;1),"Probabilities must be between 0 and 1","ok"))</f>
        <v>ok</v>
      </c>
    </row>
    <row r="50" spans="1:14" x14ac:dyDescent="0.2">
      <c r="A50" s="84"/>
      <c r="B50" s="84"/>
      <c r="C50" s="84"/>
      <c r="D50" s="84"/>
      <c r="E50" s="84"/>
      <c r="F50" s="84"/>
      <c r="G50" s="84"/>
      <c r="H50" s="84"/>
      <c r="I50" s="84"/>
      <c r="J50" s="84"/>
      <c r="K50" s="84"/>
      <c r="L50" s="84"/>
      <c r="N50" s="25" t="str">
        <f>IF(OR(H43&gt;I43,I43&gt;J43,E43&gt;F43,F43&gt;G43,B43&gt;C43,C43&gt;D43),"lower bound, best est, upper bound are not in correct order",IF(OR(B43&lt;0,B43&gt;1,C43&lt;0,C43&gt;1,D43&lt;0,D43&gt;1,E43&lt;0,E43&gt;1,F43&lt;0,F43&gt;1,G43&lt;0,G43&gt;1,H43&lt;0,H43&gt;1,I43&lt;0,I43&gt;1,J43&lt;0,J43&gt;1),"Probabilities must be between 0 and 1","ok"))</f>
        <v>ok</v>
      </c>
    </row>
    <row r="51" spans="1:14" x14ac:dyDescent="0.2">
      <c r="A51" s="84"/>
      <c r="B51" s="84"/>
      <c r="C51" s="84"/>
      <c r="D51" s="84"/>
      <c r="E51" s="84"/>
      <c r="F51" s="84"/>
      <c r="G51" s="84"/>
      <c r="H51" s="84"/>
      <c r="I51" s="84"/>
      <c r="J51" s="84"/>
      <c r="K51" s="84"/>
      <c r="L51" s="84"/>
      <c r="N51" s="25" t="str">
        <f>IF(OR(H44&gt;I44,I44&gt;J44,E44&gt;F44,F44&gt;G44,B44&gt;C44,C44&gt;D44),"lower bound, best est, upper bound are not in correct order",IF(OR(B44&lt;0,B44&gt;1,C44&lt;0,C44&gt;1,D44&lt;0,D44&gt;1,E44&lt;0,E44&gt;1,F44&lt;0,F44&gt;1,G44&lt;0,G44&gt;1,H44&lt;0,H44&gt;1,I44&lt;0,I44&gt;1,J44&lt;0,J44&gt;1),"Probabilities must be between 0 and 1","ok"))</f>
        <v>ok</v>
      </c>
    </row>
    <row r="52" spans="1:14" x14ac:dyDescent="0.2">
      <c r="A52" s="84"/>
      <c r="B52" s="84"/>
      <c r="C52" s="84"/>
      <c r="D52" s="84"/>
      <c r="E52" s="84"/>
      <c r="F52" s="84"/>
      <c r="G52" s="84"/>
      <c r="H52" s="84"/>
      <c r="I52" s="84"/>
      <c r="J52" s="84"/>
      <c r="K52" s="84"/>
      <c r="L52" s="84"/>
      <c r="N52" s="25" t="str">
        <f>IF(OR(H45&gt;I45,I45&gt;J45,E45&gt;F45,F45&gt;G45,B45&gt;C45,C45&gt;D45),"lower bound, best est, upper bound are not in correct order",IF(OR(B45&lt;0,B45&gt;1,C45&lt;0,C45&gt;1,D45&lt;0,D45&gt;1,E45&lt;0,E45&gt;1,F45&lt;0,F45&gt;1,G45&lt;0,G45&gt;1,H45&lt;0,H45&gt;1,I45&lt;0,I45&gt;1,J45&lt;0,J45&gt;1),"Probabilities must be between 0 and 1","ok"))</f>
        <v>ok</v>
      </c>
    </row>
    <row r="53" spans="1:14" x14ac:dyDescent="0.2">
      <c r="A53" s="84"/>
      <c r="B53" s="84"/>
      <c r="C53" s="84"/>
      <c r="D53" s="84"/>
      <c r="E53" s="84"/>
      <c r="F53" s="84"/>
      <c r="G53" s="84"/>
      <c r="H53" s="84"/>
      <c r="I53" s="84"/>
      <c r="J53" s="84"/>
      <c r="K53" s="84"/>
      <c r="L53" s="84"/>
      <c r="N53" s="25" t="str">
        <f>IF(OR(H46&gt;I46,I46&gt;J46,E46&gt;F46,F46&gt;G46,B46&gt;C46,C46&gt;D46),"lower bound, best est, upper bound are not in correct order",IF(OR(B46&lt;0,B46&gt;1,C46&lt;0,C46&gt;1,D46&lt;0,D46&gt;1,E46&lt;0,E46&gt;1,F46&lt;0,F46&gt;1,G46&lt;0,G46&gt;1,H46&lt;0,H46&gt;1,I46&lt;0,I46&gt;1,J46&lt;0,J46&gt;1),"Probabilities must be between 0 and 1","ok"))</f>
        <v>ok</v>
      </c>
    </row>
    <row r="54" spans="1:14" x14ac:dyDescent="0.2">
      <c r="A54" s="84"/>
      <c r="B54" s="84"/>
      <c r="C54" s="84"/>
      <c r="D54" s="84"/>
      <c r="E54" s="84"/>
      <c r="F54" s="84"/>
      <c r="G54" s="84"/>
      <c r="H54" s="84"/>
      <c r="I54" s="84"/>
      <c r="J54" s="84"/>
      <c r="K54" s="84"/>
      <c r="L54" s="84"/>
      <c r="N54" s="25" t="str">
        <f>IF(OR(H47&gt;I47,I47&gt;J47,E47&gt;F47,F47&gt;G47,B47&gt;C47,C47&gt;D47),"lower bound, best est, upper bound are not in correct order",IF(OR(B47&lt;0,B47&gt;1,C47&lt;0,C47&gt;1,D47&lt;0,D47&gt;1,E47&lt;0,E47&gt;1,F47&lt;0,F47&gt;1,G47&lt;0,G47&gt;1,H47&lt;0,H47&gt;1,I47&lt;0,I47&gt;1,J47&lt;0,J47&gt;1),"Probabilities must be between 0 and 1","ok"))</f>
        <v>ok</v>
      </c>
    </row>
    <row r="55" spans="1:14" x14ac:dyDescent="0.2">
      <c r="A55" s="84"/>
      <c r="B55" s="84"/>
      <c r="C55" s="84"/>
      <c r="D55" s="84"/>
      <c r="E55" s="84"/>
      <c r="F55" s="84"/>
      <c r="G55" s="84"/>
      <c r="H55" s="84"/>
      <c r="I55" s="84"/>
      <c r="J55" s="84"/>
      <c r="K55" s="84"/>
      <c r="L55" s="84"/>
      <c r="N55" s="25" t="str">
        <f>IF(OR(H48&gt;I48,I48&gt;J48,E48&gt;F48,F48&gt;G48,B48&gt;C48,C48&gt;D48),"lower bound, best est, upper bound are not in correct order",IF(OR(B48&lt;0,B48&gt;1,C48&lt;0,C48&gt;1,D48&lt;0,D48&gt;1,E48&lt;0,E48&gt;1,F48&lt;0,F48&gt;1,G48&lt;0,G48&gt;1,H48&lt;0,H48&gt;1,I48&lt;0,I48&gt;1,J48&lt;0,J48&gt;1),"Probabilities must be between 0 and 1","ok"))</f>
        <v>ok</v>
      </c>
    </row>
    <row r="56" spans="1:14" x14ac:dyDescent="0.2">
      <c r="A56" s="84"/>
      <c r="B56" s="84"/>
      <c r="C56" s="84"/>
      <c r="D56" s="84"/>
      <c r="E56" s="84"/>
      <c r="F56" s="84"/>
      <c r="G56" s="84"/>
      <c r="H56" s="84"/>
      <c r="I56" s="84"/>
      <c r="J56" s="84"/>
      <c r="K56" s="84"/>
      <c r="L56" s="84"/>
      <c r="N56" s="25" t="str">
        <f>IF(OR(H49&gt;I49,I49&gt;J49,E49&gt;F49,F49&gt;G49,B49&gt;C49,C49&gt;D49),"lower bound, best est, upper bound are not in correct order",IF(OR(B49&lt;0,B49&gt;1,C49&lt;0,C49&gt;1,D49&lt;0,D49&gt;1,E49&lt;0,E49&gt;1,F49&lt;0,F49&gt;1,G49&lt;0,G49&gt;1,H49&lt;0,H49&gt;1,I49&lt;0,I49&gt;1,J49&lt;0,J49&gt;1),"Probabilities must be between 0 and 1","ok"))</f>
        <v>ok</v>
      </c>
    </row>
    <row r="57" spans="1:14" x14ac:dyDescent="0.2">
      <c r="A57" s="84"/>
      <c r="B57" s="84"/>
      <c r="C57" s="84"/>
      <c r="D57" s="84"/>
      <c r="E57" s="84"/>
      <c r="F57" s="84"/>
      <c r="G57" s="84"/>
      <c r="H57" s="84"/>
      <c r="I57" s="84"/>
      <c r="J57" s="84"/>
      <c r="K57" s="84"/>
      <c r="L57" s="84"/>
      <c r="N57" s="25" t="str">
        <f>IF(OR(H50&gt;I50,I50&gt;J50,E50&gt;F50,F50&gt;G50,B50&gt;C50,C50&gt;D50),"lower bound, best est, upper bound are not in correct order",IF(OR(B50&lt;0,B50&gt;1,C50&lt;0,C50&gt;1,D50&lt;0,D50&gt;1,E50&lt;0,E50&gt;1,F50&lt;0,F50&gt;1,G50&lt;0,G50&gt;1,H50&lt;0,H50&gt;1,I50&lt;0,I50&gt;1,J50&lt;0,J50&gt;1),"Probabilities must be between 0 and 1","ok"))</f>
        <v>ok</v>
      </c>
    </row>
    <row r="58" spans="1:14" x14ac:dyDescent="0.2">
      <c r="A58" s="84"/>
      <c r="B58" s="84"/>
      <c r="C58" s="84"/>
      <c r="D58" s="84"/>
      <c r="E58" s="84"/>
      <c r="F58" s="84"/>
      <c r="G58" s="84"/>
      <c r="H58" s="84"/>
      <c r="I58" s="84"/>
      <c r="J58" s="84"/>
      <c r="K58" s="84"/>
      <c r="L58" s="84"/>
      <c r="N58" s="25" t="str">
        <f>IF(OR(H51&gt;I51,I51&gt;J51,E51&gt;F51,F51&gt;G51,B51&gt;C51,C51&gt;D51),"lower bound, best est, upper bound are not in correct order",IF(OR(B51&lt;0,B51&gt;1,C51&lt;0,C51&gt;1,D51&lt;0,D51&gt;1,E51&lt;0,E51&gt;1,F51&lt;0,F51&gt;1,G51&lt;0,G51&gt;1,H51&lt;0,H51&gt;1,I51&lt;0,I51&gt;1,J51&lt;0,J51&gt;1),"Probabilities must be between 0 and 1","ok"))</f>
        <v>ok</v>
      </c>
    </row>
    <row r="59" spans="1:14" x14ac:dyDescent="0.2">
      <c r="A59" s="84"/>
      <c r="B59" s="84"/>
      <c r="C59" s="84"/>
      <c r="D59" s="84"/>
      <c r="E59" s="84"/>
      <c r="F59" s="84"/>
      <c r="G59" s="84"/>
      <c r="H59" s="84"/>
      <c r="I59" s="84"/>
      <c r="J59" s="84"/>
      <c r="K59" s="84"/>
      <c r="L59" s="84"/>
      <c r="N59" s="25" t="str">
        <f>IF(OR(H52&gt;I52,I52&gt;J52,E52&gt;F52,F52&gt;G52,B52&gt;C52,C52&gt;D52),"lower bound, best est, upper bound are not in correct order",IF(OR(B52&lt;0,B52&gt;1,C52&lt;0,C52&gt;1,D52&lt;0,D52&gt;1,E52&lt;0,E52&gt;1,F52&lt;0,F52&gt;1,G52&lt;0,G52&gt;1,H52&lt;0,H52&gt;1,I52&lt;0,I52&gt;1,J52&lt;0,J52&gt;1),"Probabilities must be between 0 and 1","ok"))</f>
        <v>ok</v>
      </c>
    </row>
    <row r="60" spans="1:14" x14ac:dyDescent="0.2">
      <c r="A60" s="84"/>
      <c r="B60" s="84"/>
      <c r="C60" s="84"/>
      <c r="D60" s="84"/>
      <c r="E60" s="84"/>
      <c r="F60" s="84"/>
      <c r="G60" s="84"/>
      <c r="H60" s="84"/>
      <c r="I60" s="84"/>
      <c r="J60" s="84"/>
      <c r="K60" s="84"/>
      <c r="L60" s="84"/>
      <c r="N60" s="25" t="str">
        <f>IF(OR(H53&gt;I53,I53&gt;J53,E53&gt;F53,F53&gt;G53,B53&gt;C53,C53&gt;D53),"lower bound, best est, upper bound are not in correct order",IF(OR(B53&lt;0,B53&gt;1,C53&lt;0,C53&gt;1,D53&lt;0,D53&gt;1,E53&lt;0,E53&gt;1,F53&lt;0,F53&gt;1,G53&lt;0,G53&gt;1,H53&lt;0,H53&gt;1,I53&lt;0,I53&gt;1,J53&lt;0,J53&gt;1),"Probabilities must be between 0 and 1","ok"))</f>
        <v>ok</v>
      </c>
    </row>
    <row r="61" spans="1:14" x14ac:dyDescent="0.2">
      <c r="A61" s="84"/>
      <c r="B61" s="84"/>
      <c r="C61" s="84"/>
      <c r="D61" s="84"/>
      <c r="E61" s="84"/>
      <c r="F61" s="84"/>
      <c r="G61" s="84"/>
      <c r="H61" s="84"/>
      <c r="I61" s="84"/>
      <c r="J61" s="84"/>
      <c r="K61" s="84"/>
      <c r="L61" s="84"/>
      <c r="N61" s="25" t="str">
        <f>IF(OR(H54&gt;I54,I54&gt;J54,E54&gt;F54,F54&gt;G54,B54&gt;C54,C54&gt;D54),"lower bound, best est, upper bound are not in correct order",IF(OR(B54&lt;0,B54&gt;1,C54&lt;0,C54&gt;1,D54&lt;0,D54&gt;1,E54&lt;0,E54&gt;1,F54&lt;0,F54&gt;1,G54&lt;0,G54&gt;1,H54&lt;0,H54&gt;1,I54&lt;0,I54&gt;1,J54&lt;0,J54&gt;1),"Probabilities must be between 0 and 1","ok"))</f>
        <v>ok</v>
      </c>
    </row>
    <row r="62" spans="1:14" x14ac:dyDescent="0.2">
      <c r="A62" s="84"/>
      <c r="B62" s="84"/>
      <c r="C62" s="84"/>
      <c r="D62" s="84"/>
      <c r="E62" s="84"/>
      <c r="F62" s="84"/>
      <c r="G62" s="84"/>
      <c r="H62" s="84"/>
      <c r="I62" s="84"/>
      <c r="J62" s="84"/>
      <c r="K62" s="84"/>
      <c r="L62" s="84"/>
      <c r="N62" s="25" t="str">
        <f>IF(OR(H55&gt;I55,I55&gt;J55,E55&gt;F55,F55&gt;G55,B55&gt;C55,C55&gt;D55),"lower bound, best est, upper bound are not in correct order",IF(OR(B55&lt;0,B55&gt;1,C55&lt;0,C55&gt;1,D55&lt;0,D55&gt;1,E55&lt;0,E55&gt;1,F55&lt;0,F55&gt;1,G55&lt;0,G55&gt;1,H55&lt;0,H55&gt;1,I55&lt;0,I55&gt;1,J55&lt;0,J55&gt;1),"Probabilities must be between 0 and 1","ok"))</f>
        <v>ok</v>
      </c>
    </row>
    <row r="63" spans="1:14" x14ac:dyDescent="0.2">
      <c r="A63" s="84"/>
      <c r="B63" s="84"/>
      <c r="C63" s="84"/>
      <c r="D63" s="84"/>
      <c r="E63" s="84"/>
      <c r="F63" s="84"/>
      <c r="G63" s="84"/>
      <c r="H63" s="84"/>
      <c r="I63" s="84"/>
      <c r="J63" s="84"/>
      <c r="K63" s="84"/>
      <c r="L63" s="84"/>
      <c r="N63" s="25" t="str">
        <f>IF(OR(H56&gt;I56,I56&gt;J56,E56&gt;F56,F56&gt;G56,B56&gt;C56,C56&gt;D56),"lower bound, best est, upper bound are not in correct order",IF(OR(B56&lt;0,B56&gt;1,C56&lt;0,C56&gt;1,D56&lt;0,D56&gt;1,E56&lt;0,E56&gt;1,F56&lt;0,F56&gt;1,G56&lt;0,G56&gt;1,H56&lt;0,H56&gt;1,I56&lt;0,I56&gt;1,J56&lt;0,J56&gt;1),"Probabilities must be between 0 and 1","ok"))</f>
        <v>ok</v>
      </c>
    </row>
    <row r="64" spans="1:14" x14ac:dyDescent="0.2">
      <c r="A64" s="84"/>
      <c r="B64" s="84"/>
      <c r="C64" s="84"/>
      <c r="D64" s="84"/>
      <c r="E64" s="84"/>
      <c r="F64" s="84"/>
      <c r="G64" s="84"/>
      <c r="H64" s="84"/>
      <c r="I64" s="84"/>
      <c r="J64" s="84"/>
      <c r="K64" s="84"/>
      <c r="L64" s="84"/>
      <c r="N64" s="25" t="str">
        <f>IF(OR(H57&gt;I57,I57&gt;J57,E57&gt;F57,F57&gt;G57,B57&gt;C57,C57&gt;D57),"lower bound, best est, upper bound are not in correct order",IF(OR(B57&lt;0,B57&gt;1,C57&lt;0,C57&gt;1,D57&lt;0,D57&gt;1,E57&lt;0,E57&gt;1,F57&lt;0,F57&gt;1,G57&lt;0,G57&gt;1,H57&lt;0,H57&gt;1,I57&lt;0,I57&gt;1,J57&lt;0,J57&gt;1),"Probabilities must be between 0 and 1","ok"))</f>
        <v>ok</v>
      </c>
    </row>
    <row r="65" spans="1:14" x14ac:dyDescent="0.2">
      <c r="A65" s="84"/>
      <c r="B65" s="84"/>
      <c r="C65" s="84"/>
      <c r="D65" s="84"/>
      <c r="E65" s="84"/>
      <c r="F65" s="84"/>
      <c r="G65" s="84"/>
      <c r="H65" s="84"/>
      <c r="I65" s="84"/>
      <c r="J65" s="84"/>
      <c r="K65" s="84"/>
      <c r="L65" s="84"/>
      <c r="N65" s="25" t="str">
        <f>IF(OR(H58&gt;I58,I58&gt;J58,E58&gt;F58,F58&gt;G58,B58&gt;C58,C58&gt;D58),"lower bound, best est, upper bound are not in correct order",IF(OR(B58&lt;0,B58&gt;1,C58&lt;0,C58&gt;1,D58&lt;0,D58&gt;1,E58&lt;0,E58&gt;1,F58&lt;0,F58&gt;1,G58&lt;0,G58&gt;1,H58&lt;0,H58&gt;1,I58&lt;0,I58&gt;1,J58&lt;0,J58&gt;1),"Probabilities must be between 0 and 1","ok"))</f>
        <v>ok</v>
      </c>
    </row>
    <row r="66" spans="1:14" x14ac:dyDescent="0.2">
      <c r="A66" s="84"/>
      <c r="B66" s="84"/>
      <c r="C66" s="84"/>
      <c r="D66" s="84"/>
      <c r="E66" s="84"/>
      <c r="F66" s="84"/>
      <c r="G66" s="84"/>
      <c r="H66" s="84"/>
      <c r="I66" s="84"/>
      <c r="J66" s="84"/>
      <c r="K66" s="84"/>
      <c r="L66" s="84"/>
      <c r="N66" s="25" t="str">
        <f>IF(OR(H59&gt;I59,I59&gt;J59,E59&gt;F59,F59&gt;G59,B59&gt;C59,C59&gt;D59),"lower bound, best est, upper bound are not in correct order",IF(OR(B59&lt;0,B59&gt;1,C59&lt;0,C59&gt;1,D59&lt;0,D59&gt;1,E59&lt;0,E59&gt;1,F59&lt;0,F59&gt;1,G59&lt;0,G59&gt;1,H59&lt;0,H59&gt;1,I59&lt;0,I59&gt;1,J59&lt;0,J59&gt;1),"Probabilities must be between 0 and 1","ok"))</f>
        <v>ok</v>
      </c>
    </row>
    <row r="67" spans="1:14" x14ac:dyDescent="0.2">
      <c r="A67" s="84"/>
      <c r="B67" s="84"/>
      <c r="C67" s="84"/>
      <c r="D67" s="84"/>
      <c r="E67" s="84"/>
      <c r="F67" s="84"/>
      <c r="G67" s="84"/>
      <c r="H67" s="84"/>
      <c r="I67" s="84"/>
      <c r="J67" s="84"/>
      <c r="K67" s="84"/>
      <c r="L67" s="84"/>
      <c r="N67" s="25" t="str">
        <f>IF(OR(H60&gt;I60,I60&gt;J60,E60&gt;F60,F60&gt;G60,B60&gt;C60,C60&gt;D60),"lower bound, best est, upper bound are not in correct order",IF(OR(B60&lt;0,B60&gt;1,C60&lt;0,C60&gt;1,D60&lt;0,D60&gt;1,E60&lt;0,E60&gt;1,F60&lt;0,F60&gt;1,G60&lt;0,G60&gt;1,H60&lt;0,H60&gt;1,I60&lt;0,I60&gt;1,J60&lt;0,J60&gt;1),"Probabilities must be between 0 and 1","ok"))</f>
        <v>ok</v>
      </c>
    </row>
    <row r="68" spans="1:14" x14ac:dyDescent="0.2">
      <c r="A68" s="84"/>
      <c r="B68" s="84"/>
      <c r="C68" s="84"/>
      <c r="D68" s="84"/>
      <c r="E68" s="84"/>
      <c r="F68" s="84"/>
      <c r="G68" s="84"/>
      <c r="H68" s="84"/>
      <c r="I68" s="84"/>
      <c r="J68" s="84"/>
      <c r="K68" s="84"/>
      <c r="L68" s="84"/>
      <c r="N68" s="25" t="str">
        <f>IF(OR(H61&gt;I61,I61&gt;J61,E61&gt;F61,F61&gt;G61,B61&gt;C61,C61&gt;D61),"lower bound, best est, upper bound are not in correct order",IF(OR(B61&lt;0,B61&gt;1,C61&lt;0,C61&gt;1,D61&lt;0,D61&gt;1,E61&lt;0,E61&gt;1,F61&lt;0,F61&gt;1,G61&lt;0,G61&gt;1,H61&lt;0,H61&gt;1,I61&lt;0,I61&gt;1,J61&lt;0,J61&gt;1),"Probabilities must be between 0 and 1","ok"))</f>
        <v>ok</v>
      </c>
    </row>
    <row r="69" spans="1:14" x14ac:dyDescent="0.2">
      <c r="A69" s="84"/>
      <c r="B69" s="84"/>
      <c r="C69" s="84"/>
      <c r="D69" s="84"/>
      <c r="E69" s="84"/>
      <c r="F69" s="84"/>
      <c r="G69" s="84"/>
      <c r="H69" s="84"/>
      <c r="I69" s="84"/>
      <c r="J69" s="84"/>
      <c r="K69" s="84"/>
      <c r="L69" s="84"/>
      <c r="N69" s="25" t="str">
        <f>IF(OR(H62&gt;I62,I62&gt;J62,E62&gt;F62,F62&gt;G62,B62&gt;C62,C62&gt;D62),"lower bound, best est, upper bound are not in correct order",IF(OR(B62&lt;0,B62&gt;1,C62&lt;0,C62&gt;1,D62&lt;0,D62&gt;1,E62&lt;0,E62&gt;1,F62&lt;0,F62&gt;1,G62&lt;0,G62&gt;1,H62&lt;0,H62&gt;1,I62&lt;0,I62&gt;1,J62&lt;0,J62&gt;1),"Probabilities must be between 0 and 1","ok"))</f>
        <v>ok</v>
      </c>
    </row>
    <row r="70" spans="1:14" x14ac:dyDescent="0.2">
      <c r="A70" s="84"/>
      <c r="B70" s="84"/>
      <c r="C70" s="84"/>
      <c r="D70" s="84"/>
      <c r="E70" s="84"/>
      <c r="F70" s="84"/>
      <c r="G70" s="84"/>
      <c r="H70" s="84"/>
      <c r="I70" s="84"/>
      <c r="J70" s="84"/>
      <c r="K70" s="84"/>
      <c r="L70" s="84"/>
      <c r="N70" s="25" t="str">
        <f>IF(OR(H63&gt;I63,I63&gt;J63,E63&gt;F63,F63&gt;G63,B63&gt;C63,C63&gt;D63),"lower bound, best est, upper bound are not in correct order",IF(OR(B63&lt;0,B63&gt;1,C63&lt;0,C63&gt;1,D63&lt;0,D63&gt;1,E63&lt;0,E63&gt;1,F63&lt;0,F63&gt;1,G63&lt;0,G63&gt;1,H63&lt;0,H63&gt;1,I63&lt;0,I63&gt;1,J63&lt;0,J63&gt;1),"Probabilities must be between 0 and 1","ok"))</f>
        <v>ok</v>
      </c>
    </row>
    <row r="71" spans="1:14" x14ac:dyDescent="0.2">
      <c r="A71" s="84"/>
      <c r="B71" s="84"/>
      <c r="C71" s="84"/>
      <c r="D71" s="84"/>
      <c r="E71" s="84"/>
      <c r="F71" s="84"/>
      <c r="G71" s="84"/>
      <c r="H71" s="84"/>
      <c r="I71" s="84"/>
      <c r="J71" s="84"/>
      <c r="K71" s="84"/>
      <c r="L71" s="84"/>
      <c r="N71" s="25" t="str">
        <f>IF(OR(H64&gt;I64,I64&gt;J64,E64&gt;F64,F64&gt;G64,B64&gt;C64,C64&gt;D64),"lower bound, best est, upper bound are not in correct order",IF(OR(B64&lt;0,B64&gt;1,C64&lt;0,C64&gt;1,D64&lt;0,D64&gt;1,E64&lt;0,E64&gt;1,F64&lt;0,F64&gt;1,G64&lt;0,G64&gt;1,H64&lt;0,H64&gt;1,I64&lt;0,I64&gt;1,J64&lt;0,J64&gt;1),"Probabilities must be between 0 and 1","ok"))</f>
        <v>ok</v>
      </c>
    </row>
    <row r="72" spans="1:14" x14ac:dyDescent="0.2">
      <c r="A72" s="84"/>
      <c r="B72" s="84"/>
      <c r="C72" s="84"/>
      <c r="D72" s="84"/>
      <c r="E72" s="84"/>
      <c r="F72" s="84"/>
      <c r="G72" s="84"/>
      <c r="H72" s="84"/>
      <c r="I72" s="84"/>
      <c r="J72" s="84"/>
      <c r="K72" s="84"/>
      <c r="L72" s="84"/>
      <c r="N72" s="25" t="str">
        <f>IF(OR(H65&gt;I65,I65&gt;J65,E65&gt;F65,F65&gt;G65,B65&gt;C65,C65&gt;D65),"lower bound, best est, upper bound are not in correct order",IF(OR(B65&lt;0,B65&gt;1,C65&lt;0,C65&gt;1,D65&lt;0,D65&gt;1,E65&lt;0,E65&gt;1,F65&lt;0,F65&gt;1,G65&lt;0,G65&gt;1,H65&lt;0,H65&gt;1,I65&lt;0,I65&gt;1,J65&lt;0,J65&gt;1),"Probabilities must be between 0 and 1","ok"))</f>
        <v>ok</v>
      </c>
    </row>
    <row r="73" spans="1:14" x14ac:dyDescent="0.2">
      <c r="A73" s="84"/>
      <c r="B73" s="84"/>
      <c r="C73" s="84"/>
      <c r="D73" s="84"/>
      <c r="E73" s="84"/>
      <c r="F73" s="84"/>
      <c r="G73" s="84"/>
      <c r="H73" s="84"/>
      <c r="I73" s="84"/>
      <c r="J73" s="84"/>
      <c r="K73" s="84"/>
      <c r="L73" s="84"/>
      <c r="N73" s="25" t="str">
        <f>IF(OR(H66&gt;I66,I66&gt;J66,E66&gt;F66,F66&gt;G66,B66&gt;C66,C66&gt;D66),"lower bound, best est, upper bound are not in correct order",IF(OR(B66&lt;0,B66&gt;1,C66&lt;0,C66&gt;1,D66&lt;0,D66&gt;1,E66&lt;0,E66&gt;1,F66&lt;0,F66&gt;1,G66&lt;0,G66&gt;1,H66&lt;0,H66&gt;1,I66&lt;0,I66&gt;1,J66&lt;0,J66&gt;1),"Probabilities must be between 0 and 1","ok"))</f>
        <v>ok</v>
      </c>
    </row>
    <row r="74" spans="1:14" x14ac:dyDescent="0.2">
      <c r="A74" s="84"/>
      <c r="B74" s="84"/>
      <c r="C74" s="84"/>
      <c r="D74" s="84"/>
      <c r="E74" s="84"/>
      <c r="F74" s="84"/>
      <c r="G74" s="84"/>
      <c r="H74" s="84"/>
      <c r="I74" s="84"/>
      <c r="J74" s="84"/>
      <c r="K74" s="84"/>
      <c r="L74" s="84"/>
      <c r="N74" s="25" t="str">
        <f>IF(OR(H67&gt;I67,I67&gt;J67,E67&gt;F67,F67&gt;G67,B67&gt;C67,C67&gt;D67),"lower bound, best est, upper bound are not in correct order",IF(OR(B67&lt;0,B67&gt;1,C67&lt;0,C67&gt;1,D67&lt;0,D67&gt;1,E67&lt;0,E67&gt;1,F67&lt;0,F67&gt;1,G67&lt;0,G67&gt;1,H67&lt;0,H67&gt;1,I67&lt;0,I67&gt;1,J67&lt;0,J67&gt;1),"Probabilities must be between 0 and 1","ok"))</f>
        <v>ok</v>
      </c>
    </row>
    <row r="75" spans="1:14" x14ac:dyDescent="0.2">
      <c r="A75" s="84"/>
      <c r="B75" s="84"/>
      <c r="C75" s="84"/>
      <c r="D75" s="84"/>
      <c r="E75" s="84"/>
      <c r="F75" s="84"/>
      <c r="G75" s="84"/>
      <c r="H75" s="84"/>
      <c r="I75" s="84"/>
      <c r="J75" s="84"/>
      <c r="K75" s="84"/>
      <c r="L75" s="84"/>
      <c r="N75" s="25" t="str">
        <f>IF(OR(H68&gt;I68,I68&gt;J68,E68&gt;F68,F68&gt;G68,B68&gt;C68,C68&gt;D68),"lower bound, best est, upper bound are not in correct order",IF(OR(B68&lt;0,B68&gt;1,C68&lt;0,C68&gt;1,D68&lt;0,D68&gt;1,E68&lt;0,E68&gt;1,F68&lt;0,F68&gt;1,G68&lt;0,G68&gt;1,H68&lt;0,H68&gt;1,I68&lt;0,I68&gt;1,J68&lt;0,J68&gt;1),"Probabilities must be between 0 and 1","ok"))</f>
        <v>ok</v>
      </c>
    </row>
    <row r="76" spans="1:14" x14ac:dyDescent="0.2">
      <c r="A76" s="84"/>
      <c r="B76" s="84"/>
      <c r="C76" s="84"/>
      <c r="D76" s="84"/>
      <c r="E76" s="84"/>
      <c r="F76" s="84"/>
      <c r="G76" s="84"/>
      <c r="H76" s="84"/>
      <c r="I76" s="84"/>
      <c r="J76" s="84"/>
      <c r="K76" s="84"/>
      <c r="L76" s="84"/>
      <c r="N76" s="25" t="str">
        <f>IF(OR(H69&gt;I69,I69&gt;J69,E69&gt;F69,F69&gt;G69,B69&gt;C69,C69&gt;D69),"lower bound, best est, upper bound are not in correct order",IF(OR(B69&lt;0,B69&gt;1,C69&lt;0,C69&gt;1,D69&lt;0,D69&gt;1,E69&lt;0,E69&gt;1,F69&lt;0,F69&gt;1,G69&lt;0,G69&gt;1,H69&lt;0,H69&gt;1,I69&lt;0,I69&gt;1,J69&lt;0,J69&gt;1),"Probabilities must be between 0 and 1","ok"))</f>
        <v>ok</v>
      </c>
    </row>
    <row r="77" spans="1:14" x14ac:dyDescent="0.2">
      <c r="A77" s="84"/>
      <c r="B77" s="84"/>
      <c r="C77" s="84"/>
      <c r="D77" s="84"/>
      <c r="E77" s="84"/>
      <c r="F77" s="84"/>
      <c r="G77" s="84"/>
      <c r="H77" s="84"/>
      <c r="I77" s="84"/>
      <c r="J77" s="84"/>
      <c r="K77" s="84"/>
      <c r="L77" s="84"/>
      <c r="N77" s="25" t="str">
        <f>IF(OR(H70&gt;I70,I70&gt;J70,E70&gt;F70,F70&gt;G70,B70&gt;C70,C70&gt;D70),"lower bound, best est, upper bound are not in correct order",IF(OR(B70&lt;0,B70&gt;1,C70&lt;0,C70&gt;1,D70&lt;0,D70&gt;1,E70&lt;0,E70&gt;1,F70&lt;0,F70&gt;1,G70&lt;0,G70&gt;1,H70&lt;0,H70&gt;1,I70&lt;0,I70&gt;1,J70&lt;0,J70&gt;1),"Probabilities must be between 0 and 1","ok"))</f>
        <v>ok</v>
      </c>
    </row>
    <row r="78" spans="1:14" x14ac:dyDescent="0.2">
      <c r="A78" s="84"/>
      <c r="B78" s="84"/>
      <c r="C78" s="84"/>
      <c r="D78" s="84"/>
      <c r="E78" s="84"/>
      <c r="F78" s="84"/>
      <c r="G78" s="84"/>
      <c r="H78" s="84"/>
      <c r="I78" s="84"/>
      <c r="J78" s="84"/>
      <c r="K78" s="84"/>
      <c r="L78" s="84"/>
      <c r="N78" s="25" t="str">
        <f>IF(OR(H71&gt;I71,I71&gt;J71,E71&gt;F71,F71&gt;G71,B71&gt;C71,C71&gt;D71),"lower bound, best est, upper bound are not in correct order",IF(OR(B71&lt;0,B71&gt;1,C71&lt;0,C71&gt;1,D71&lt;0,D71&gt;1,E71&lt;0,E71&gt;1,F71&lt;0,F71&gt;1,G71&lt;0,G71&gt;1,H71&lt;0,H71&gt;1,I71&lt;0,I71&gt;1,J71&lt;0,J71&gt;1),"Probabilities must be between 0 and 1","ok"))</f>
        <v>ok</v>
      </c>
    </row>
    <row r="79" spans="1:14" x14ac:dyDescent="0.2">
      <c r="A79" s="84"/>
      <c r="B79" s="84"/>
      <c r="C79" s="84"/>
      <c r="D79" s="84"/>
      <c r="E79" s="84"/>
      <c r="F79" s="84"/>
      <c r="G79" s="84"/>
      <c r="H79" s="84"/>
      <c r="I79" s="84"/>
      <c r="J79" s="84"/>
      <c r="K79" s="84"/>
      <c r="L79" s="84"/>
      <c r="N79" s="25" t="str">
        <f>IF(OR(H72&gt;I72,I72&gt;J72,E72&gt;F72,F72&gt;G72,B72&gt;C72,C72&gt;D72),"lower bound, best est, upper bound are not in correct order",IF(OR(B72&lt;0,B72&gt;1,C72&lt;0,C72&gt;1,D72&lt;0,D72&gt;1,E72&lt;0,E72&gt;1,F72&lt;0,F72&gt;1,G72&lt;0,G72&gt;1,H72&lt;0,H72&gt;1,I72&lt;0,I72&gt;1,J72&lt;0,J72&gt;1),"Probabilities must be between 0 and 1","ok"))</f>
        <v>ok</v>
      </c>
    </row>
    <row r="80" spans="1:14" x14ac:dyDescent="0.2">
      <c r="A80" s="84"/>
      <c r="B80" s="84"/>
      <c r="C80" s="84"/>
      <c r="D80" s="84"/>
      <c r="E80" s="84"/>
      <c r="F80" s="84"/>
      <c r="G80" s="84"/>
      <c r="H80" s="84"/>
      <c r="I80" s="84"/>
      <c r="J80" s="84"/>
      <c r="K80" s="84"/>
      <c r="L80" s="84"/>
      <c r="N80" s="25" t="str">
        <f>IF(OR(H73&gt;I73,I73&gt;J73,E73&gt;F73,F73&gt;G73,B73&gt;C73,C73&gt;D73),"lower bound, best est, upper bound are not in correct order",IF(OR(B73&lt;0,B73&gt;1,C73&lt;0,C73&gt;1,D73&lt;0,D73&gt;1,E73&lt;0,E73&gt;1,F73&lt;0,F73&gt;1,G73&lt;0,G73&gt;1,H73&lt;0,H73&gt;1,I73&lt;0,I73&gt;1,J73&lt;0,J73&gt;1),"Probabilities must be between 0 and 1","ok"))</f>
        <v>ok</v>
      </c>
    </row>
    <row r="81" spans="1:14" x14ac:dyDescent="0.2">
      <c r="A81" s="84"/>
      <c r="B81" s="84"/>
      <c r="C81" s="84"/>
      <c r="D81" s="84"/>
      <c r="E81" s="84"/>
      <c r="F81" s="84"/>
      <c r="G81" s="84"/>
      <c r="H81" s="84"/>
      <c r="I81" s="84"/>
      <c r="J81" s="84"/>
      <c r="K81" s="84"/>
      <c r="L81" s="84"/>
      <c r="N81" s="25" t="str">
        <f>IF(OR(H74&gt;I74,I74&gt;J74,E74&gt;F74,F74&gt;G74,B74&gt;C74,C74&gt;D74),"lower bound, best est, upper bound are not in correct order",IF(OR(B74&lt;0,B74&gt;1,C74&lt;0,C74&gt;1,D74&lt;0,D74&gt;1,E74&lt;0,E74&gt;1,F74&lt;0,F74&gt;1,G74&lt;0,G74&gt;1,H74&lt;0,H74&gt;1,I74&lt;0,I74&gt;1,J74&lt;0,J74&gt;1),"Probabilities must be between 0 and 1","ok"))</f>
        <v>ok</v>
      </c>
    </row>
    <row r="82" spans="1:14" x14ac:dyDescent="0.2">
      <c r="A82" s="84"/>
      <c r="B82" s="84"/>
      <c r="C82" s="84"/>
      <c r="D82" s="84"/>
      <c r="E82" s="84"/>
      <c r="F82" s="84"/>
      <c r="G82" s="84"/>
      <c r="H82" s="84"/>
      <c r="I82" s="84"/>
      <c r="J82" s="84"/>
      <c r="K82" s="84"/>
      <c r="L82" s="84"/>
      <c r="N82" s="25" t="str">
        <f>IF(OR(H75&gt;I75,I75&gt;J75,E75&gt;F75,F75&gt;G75,B75&gt;C75,C75&gt;D75),"lower bound, best est, upper bound are not in correct order",IF(OR(B75&lt;0,B75&gt;1,C75&lt;0,C75&gt;1,D75&lt;0,D75&gt;1,E75&lt;0,E75&gt;1,F75&lt;0,F75&gt;1,G75&lt;0,G75&gt;1,H75&lt;0,H75&gt;1,I75&lt;0,I75&gt;1,J75&lt;0,J75&gt;1),"Probabilities must be between 0 and 1","ok"))</f>
        <v>ok</v>
      </c>
    </row>
    <row r="83" spans="1:14" x14ac:dyDescent="0.2">
      <c r="A83" s="84"/>
      <c r="B83" s="84"/>
      <c r="C83" s="84"/>
      <c r="D83" s="84"/>
      <c r="E83" s="84"/>
      <c r="F83" s="84"/>
      <c r="G83" s="84"/>
      <c r="H83" s="84"/>
      <c r="I83" s="84"/>
      <c r="J83" s="84"/>
      <c r="K83" s="84"/>
      <c r="L83" s="84"/>
      <c r="N83" s="25" t="str">
        <f>IF(OR(H76&gt;I76,I76&gt;J76,E76&gt;F76,F76&gt;G76,B76&gt;C76,C76&gt;D76),"lower bound, best est, upper bound are not in correct order",IF(OR(B76&lt;0,B76&gt;1,C76&lt;0,C76&gt;1,D76&lt;0,D76&gt;1,E76&lt;0,E76&gt;1,F76&lt;0,F76&gt;1,G76&lt;0,G76&gt;1,H76&lt;0,H76&gt;1,I76&lt;0,I76&gt;1,J76&lt;0,J76&gt;1),"Probabilities must be between 0 and 1","ok"))</f>
        <v>ok</v>
      </c>
    </row>
    <row r="84" spans="1:14" x14ac:dyDescent="0.2">
      <c r="A84" s="84"/>
      <c r="B84" s="84"/>
      <c r="C84" s="84"/>
      <c r="D84" s="84"/>
      <c r="E84" s="84"/>
      <c r="F84" s="84"/>
      <c r="G84" s="84"/>
      <c r="H84" s="84"/>
      <c r="I84" s="84"/>
      <c r="J84" s="84"/>
      <c r="K84" s="84"/>
      <c r="L84" s="84"/>
      <c r="N84" s="25" t="str">
        <f>IF(OR(H77&gt;I77,I77&gt;J77,E77&gt;F77,F77&gt;G77,B77&gt;C77,C77&gt;D77),"lower bound, best est, upper bound are not in correct order",IF(OR(B77&lt;0,B77&gt;1,C77&lt;0,C77&gt;1,D77&lt;0,D77&gt;1,E77&lt;0,E77&gt;1,F77&lt;0,F77&gt;1,G77&lt;0,G77&gt;1,H77&lt;0,H77&gt;1,I77&lt;0,I77&gt;1,J77&lt;0,J77&gt;1),"Probabilities must be between 0 and 1","ok"))</f>
        <v>ok</v>
      </c>
    </row>
    <row r="85" spans="1:14" x14ac:dyDescent="0.2">
      <c r="A85" s="84"/>
      <c r="B85" s="84"/>
      <c r="C85" s="84"/>
      <c r="D85" s="84"/>
      <c r="E85" s="84"/>
      <c r="F85" s="84"/>
      <c r="G85" s="84"/>
      <c r="H85" s="84"/>
      <c r="I85" s="84"/>
      <c r="J85" s="84"/>
      <c r="K85" s="84"/>
      <c r="L85" s="84"/>
      <c r="N85" s="25" t="str">
        <f>IF(OR(H78&gt;I78,I78&gt;J78,E78&gt;F78,F78&gt;G78,B78&gt;C78,C78&gt;D78),"lower bound, best est, upper bound are not in correct order",IF(OR(B78&lt;0,B78&gt;1,C78&lt;0,C78&gt;1,D78&lt;0,D78&gt;1,E78&lt;0,E78&gt;1,F78&lt;0,F78&gt;1,G78&lt;0,G78&gt;1,H78&lt;0,H78&gt;1,I78&lt;0,I78&gt;1,J78&lt;0,J78&gt;1),"Probabilities must be between 0 and 1","ok"))</f>
        <v>ok</v>
      </c>
    </row>
    <row r="86" spans="1:14" x14ac:dyDescent="0.2">
      <c r="A86" s="84"/>
      <c r="B86" s="84"/>
      <c r="C86" s="84"/>
      <c r="D86" s="84"/>
      <c r="E86" s="84"/>
      <c r="F86" s="84"/>
      <c r="G86" s="84"/>
      <c r="H86" s="84"/>
      <c r="I86" s="84"/>
      <c r="J86" s="84"/>
      <c r="K86" s="84"/>
      <c r="L86" s="84"/>
      <c r="N86" s="25" t="str">
        <f>IF(OR(H79&gt;I79,I79&gt;J79,E79&gt;F79,F79&gt;G79,B79&gt;C79,C79&gt;D79),"lower bound, best est, upper bound are not in correct order",IF(OR(B79&lt;0,B79&gt;1,C79&lt;0,C79&gt;1,D79&lt;0,D79&gt;1,E79&lt;0,E79&gt;1,F79&lt;0,F79&gt;1,G79&lt;0,G79&gt;1,H79&lt;0,H79&gt;1,I79&lt;0,I79&gt;1,J79&lt;0,J79&gt;1),"Probabilities must be between 0 and 1","ok"))</f>
        <v>ok</v>
      </c>
    </row>
    <row r="87" spans="1:14" x14ac:dyDescent="0.2">
      <c r="A87" s="84"/>
      <c r="B87" s="84"/>
      <c r="C87" s="84"/>
      <c r="D87" s="84"/>
      <c r="E87" s="84"/>
      <c r="F87" s="84"/>
      <c r="G87" s="84"/>
      <c r="H87" s="84"/>
      <c r="I87" s="84"/>
      <c r="J87" s="84"/>
      <c r="K87" s="84"/>
      <c r="L87" s="84"/>
      <c r="N87" s="25" t="str">
        <f>IF(OR(H80&gt;I80,I80&gt;J80,E80&gt;F80,F80&gt;G80,B80&gt;C80,C80&gt;D80),"lower bound, best est, upper bound are not in correct order",IF(OR(B80&lt;0,B80&gt;1,C80&lt;0,C80&gt;1,D80&lt;0,D80&gt;1,E80&lt;0,E80&gt;1,F80&lt;0,F80&gt;1,G80&lt;0,G80&gt;1,H80&lt;0,H80&gt;1,I80&lt;0,I80&gt;1,J80&lt;0,J80&gt;1),"Probabilities must be between 0 and 1","ok"))</f>
        <v>ok</v>
      </c>
    </row>
    <row r="88" spans="1:14" x14ac:dyDescent="0.2">
      <c r="A88" s="84"/>
      <c r="B88" s="84"/>
      <c r="C88" s="84"/>
      <c r="D88" s="84"/>
      <c r="E88" s="84"/>
      <c r="F88" s="84"/>
      <c r="G88" s="84"/>
      <c r="H88" s="84"/>
      <c r="I88" s="84"/>
      <c r="J88" s="84"/>
      <c r="K88" s="84"/>
      <c r="L88" s="84"/>
      <c r="N88" s="25" t="str">
        <f>IF(OR(H81&gt;I81,I81&gt;J81,E81&gt;F81,F81&gt;G81,B81&gt;C81,C81&gt;D81),"lower bound, best est, upper bound are not in correct order",IF(OR(B81&lt;0,B81&gt;1,C81&lt;0,C81&gt;1,D81&lt;0,D81&gt;1,E81&lt;0,E81&gt;1,F81&lt;0,F81&gt;1,G81&lt;0,G81&gt;1,H81&lt;0,H81&gt;1,I81&lt;0,I81&gt;1,J81&lt;0,J81&gt;1),"Probabilities must be between 0 and 1","ok"))</f>
        <v>ok</v>
      </c>
    </row>
    <row r="89" spans="1:14" x14ac:dyDescent="0.2">
      <c r="A89" s="84"/>
      <c r="B89" s="84"/>
      <c r="C89" s="84"/>
      <c r="D89" s="84"/>
      <c r="E89" s="84"/>
      <c r="F89" s="84"/>
      <c r="G89" s="84"/>
      <c r="H89" s="84"/>
      <c r="I89" s="84"/>
      <c r="J89" s="84"/>
      <c r="K89" s="84"/>
      <c r="L89" s="84"/>
      <c r="N89" s="25" t="str">
        <f>IF(OR(H82&gt;I82,I82&gt;J82,E82&gt;F82,F82&gt;G82,B82&gt;C82,C82&gt;D82),"lower bound, best est, upper bound are not in correct order",IF(OR(B82&lt;0,B82&gt;1,C82&lt;0,C82&gt;1,D82&lt;0,D82&gt;1,E82&lt;0,E82&gt;1,F82&lt;0,F82&gt;1,G82&lt;0,G82&gt;1,H82&lt;0,H82&gt;1,I82&lt;0,I82&gt;1,J82&lt;0,J82&gt;1),"Probabilities must be between 0 and 1","ok"))</f>
        <v>ok</v>
      </c>
    </row>
    <row r="90" spans="1:14" x14ac:dyDescent="0.2">
      <c r="A90" s="84"/>
      <c r="B90" s="84"/>
      <c r="C90" s="84"/>
      <c r="D90" s="84"/>
      <c r="E90" s="84"/>
      <c r="F90" s="84"/>
      <c r="G90" s="84"/>
      <c r="H90" s="84"/>
      <c r="I90" s="84"/>
      <c r="J90" s="84"/>
      <c r="K90" s="84"/>
      <c r="L90" s="84"/>
      <c r="N90" s="25" t="str">
        <f>IF(OR(H83&gt;I83,I83&gt;J83,E83&gt;F83,F83&gt;G83,B83&gt;C83,C83&gt;D83),"lower bound, best est, upper bound are not in correct order",IF(OR(B83&lt;0,B83&gt;1,C83&lt;0,C83&gt;1,D83&lt;0,D83&gt;1,E83&lt;0,E83&gt;1,F83&lt;0,F83&gt;1,G83&lt;0,G83&gt;1,H83&lt;0,H83&gt;1,I83&lt;0,I83&gt;1,J83&lt;0,J83&gt;1),"Probabilities must be between 0 and 1","ok"))</f>
        <v>ok</v>
      </c>
    </row>
    <row r="91" spans="1:14" x14ac:dyDescent="0.2">
      <c r="A91" s="84"/>
      <c r="B91" s="84"/>
      <c r="C91" s="84"/>
      <c r="D91" s="84"/>
      <c r="E91" s="84"/>
      <c r="F91" s="84"/>
      <c r="G91" s="84"/>
      <c r="H91" s="84"/>
      <c r="I91" s="84"/>
      <c r="J91" s="84"/>
      <c r="K91" s="84"/>
      <c r="L91" s="84"/>
      <c r="N91" s="25" t="str">
        <f>IF(OR(H84&gt;I84,I84&gt;J84,E84&gt;F84,F84&gt;G84,B84&gt;C84,C84&gt;D84),"lower bound, best est, upper bound are not in correct order",IF(OR(B84&lt;0,B84&gt;1,C84&lt;0,C84&gt;1,D84&lt;0,D84&gt;1,E84&lt;0,E84&gt;1,F84&lt;0,F84&gt;1,G84&lt;0,G84&gt;1,H84&lt;0,H84&gt;1,I84&lt;0,I84&gt;1,J84&lt;0,J84&gt;1),"Probabilities must be between 0 and 1","ok"))</f>
        <v>ok</v>
      </c>
    </row>
    <row r="92" spans="1:14" x14ac:dyDescent="0.2">
      <c r="A92" s="84"/>
      <c r="B92" s="84"/>
      <c r="C92" s="84"/>
      <c r="D92" s="84"/>
      <c r="E92" s="84"/>
      <c r="F92" s="84"/>
      <c r="G92" s="84"/>
      <c r="H92" s="84"/>
      <c r="I92" s="84"/>
      <c r="J92" s="84"/>
      <c r="K92" s="84"/>
      <c r="L92" s="84"/>
      <c r="N92" s="25" t="str">
        <f>IF(OR(H85&gt;I85,I85&gt;J85,E85&gt;F85,F85&gt;G85,B85&gt;C85,C85&gt;D85),"lower bound, best est, upper bound are not in correct order",IF(OR(B85&lt;0,B85&gt;1,C85&lt;0,C85&gt;1,D85&lt;0,D85&gt;1,E85&lt;0,E85&gt;1,F85&lt;0,F85&gt;1,G85&lt;0,G85&gt;1,H85&lt;0,H85&gt;1,I85&lt;0,I85&gt;1,J85&lt;0,J85&gt;1),"Probabilities must be between 0 and 1","ok"))</f>
        <v>ok</v>
      </c>
    </row>
    <row r="93" spans="1:14" x14ac:dyDescent="0.2">
      <c r="A93" s="84"/>
      <c r="B93" s="84"/>
      <c r="C93" s="84"/>
      <c r="D93" s="84"/>
      <c r="E93" s="84"/>
      <c r="F93" s="84"/>
      <c r="G93" s="84"/>
      <c r="H93" s="84"/>
      <c r="I93" s="84"/>
      <c r="J93" s="84"/>
      <c r="K93" s="84"/>
      <c r="L93" s="84"/>
      <c r="N93" s="25" t="str">
        <f>IF(OR(H86&gt;I86,I86&gt;J86,E86&gt;F86,F86&gt;G86,B86&gt;C86,C86&gt;D86),"lower bound, best est, upper bound are not in correct order",IF(OR(B86&lt;0,B86&gt;1,C86&lt;0,C86&gt;1,D86&lt;0,D86&gt;1,E86&lt;0,E86&gt;1,F86&lt;0,F86&gt;1,G86&lt;0,G86&gt;1,H86&lt;0,H86&gt;1,I86&lt;0,I86&gt;1,J86&lt;0,J86&gt;1),"Probabilities must be between 0 and 1","ok"))</f>
        <v>ok</v>
      </c>
    </row>
    <row r="94" spans="1:14" x14ac:dyDescent="0.2">
      <c r="A94" s="84"/>
      <c r="B94" s="84"/>
      <c r="C94" s="84"/>
      <c r="D94" s="84"/>
      <c r="E94" s="84"/>
      <c r="F94" s="84"/>
      <c r="G94" s="84"/>
      <c r="H94" s="84"/>
      <c r="I94" s="84"/>
      <c r="J94" s="84"/>
      <c r="K94" s="84"/>
      <c r="L94" s="84"/>
      <c r="N94" s="25" t="str">
        <f>IF(OR(H87&gt;I87,I87&gt;J87,E87&gt;F87,F87&gt;G87,B87&gt;C87,C87&gt;D87),"lower bound, best est, upper bound are not in correct order",IF(OR(B87&lt;0,B87&gt;1,C87&lt;0,C87&gt;1,D87&lt;0,D87&gt;1,E87&lt;0,E87&gt;1,F87&lt;0,F87&gt;1,G87&lt;0,G87&gt;1,H87&lt;0,H87&gt;1,I87&lt;0,I87&gt;1,J87&lt;0,J87&gt;1),"Probabilities must be between 0 and 1","ok"))</f>
        <v>ok</v>
      </c>
    </row>
    <row r="95" spans="1:14" x14ac:dyDescent="0.2">
      <c r="A95" s="84"/>
      <c r="B95" s="84"/>
      <c r="C95" s="84"/>
      <c r="D95" s="84"/>
      <c r="E95" s="84"/>
      <c r="F95" s="84"/>
      <c r="G95" s="84"/>
      <c r="H95" s="84"/>
      <c r="I95" s="84"/>
      <c r="J95" s="84"/>
      <c r="K95" s="84"/>
      <c r="L95" s="84"/>
      <c r="N95" s="25" t="str">
        <f>IF(OR(H88&gt;I88,I88&gt;J88,E88&gt;F88,F88&gt;G88,B88&gt;C88,C88&gt;D88),"lower bound, best est, upper bound are not in correct order",IF(OR(B88&lt;0,B88&gt;1,C88&lt;0,C88&gt;1,D88&lt;0,D88&gt;1,E88&lt;0,E88&gt;1,F88&lt;0,F88&gt;1,G88&lt;0,G88&gt;1,H88&lt;0,H88&gt;1,I88&lt;0,I88&gt;1,J88&lt;0,J88&gt;1),"Probabilities must be between 0 and 1","ok"))</f>
        <v>ok</v>
      </c>
    </row>
    <row r="96" spans="1:14" x14ac:dyDescent="0.2">
      <c r="A96" s="84"/>
      <c r="B96" s="84"/>
      <c r="C96" s="84"/>
      <c r="D96" s="84"/>
      <c r="E96" s="84"/>
      <c r="F96" s="84"/>
      <c r="G96" s="84"/>
      <c r="H96" s="84"/>
      <c r="I96" s="84"/>
      <c r="J96" s="84"/>
      <c r="K96" s="84"/>
      <c r="L96" s="84"/>
      <c r="N96" s="25" t="str">
        <f>IF(OR(H89&gt;I89,I89&gt;J89,E89&gt;F89,F89&gt;G89,B89&gt;C89,C89&gt;D89),"lower bound, best est, upper bound are not in correct order",IF(OR(B89&lt;0,B89&gt;1,C89&lt;0,C89&gt;1,D89&lt;0,D89&gt;1,E89&lt;0,E89&gt;1,F89&lt;0,F89&gt;1,G89&lt;0,G89&gt;1,H89&lt;0,H89&gt;1,I89&lt;0,I89&gt;1,J89&lt;0,J89&gt;1),"Probabilities must be between 0 and 1","ok"))</f>
        <v>ok</v>
      </c>
    </row>
    <row r="97" spans="1:14" x14ac:dyDescent="0.2">
      <c r="A97" s="84"/>
      <c r="B97" s="84"/>
      <c r="C97" s="84"/>
      <c r="D97" s="84"/>
      <c r="E97" s="84"/>
      <c r="F97" s="84"/>
      <c r="G97" s="84"/>
      <c r="H97" s="84"/>
      <c r="I97" s="84"/>
      <c r="J97" s="84"/>
      <c r="K97" s="84"/>
      <c r="L97" s="84"/>
      <c r="N97" s="25" t="str">
        <f>IF(OR(H90&gt;I90,I90&gt;J90,E90&gt;F90,F90&gt;G90,B90&gt;C90,C90&gt;D90),"lower bound, best est, upper bound are not in correct order",IF(OR(B90&lt;0,B90&gt;1,C90&lt;0,C90&gt;1,D90&lt;0,D90&gt;1,E90&lt;0,E90&gt;1,F90&lt;0,F90&gt;1,G90&lt;0,G90&gt;1,H90&lt;0,H90&gt;1,I90&lt;0,I90&gt;1,J90&lt;0,J90&gt;1),"Probabilities must be between 0 and 1","ok"))</f>
        <v>ok</v>
      </c>
    </row>
    <row r="98" spans="1:14" x14ac:dyDescent="0.2">
      <c r="A98" s="84"/>
      <c r="B98" s="84"/>
      <c r="C98" s="84"/>
      <c r="D98" s="84"/>
      <c r="E98" s="84"/>
      <c r="F98" s="84"/>
      <c r="G98" s="84"/>
      <c r="H98" s="84"/>
      <c r="I98" s="84"/>
      <c r="J98" s="84"/>
      <c r="K98" s="84"/>
      <c r="L98" s="84"/>
      <c r="N98" s="25" t="str">
        <f>IF(OR(H91&gt;I91,I91&gt;J91,E91&gt;F91,F91&gt;G91,B91&gt;C91,C91&gt;D91),"lower bound, best est, upper bound are not in correct order",IF(OR(B91&lt;0,B91&gt;1,C91&lt;0,C91&gt;1,D91&lt;0,D91&gt;1,E91&lt;0,E91&gt;1,F91&lt;0,F91&gt;1,G91&lt;0,G91&gt;1,H91&lt;0,H91&gt;1,I91&lt;0,I91&gt;1,J91&lt;0,J91&gt;1),"Probabilities must be between 0 and 1","ok"))</f>
        <v>ok</v>
      </c>
    </row>
    <row r="99" spans="1:14" x14ac:dyDescent="0.2">
      <c r="A99" s="84"/>
      <c r="B99" s="84"/>
      <c r="C99" s="84"/>
      <c r="D99" s="84"/>
      <c r="E99" s="84"/>
      <c r="F99" s="84"/>
      <c r="G99" s="84"/>
      <c r="H99" s="84"/>
      <c r="I99" s="84"/>
      <c r="J99" s="84"/>
      <c r="K99" s="84"/>
      <c r="L99" s="84"/>
      <c r="N99" s="25" t="str">
        <f>IF(OR(H92&gt;I92,I92&gt;J92,E92&gt;F92,F92&gt;G92,B92&gt;C92,C92&gt;D92),"lower bound, best est, upper bound are not in correct order",IF(OR(B92&lt;0,B92&gt;1,C92&lt;0,C92&gt;1,D92&lt;0,D92&gt;1,E92&lt;0,E92&gt;1,F92&lt;0,F92&gt;1,G92&lt;0,G92&gt;1,H92&lt;0,H92&gt;1,I92&lt;0,I92&gt;1,J92&lt;0,J92&gt;1),"Probabilities must be between 0 and 1","ok"))</f>
        <v>ok</v>
      </c>
    </row>
    <row r="100" spans="1:14" x14ac:dyDescent="0.2">
      <c r="A100" s="84"/>
      <c r="B100" s="84"/>
      <c r="C100" s="84"/>
      <c r="D100" s="84"/>
      <c r="E100" s="84"/>
      <c r="F100" s="84"/>
      <c r="G100" s="84"/>
      <c r="H100" s="84"/>
      <c r="I100" s="84"/>
      <c r="J100" s="84"/>
      <c r="K100" s="84"/>
      <c r="L100" s="84"/>
      <c r="N100" s="25" t="str">
        <f>IF(OR(H93&gt;I93,I93&gt;J93,E93&gt;F93,F93&gt;G93,B93&gt;C93,C93&gt;D93),"lower bound, best est, upper bound are not in correct order",IF(OR(B93&lt;0,B93&gt;1,C93&lt;0,C93&gt;1,D93&lt;0,D93&gt;1,E93&lt;0,E93&gt;1,F93&lt;0,F93&gt;1,G93&lt;0,G93&gt;1,H93&lt;0,H93&gt;1,I93&lt;0,I93&gt;1,J93&lt;0,J93&gt;1),"Probabilities must be between 0 and 1","ok"))</f>
        <v>ok</v>
      </c>
    </row>
    <row r="101" spans="1:14" x14ac:dyDescent="0.2">
      <c r="A101" s="84"/>
      <c r="B101" s="84"/>
      <c r="C101" s="84"/>
      <c r="D101" s="84"/>
      <c r="E101" s="84"/>
      <c r="F101" s="84"/>
      <c r="G101" s="84"/>
      <c r="H101" s="84"/>
      <c r="I101" s="84"/>
      <c r="J101" s="84"/>
      <c r="K101" s="84"/>
      <c r="L101" s="84"/>
      <c r="N101" s="25" t="str">
        <f>IF(OR(H94&gt;I94,I94&gt;J94,E94&gt;F94,F94&gt;G94,B94&gt;C94,C94&gt;D94),"lower bound, best est, upper bound are not in correct order",IF(OR(B94&lt;0,B94&gt;1,C94&lt;0,C94&gt;1,D94&lt;0,D94&gt;1,E94&lt;0,E94&gt;1,F94&lt;0,F94&gt;1,G94&lt;0,G94&gt;1,H94&lt;0,H94&gt;1,I94&lt;0,I94&gt;1,J94&lt;0,J94&gt;1),"Probabilities must be between 0 and 1","ok"))</f>
        <v>ok</v>
      </c>
    </row>
    <row r="102" spans="1:14" x14ac:dyDescent="0.2">
      <c r="A102" s="84"/>
      <c r="B102" s="84"/>
      <c r="C102" s="84"/>
      <c r="D102" s="84"/>
      <c r="E102" s="84"/>
      <c r="F102" s="84"/>
      <c r="G102" s="84"/>
      <c r="H102" s="84"/>
      <c r="I102" s="84"/>
      <c r="J102" s="84"/>
      <c r="K102" s="84"/>
      <c r="L102" s="84"/>
      <c r="N102" s="25" t="str">
        <f>IF(OR(H95&gt;I95,I95&gt;J95,E95&gt;F95,F95&gt;G95,B95&gt;C95,C95&gt;D95),"lower bound, best est, upper bound are not in correct order",IF(OR(B95&lt;0,B95&gt;1,C95&lt;0,C95&gt;1,D95&lt;0,D95&gt;1,E95&lt;0,E95&gt;1,F95&lt;0,F95&gt;1,G95&lt;0,G95&gt;1,H95&lt;0,H95&gt;1,I95&lt;0,I95&gt;1,J95&lt;0,J95&gt;1),"Probabilities must be between 0 and 1","ok"))</f>
        <v>ok</v>
      </c>
    </row>
    <row r="103" spans="1:14" x14ac:dyDescent="0.2">
      <c r="A103" s="84"/>
      <c r="B103" s="84"/>
      <c r="C103" s="84"/>
      <c r="D103" s="84"/>
      <c r="E103" s="84"/>
      <c r="F103" s="84"/>
      <c r="G103" s="84"/>
      <c r="H103" s="84"/>
      <c r="I103" s="84"/>
      <c r="J103" s="84"/>
      <c r="K103" s="84"/>
      <c r="L103" s="84"/>
      <c r="N103" s="25" t="str">
        <f>IF(OR(H96&gt;I96,I96&gt;J96,E96&gt;F96,F96&gt;G96,B96&gt;C96,C96&gt;D96),"lower bound, best est, upper bound are not in correct order",IF(OR(B96&lt;0,B96&gt;1,C96&lt;0,C96&gt;1,D96&lt;0,D96&gt;1,E96&lt;0,E96&gt;1,F96&lt;0,F96&gt;1,G96&lt;0,G96&gt;1,H96&lt;0,H96&gt;1,I96&lt;0,I96&gt;1,J96&lt;0,J96&gt;1),"Probabilities must be between 0 and 1","ok"))</f>
        <v>ok</v>
      </c>
    </row>
    <row r="104" spans="1:14" x14ac:dyDescent="0.2">
      <c r="A104" s="84"/>
      <c r="B104" s="84"/>
      <c r="C104" s="84"/>
      <c r="D104" s="84"/>
      <c r="E104" s="84"/>
      <c r="F104" s="84"/>
      <c r="G104" s="84"/>
      <c r="H104" s="84"/>
      <c r="I104" s="84"/>
      <c r="J104" s="84"/>
      <c r="K104" s="84"/>
      <c r="L104" s="84"/>
      <c r="N104" s="25" t="str">
        <f>IF(OR(H97&gt;I97,I97&gt;J97,E97&gt;F97,F97&gt;G97,B97&gt;C97,C97&gt;D97),"lower bound, best est, upper bound are not in correct order",IF(OR(B97&lt;0,B97&gt;1,C97&lt;0,C97&gt;1,D97&lt;0,D97&gt;1,E97&lt;0,E97&gt;1,F97&lt;0,F97&gt;1,G97&lt;0,G97&gt;1,H97&lt;0,H97&gt;1,I97&lt;0,I97&gt;1,J97&lt;0,J97&gt;1),"Probabilities must be between 0 and 1","ok"))</f>
        <v>ok</v>
      </c>
    </row>
    <row r="105" spans="1:14" x14ac:dyDescent="0.2">
      <c r="A105" s="84"/>
      <c r="B105" s="84"/>
      <c r="C105" s="84"/>
      <c r="D105" s="84"/>
      <c r="E105" s="84"/>
      <c r="F105" s="84"/>
      <c r="G105" s="84"/>
      <c r="H105" s="84"/>
      <c r="I105" s="84"/>
      <c r="J105" s="84"/>
      <c r="K105" s="84"/>
      <c r="L105" s="84"/>
      <c r="N105" s="25" t="str">
        <f>IF(OR(H98&gt;I98,I98&gt;J98,E98&gt;F98,F98&gt;G98,B98&gt;C98,C98&gt;D98),"lower bound, best est, upper bound are not in correct order",IF(OR(B98&lt;0,B98&gt;1,C98&lt;0,C98&gt;1,D98&lt;0,D98&gt;1,E98&lt;0,E98&gt;1,F98&lt;0,F98&gt;1,G98&lt;0,G98&gt;1,H98&lt;0,H98&gt;1,I98&lt;0,I98&gt;1,J98&lt;0,J98&gt;1),"Probabilities must be between 0 and 1","ok"))</f>
        <v>ok</v>
      </c>
    </row>
    <row r="106" spans="1:14" x14ac:dyDescent="0.2">
      <c r="A106" s="84"/>
      <c r="B106" s="84"/>
      <c r="C106" s="84"/>
      <c r="D106" s="84"/>
      <c r="E106" s="84"/>
      <c r="F106" s="84"/>
      <c r="G106" s="84"/>
      <c r="H106" s="84"/>
      <c r="I106" s="84"/>
      <c r="J106" s="84"/>
      <c r="K106" s="84"/>
      <c r="L106" s="84"/>
      <c r="N106" s="25" t="str">
        <f>IF(OR(H99&gt;I99,I99&gt;J99,E99&gt;F99,F99&gt;G99,B99&gt;C99,C99&gt;D99),"lower bound, best est, upper bound are not in correct order",IF(OR(B99&lt;0,B99&gt;1,C99&lt;0,C99&gt;1,D99&lt;0,D99&gt;1,E99&lt;0,E99&gt;1,F99&lt;0,F99&gt;1,G99&lt;0,G99&gt;1,H99&lt;0,H99&gt;1,I99&lt;0,I99&gt;1,J99&lt;0,J99&gt;1),"Probabilities must be between 0 and 1","ok"))</f>
        <v>ok</v>
      </c>
    </row>
    <row r="107" spans="1:14" x14ac:dyDescent="0.2">
      <c r="A107" s="84"/>
      <c r="B107" s="84"/>
      <c r="C107" s="84"/>
      <c r="D107" s="84"/>
      <c r="E107" s="84"/>
      <c r="F107" s="84"/>
      <c r="G107" s="84"/>
      <c r="H107" s="84"/>
      <c r="I107" s="84"/>
      <c r="J107" s="84"/>
      <c r="K107" s="84"/>
      <c r="L107" s="84"/>
      <c r="N107" s="25" t="str">
        <f>IF(OR(H100&gt;I100,I100&gt;J100,E100&gt;F100,F100&gt;G100,B100&gt;C100,C100&gt;D100),"lower bound, best est, upper bound are not in correct order",IF(OR(B100&lt;0,B100&gt;1,C100&lt;0,C100&gt;1,D100&lt;0,D100&gt;1,E100&lt;0,E100&gt;1,F100&lt;0,F100&gt;1,G100&lt;0,G100&gt;1,H100&lt;0,H100&gt;1,I100&lt;0,I100&gt;1,J100&lt;0,J100&gt;1),"Probabilities must be between 0 and 1","ok"))</f>
        <v>ok</v>
      </c>
    </row>
    <row r="108" spans="1:14" x14ac:dyDescent="0.2">
      <c r="A108" s="84"/>
      <c r="B108" s="84"/>
      <c r="C108" s="84"/>
      <c r="D108" s="84"/>
      <c r="E108" s="84"/>
      <c r="F108" s="84"/>
      <c r="G108" s="84"/>
      <c r="H108" s="84"/>
      <c r="I108" s="84"/>
      <c r="J108" s="84"/>
      <c r="K108" s="84"/>
      <c r="L108" s="84"/>
      <c r="N108" s="25" t="str">
        <f>IF(OR(H101&gt;I101,I101&gt;J101,E101&gt;F101,F101&gt;G101,B101&gt;C101,C101&gt;D101),"lower bound, best est, upper bound are not in correct order",IF(OR(B101&lt;0,B101&gt;1,C101&lt;0,C101&gt;1,D101&lt;0,D101&gt;1,E101&lt;0,E101&gt;1,F101&lt;0,F101&gt;1,G101&lt;0,G101&gt;1,H101&lt;0,H101&gt;1,I101&lt;0,I101&gt;1,J101&lt;0,J101&gt;1),"Probabilities must be between 0 and 1","ok"))</f>
        <v>ok</v>
      </c>
    </row>
    <row r="109" spans="1:14" x14ac:dyDescent="0.2">
      <c r="A109" s="84"/>
      <c r="B109" s="84"/>
      <c r="C109" s="84"/>
      <c r="D109" s="84"/>
      <c r="E109" s="84"/>
      <c r="F109" s="84"/>
      <c r="G109" s="84"/>
      <c r="H109" s="84"/>
      <c r="I109" s="84"/>
      <c r="J109" s="84"/>
      <c r="K109" s="84"/>
      <c r="L109" s="84"/>
      <c r="N109" s="25" t="str">
        <f>IF(OR(H102&gt;I102,I102&gt;J102,E102&gt;F102,F102&gt;G102,B102&gt;C102,C102&gt;D102),"lower bound, best est, upper bound are not in correct order",IF(OR(B102&lt;0,B102&gt;1,C102&lt;0,C102&gt;1,D102&lt;0,D102&gt;1,E102&lt;0,E102&gt;1,F102&lt;0,F102&gt;1,G102&lt;0,G102&gt;1,H102&lt;0,H102&gt;1,I102&lt;0,I102&gt;1,J102&lt;0,J102&gt;1),"Probabilities must be between 0 and 1","ok"))</f>
        <v>ok</v>
      </c>
    </row>
    <row r="110" spans="1:14" x14ac:dyDescent="0.2">
      <c r="A110" s="84"/>
      <c r="B110" s="84"/>
      <c r="C110" s="84"/>
      <c r="D110" s="84"/>
      <c r="E110" s="84"/>
      <c r="F110" s="84"/>
      <c r="G110" s="84"/>
      <c r="H110" s="84"/>
      <c r="I110" s="84"/>
      <c r="J110" s="84"/>
      <c r="K110" s="84"/>
      <c r="L110" s="84"/>
      <c r="N110" s="25" t="str">
        <f>IF(OR(H103&gt;I103,I103&gt;J103,E103&gt;F103,F103&gt;G103,B103&gt;C103,C103&gt;D103),"lower bound, best est, upper bound are not in correct order",IF(OR(B103&lt;0,B103&gt;1,C103&lt;0,C103&gt;1,D103&lt;0,D103&gt;1,E103&lt;0,E103&gt;1,F103&lt;0,F103&gt;1,G103&lt;0,G103&gt;1,H103&lt;0,H103&gt;1,I103&lt;0,I103&gt;1,J103&lt;0,J103&gt;1),"Probabilities must be between 0 and 1","ok"))</f>
        <v>ok</v>
      </c>
    </row>
    <row r="111" spans="1:14" x14ac:dyDescent="0.2">
      <c r="A111" s="84"/>
      <c r="B111" s="84"/>
      <c r="C111" s="84"/>
      <c r="D111" s="84"/>
      <c r="E111" s="84"/>
      <c r="F111" s="84"/>
      <c r="G111" s="84"/>
      <c r="H111" s="84"/>
      <c r="I111" s="84"/>
      <c r="J111" s="84"/>
      <c r="K111" s="84"/>
      <c r="L111" s="84"/>
      <c r="N111" s="25" t="str">
        <f>IF(OR(H104&gt;I104,I104&gt;J104,E104&gt;F104,F104&gt;G104,B104&gt;C104,C104&gt;D104),"lower bound, best est, upper bound are not in correct order",IF(OR(B104&lt;0,B104&gt;1,C104&lt;0,C104&gt;1,D104&lt;0,D104&gt;1,E104&lt;0,E104&gt;1,F104&lt;0,F104&gt;1,G104&lt;0,G104&gt;1,H104&lt;0,H104&gt;1,I104&lt;0,I104&gt;1,J104&lt;0,J104&gt;1),"Probabilities must be between 0 and 1","ok"))</f>
        <v>ok</v>
      </c>
    </row>
    <row r="112" spans="1:14" x14ac:dyDescent="0.2">
      <c r="A112" s="84"/>
      <c r="B112" s="84"/>
      <c r="C112" s="84"/>
      <c r="D112" s="84"/>
      <c r="E112" s="84"/>
      <c r="F112" s="84"/>
      <c r="G112" s="84"/>
      <c r="H112" s="84"/>
      <c r="I112" s="84"/>
      <c r="J112" s="84"/>
      <c r="K112" s="84"/>
      <c r="L112" s="84"/>
      <c r="N112" s="25" t="str">
        <f>IF(OR(H105&gt;I105,I105&gt;J105,E105&gt;F105,F105&gt;G105,B105&gt;C105,C105&gt;D105),"lower bound, best est, upper bound are not in correct order",IF(OR(B105&lt;0,B105&gt;1,C105&lt;0,C105&gt;1,D105&lt;0,D105&gt;1,E105&lt;0,E105&gt;1,F105&lt;0,F105&gt;1,G105&lt;0,G105&gt;1,H105&lt;0,H105&gt;1,I105&lt;0,I105&gt;1,J105&lt;0,J105&gt;1),"Probabilities must be between 0 and 1","ok"))</f>
        <v>ok</v>
      </c>
    </row>
    <row r="113" spans="1:14" x14ac:dyDescent="0.2">
      <c r="A113" s="84"/>
      <c r="B113" s="84"/>
      <c r="C113" s="84"/>
      <c r="D113" s="84"/>
      <c r="E113" s="84"/>
      <c r="F113" s="84"/>
      <c r="G113" s="84"/>
      <c r="H113" s="84"/>
      <c r="I113" s="84"/>
      <c r="J113" s="84"/>
      <c r="K113" s="84"/>
      <c r="L113" s="84"/>
      <c r="N113" s="25" t="str">
        <f>IF(OR(H106&gt;I106,I106&gt;J106,E106&gt;F106,F106&gt;G106,B106&gt;C106,C106&gt;D106),"lower bound, best est, upper bound are not in correct order",IF(OR(B106&lt;0,B106&gt;1,C106&lt;0,C106&gt;1,D106&lt;0,D106&gt;1,E106&lt;0,E106&gt;1,F106&lt;0,F106&gt;1,G106&lt;0,G106&gt;1,H106&lt;0,H106&gt;1,I106&lt;0,I106&gt;1,J106&lt;0,J106&gt;1),"Probabilities must be between 0 and 1","ok"))</f>
        <v>ok</v>
      </c>
    </row>
    <row r="114" spans="1:14" x14ac:dyDescent="0.2">
      <c r="A114" s="84"/>
      <c r="B114" s="84"/>
      <c r="C114" s="84"/>
      <c r="D114" s="84"/>
      <c r="E114" s="84"/>
      <c r="F114" s="84"/>
      <c r="G114" s="84"/>
      <c r="H114" s="84"/>
      <c r="I114" s="84"/>
      <c r="J114" s="84"/>
      <c r="K114" s="84"/>
      <c r="L114" s="84"/>
      <c r="N114" s="25" t="str">
        <f>IF(OR(H107&gt;I107,I107&gt;J107,E107&gt;F107,F107&gt;G107,B107&gt;C107,C107&gt;D107),"lower bound, best est, upper bound are not in correct order",IF(OR(B107&lt;0,B107&gt;1,C107&lt;0,C107&gt;1,D107&lt;0,D107&gt;1,E107&lt;0,E107&gt;1,F107&lt;0,F107&gt;1,G107&lt;0,G107&gt;1,H107&lt;0,H107&gt;1,I107&lt;0,I107&gt;1,J107&lt;0,J107&gt;1),"Probabilities must be between 0 and 1","ok"))</f>
        <v>ok</v>
      </c>
    </row>
    <row r="115" spans="1:14" x14ac:dyDescent="0.2">
      <c r="A115" s="84"/>
      <c r="B115" s="84"/>
      <c r="C115" s="84"/>
      <c r="D115" s="84"/>
      <c r="E115" s="84"/>
      <c r="F115" s="84"/>
      <c r="G115" s="84"/>
      <c r="H115" s="84"/>
      <c r="I115" s="84"/>
      <c r="J115" s="84"/>
      <c r="K115" s="84"/>
      <c r="L115" s="84"/>
      <c r="N115" s="25" t="str">
        <f>IF(OR(H108&gt;I108,I108&gt;J108,E108&gt;F108,F108&gt;G108,B108&gt;C108,C108&gt;D108),"lower bound, best est, upper bound are not in correct order",IF(OR(B108&lt;0,B108&gt;1,C108&lt;0,C108&gt;1,D108&lt;0,D108&gt;1,E108&lt;0,E108&gt;1,F108&lt;0,F108&gt;1,G108&lt;0,G108&gt;1,H108&lt;0,H108&gt;1,I108&lt;0,I108&gt;1,J108&lt;0,J108&gt;1),"Probabilities must be between 0 and 1","ok"))</f>
        <v>ok</v>
      </c>
    </row>
    <row r="116" spans="1:14" x14ac:dyDescent="0.2">
      <c r="A116" s="84"/>
      <c r="B116" s="84"/>
      <c r="C116" s="84"/>
      <c r="D116" s="84"/>
      <c r="E116" s="84"/>
      <c r="F116" s="84"/>
      <c r="G116" s="84"/>
      <c r="H116" s="84"/>
      <c r="I116" s="84"/>
      <c r="J116" s="84"/>
      <c r="K116" s="84"/>
      <c r="L116" s="84"/>
      <c r="N116" s="25" t="str">
        <f>IF(OR(H109&gt;I109,I109&gt;J109,E109&gt;F109,F109&gt;G109,B109&gt;C109,C109&gt;D109),"lower bound, best est, upper bound are not in correct order",IF(OR(B109&lt;0,B109&gt;1,C109&lt;0,C109&gt;1,D109&lt;0,D109&gt;1,E109&lt;0,E109&gt;1,F109&lt;0,F109&gt;1,G109&lt;0,G109&gt;1,H109&lt;0,H109&gt;1,I109&lt;0,I109&gt;1,J109&lt;0,J109&gt;1),"Probabilities must be between 0 and 1","ok"))</f>
        <v>ok</v>
      </c>
    </row>
    <row r="117" spans="1:14" x14ac:dyDescent="0.2">
      <c r="A117" s="84"/>
      <c r="B117" s="84"/>
      <c r="C117" s="84"/>
      <c r="D117" s="84"/>
      <c r="E117" s="84"/>
      <c r="F117" s="84"/>
      <c r="G117" s="84"/>
      <c r="H117" s="84"/>
      <c r="I117" s="84"/>
      <c r="J117" s="84"/>
      <c r="K117" s="84"/>
      <c r="L117" s="84"/>
      <c r="N117" s="25" t="str">
        <f>IF(OR(H110&gt;I110,I110&gt;J110,E110&gt;F110,F110&gt;G110,B110&gt;C110,C110&gt;D110),"lower bound, best est, upper bound are not in correct order",IF(OR(B110&lt;0,B110&gt;1,C110&lt;0,C110&gt;1,D110&lt;0,D110&gt;1,E110&lt;0,E110&gt;1,F110&lt;0,F110&gt;1,G110&lt;0,G110&gt;1,H110&lt;0,H110&gt;1,I110&lt;0,I110&gt;1,J110&lt;0,J110&gt;1),"Probabilities must be between 0 and 1","ok"))</f>
        <v>ok</v>
      </c>
    </row>
    <row r="118" spans="1:14" x14ac:dyDescent="0.2">
      <c r="A118" s="84"/>
      <c r="B118" s="84"/>
      <c r="C118" s="84"/>
      <c r="D118" s="84"/>
      <c r="E118" s="84"/>
      <c r="F118" s="84"/>
      <c r="G118" s="84"/>
      <c r="H118" s="84"/>
      <c r="I118" s="84"/>
      <c r="J118" s="84"/>
      <c r="K118" s="84"/>
      <c r="L118" s="84"/>
      <c r="N118" s="25" t="str">
        <f>IF(OR(H111&gt;I111,I111&gt;J111,E111&gt;F111,F111&gt;G111,B111&gt;C111,C111&gt;D111),"lower bound, best est, upper bound are not in correct order",IF(OR(B111&lt;0,B111&gt;1,C111&lt;0,C111&gt;1,D111&lt;0,D111&gt;1,E111&lt;0,E111&gt;1,F111&lt;0,F111&gt;1,G111&lt;0,G111&gt;1,H111&lt;0,H111&gt;1,I111&lt;0,I111&gt;1,J111&lt;0,J111&gt;1),"Probabilities must be between 0 and 1","ok"))</f>
        <v>ok</v>
      </c>
    </row>
    <row r="119" spans="1:14" x14ac:dyDescent="0.2">
      <c r="A119" s="103"/>
      <c r="B119" s="103"/>
      <c r="C119" s="103"/>
      <c r="D119" s="103"/>
      <c r="E119" s="103"/>
      <c r="F119" s="103"/>
      <c r="G119" s="103"/>
      <c r="H119" s="103"/>
      <c r="I119" s="103"/>
      <c r="J119" s="103"/>
      <c r="K119" s="103"/>
      <c r="L119" s="103"/>
      <c r="N119" s="25" t="str">
        <f>IF(OR(H112&gt;I112,I112&gt;J112,E112&gt;F112,F112&gt;G112,B112&gt;C112,C112&gt;D112),"lower bound, best est, upper bound are not in correct order",IF(OR(B112&lt;0,B112&gt;1,C112&lt;0,C112&gt;1,D112&lt;0,D112&gt;1,E112&lt;0,E112&gt;1,F112&lt;0,F112&gt;1,G112&lt;0,G112&gt;1,H112&lt;0,H112&gt;1,I112&lt;0,I112&gt;1,J112&lt;0,J112&gt;1),"Probabilities must be between 0 and 1","ok"))</f>
        <v>ok</v>
      </c>
    </row>
    <row r="120" spans="1:14" x14ac:dyDescent="0.2">
      <c r="A120" s="103"/>
      <c r="B120" s="103"/>
      <c r="C120" s="103"/>
      <c r="D120" s="103"/>
      <c r="E120" s="103"/>
      <c r="F120" s="103"/>
      <c r="G120" s="103"/>
      <c r="H120" s="103"/>
      <c r="I120" s="103"/>
      <c r="J120" s="103"/>
      <c r="K120" s="103"/>
      <c r="L120" s="103"/>
      <c r="N120" s="25" t="str">
        <f>IF(OR(H113&gt;I113,I113&gt;J113,E113&gt;F113,F113&gt;G113,B113&gt;C113,C113&gt;D113),"lower bound, best est, upper bound are not in correct order",IF(OR(B113&lt;0,B113&gt;1,C113&lt;0,C113&gt;1,D113&lt;0,D113&gt;1,E113&lt;0,E113&gt;1,F113&lt;0,F113&gt;1,G113&lt;0,G113&gt;1,H113&lt;0,H113&gt;1,I113&lt;0,I113&gt;1,J113&lt;0,J113&gt;1),"Probabilities must be between 0 and 1","ok"))</f>
        <v>ok</v>
      </c>
    </row>
    <row r="121" spans="1:14" x14ac:dyDescent="0.2">
      <c r="A121" s="103"/>
      <c r="B121" s="103"/>
      <c r="C121" s="103"/>
      <c r="D121" s="103"/>
      <c r="E121" s="103"/>
      <c r="F121" s="103"/>
      <c r="G121" s="103"/>
      <c r="H121" s="103"/>
      <c r="I121" s="103"/>
      <c r="J121" s="103"/>
      <c r="K121" s="103"/>
      <c r="L121" s="103"/>
      <c r="N121" s="25" t="str">
        <f>IF(OR(H114&gt;I114,I114&gt;J114,E114&gt;F114,F114&gt;G114,B114&gt;C114,C114&gt;D114),"lower bound, best est, upper bound are not in correct order",IF(OR(B114&lt;0,B114&gt;1,C114&lt;0,C114&gt;1,D114&lt;0,D114&gt;1,E114&lt;0,E114&gt;1,F114&lt;0,F114&gt;1,G114&lt;0,G114&gt;1,H114&lt;0,H114&gt;1,I114&lt;0,I114&gt;1,J114&lt;0,J114&gt;1),"Probabilities must be between 0 and 1","ok"))</f>
        <v>ok</v>
      </c>
    </row>
    <row r="122" spans="1:14" x14ac:dyDescent="0.2">
      <c r="A122" s="103"/>
      <c r="B122" s="103"/>
      <c r="C122" s="103"/>
      <c r="D122" s="103"/>
      <c r="E122" s="103"/>
      <c r="F122" s="103"/>
      <c r="G122" s="103"/>
      <c r="H122" s="103"/>
      <c r="I122" s="103"/>
      <c r="J122" s="103"/>
      <c r="K122" s="103"/>
      <c r="L122" s="103"/>
      <c r="N122" s="25" t="str">
        <f>IF(OR(H115&gt;I115,I115&gt;J115,E115&gt;F115,F115&gt;G115,B115&gt;C115,C115&gt;D115),"lower bound, best est, upper bound are not in correct order",IF(OR(B115&lt;0,B115&gt;1,C115&lt;0,C115&gt;1,D115&lt;0,D115&gt;1,E115&lt;0,E115&gt;1,F115&lt;0,F115&gt;1,G115&lt;0,G115&gt;1,H115&lt;0,H115&gt;1,I115&lt;0,I115&gt;1,J115&lt;0,J115&gt;1),"Probabilities must be between 0 and 1","ok"))</f>
        <v>ok</v>
      </c>
    </row>
    <row r="123" spans="1:14" x14ac:dyDescent="0.2">
      <c r="A123" s="103"/>
      <c r="B123" s="103"/>
      <c r="C123" s="103"/>
      <c r="D123" s="103"/>
      <c r="E123" s="103"/>
      <c r="F123" s="103"/>
      <c r="G123" s="103"/>
      <c r="H123" s="103"/>
      <c r="I123" s="103"/>
      <c r="J123" s="103"/>
      <c r="K123" s="103"/>
      <c r="L123" s="103"/>
      <c r="N123" s="25" t="str">
        <f>IF(OR(H116&gt;I116,I116&gt;J116,E116&gt;F116,F116&gt;G116,B116&gt;C116,C116&gt;D116),"lower bound, best est, upper bound are not in correct order",IF(OR(B116&lt;0,B116&gt;1,C116&lt;0,C116&gt;1,D116&lt;0,D116&gt;1,E116&lt;0,E116&gt;1,F116&lt;0,F116&gt;1,G116&lt;0,G116&gt;1,H116&lt;0,H116&gt;1,I116&lt;0,I116&gt;1,J116&lt;0,J116&gt;1),"Probabilities must be between 0 and 1","ok"))</f>
        <v>ok</v>
      </c>
    </row>
    <row r="124" spans="1:14" x14ac:dyDescent="0.2">
      <c r="A124" s="103"/>
      <c r="B124" s="103"/>
      <c r="C124" s="103"/>
      <c r="D124" s="103"/>
      <c r="E124" s="103"/>
      <c r="F124" s="103"/>
      <c r="G124" s="103"/>
      <c r="H124" s="103"/>
      <c r="I124" s="103"/>
      <c r="J124" s="103"/>
      <c r="K124" s="103"/>
      <c r="L124" s="103"/>
      <c r="N124" s="25" t="str">
        <f>IF(OR(H117&gt;I117,I117&gt;J117,E117&gt;F117,F117&gt;G117,B117&gt;C117,C117&gt;D117),"lower bound, best est, upper bound are not in correct order",IF(OR(B117&lt;0,B117&gt;1,C117&lt;0,C117&gt;1,D117&lt;0,D117&gt;1,E117&lt;0,E117&gt;1,F117&lt;0,F117&gt;1,G117&lt;0,G117&gt;1,H117&lt;0,H117&gt;1,I117&lt;0,I117&gt;1,J117&lt;0,J117&gt;1),"Probabilities must be between 0 and 1","ok"))</f>
        <v>ok</v>
      </c>
    </row>
    <row r="125" spans="1:14" x14ac:dyDescent="0.2">
      <c r="A125" s="103"/>
      <c r="B125" s="103"/>
      <c r="C125" s="103"/>
      <c r="D125" s="103"/>
      <c r="E125" s="103"/>
      <c r="F125" s="103"/>
      <c r="G125" s="103"/>
      <c r="H125" s="103"/>
      <c r="I125" s="103"/>
      <c r="J125" s="103"/>
      <c r="K125" s="103"/>
      <c r="L125" s="103"/>
      <c r="N125" s="25" t="str">
        <f>IF(OR(H118&gt;I118,I118&gt;J118,E118&gt;F118,F118&gt;G118,B118&gt;C118,C118&gt;D118),"lower bound, best est, upper bound are not in correct order",IF(OR(B118&lt;0,B118&gt;1,C118&lt;0,C118&gt;1,D118&lt;0,D118&gt;1,E118&lt;0,E118&gt;1,F118&lt;0,F118&gt;1,G118&lt;0,G118&gt;1,H118&lt;0,H118&gt;1,I118&lt;0,I118&gt;1,J118&lt;0,J118&gt;1),"Probabilities must be between 0 and 1","ok"))</f>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1" t="s">
        <v>70</v>
      </c>
      <c r="D2" s="121"/>
      <c r="E2" s="121"/>
      <c r="F2" s="75"/>
    </row>
    <row r="3" spans="2:10" x14ac:dyDescent="0.2">
      <c r="C3" s="15" t="s">
        <v>7</v>
      </c>
      <c r="D3" s="15" t="s">
        <v>8</v>
      </c>
      <c r="E3" s="15" t="s">
        <v>9</v>
      </c>
      <c r="F3" s="15"/>
    </row>
    <row r="4" spans="2:10" x14ac:dyDescent="0.2">
      <c r="B4" s="96" t="s">
        <v>75</v>
      </c>
      <c r="C4" s="51">
        <f>Threats!B12*Threats!B13</f>
        <v>0.90249999999999997</v>
      </c>
      <c r="D4" s="51">
        <f>Threats!C12*Threats!C13</f>
        <v>0.94089999999999996</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0.89544999999999997</v>
      </c>
    </row>
    <row r="11" spans="2:10" ht="16" thickBot="1" x14ac:dyDescent="0.25"/>
    <row r="12" spans="2:10" ht="16" x14ac:dyDescent="0.2">
      <c r="B12" s="65" t="s">
        <v>79</v>
      </c>
      <c r="C12" s="66" t="s">
        <v>80</v>
      </c>
      <c r="D12" s="67"/>
      <c r="E12" s="68" t="s">
        <v>78</v>
      </c>
      <c r="G12" s="122" t="s">
        <v>73</v>
      </c>
      <c r="H12" s="123"/>
      <c r="I12" s="53">
        <f>$C$7</f>
        <v>0.5</v>
      </c>
      <c r="J12" s="54">
        <f>$C$7</f>
        <v>0.5</v>
      </c>
    </row>
    <row r="13" spans="2:10" ht="19" x14ac:dyDescent="0.2">
      <c r="B13" s="69">
        <f>E4-C4</f>
        <v>9.7500000000000031E-2</v>
      </c>
      <c r="C13" s="63">
        <f>1/(B13+0.01)</f>
        <v>9.3023255813953458</v>
      </c>
      <c r="D13" s="63">
        <f>C13*D4</f>
        <v>8.7525581395348802</v>
      </c>
      <c r="E13" s="70">
        <f>D15/C15</f>
        <v>0.90141818181818167</v>
      </c>
      <c r="G13" s="124"/>
      <c r="H13" s="125"/>
      <c r="I13" s="55">
        <f>$C$7</f>
        <v>0.5</v>
      </c>
      <c r="J13" s="56">
        <v>1.01</v>
      </c>
    </row>
    <row r="14" spans="2:10" x14ac:dyDescent="0.2">
      <c r="B14" s="71">
        <f>E5-C5</f>
        <v>0.13</v>
      </c>
      <c r="C14" s="64">
        <f>1/(B14+0.01)</f>
        <v>7.1428571428571423</v>
      </c>
      <c r="D14" s="64">
        <f>C14*D5</f>
        <v>6.0714285714285712</v>
      </c>
      <c r="E14" s="72"/>
      <c r="G14" s="124"/>
      <c r="H14" s="125"/>
      <c r="I14" s="55">
        <f>$C$7</f>
        <v>0.5</v>
      </c>
      <c r="J14" s="56">
        <f>$C$7</f>
        <v>0.5</v>
      </c>
    </row>
    <row r="15" spans="2:10" ht="16" thickBot="1" x14ac:dyDescent="0.25">
      <c r="B15" s="73"/>
      <c r="C15" s="74">
        <f>SUM(C13:C14)</f>
        <v>16.44518272425249</v>
      </c>
      <c r="D15" s="74">
        <f>SUM(D13:D14)</f>
        <v>14.823986710963451</v>
      </c>
      <c r="E15" s="62"/>
      <c r="G15" s="124"/>
      <c r="H15" s="125"/>
      <c r="I15" s="55">
        <v>1.01</v>
      </c>
      <c r="J15" s="56">
        <f>$C$7</f>
        <v>0.5</v>
      </c>
    </row>
    <row r="16" spans="2:10" ht="16" thickBot="1" x14ac:dyDescent="0.25">
      <c r="G16" s="124"/>
      <c r="H16" s="125"/>
      <c r="I16" s="55">
        <f>$C$8</f>
        <v>0.9</v>
      </c>
      <c r="J16" s="56">
        <f>$C$8</f>
        <v>0.9</v>
      </c>
    </row>
    <row r="17" spans="2:10" ht="16" x14ac:dyDescent="0.2">
      <c r="B17" s="65" t="s">
        <v>79</v>
      </c>
      <c r="C17" s="66" t="s">
        <v>81</v>
      </c>
      <c r="D17" s="67"/>
      <c r="E17" s="68" t="s">
        <v>78</v>
      </c>
      <c r="G17" s="57">
        <f>D5-C5</f>
        <v>-1.0000000000000009E-2</v>
      </c>
      <c r="H17" s="58">
        <f>D4-C4</f>
        <v>3.839999999999999E-2</v>
      </c>
      <c r="I17" s="55">
        <f>$C$8</f>
        <v>0.9</v>
      </c>
      <c r="J17" s="56">
        <v>1.01</v>
      </c>
    </row>
    <row r="18" spans="2:10" ht="19" x14ac:dyDescent="0.2">
      <c r="B18" s="79">
        <f>E4-C4</f>
        <v>9.7500000000000031E-2</v>
      </c>
      <c r="C18" s="80">
        <f>1-B18</f>
        <v>0.90249999999999997</v>
      </c>
      <c r="D18" s="80">
        <f>C18*D4</f>
        <v>0.8491622499999999</v>
      </c>
      <c r="E18" s="81">
        <f>D20/C20</f>
        <v>0.89628335684062055</v>
      </c>
      <c r="G18" s="59">
        <f>D5</f>
        <v>0.85</v>
      </c>
      <c r="H18" s="55">
        <f>D4</f>
        <v>0.94089999999999996</v>
      </c>
      <c r="I18" s="55">
        <f>$C$8</f>
        <v>0.9</v>
      </c>
      <c r="J18" s="56">
        <f>$C$8</f>
        <v>0.9</v>
      </c>
    </row>
    <row r="19" spans="2:10" ht="16" thickBot="1" x14ac:dyDescent="0.25">
      <c r="B19" s="71">
        <f>E5-C5</f>
        <v>0.13</v>
      </c>
      <c r="C19" s="64">
        <f>1-B19</f>
        <v>0.87</v>
      </c>
      <c r="D19" s="64">
        <f>C19*D5</f>
        <v>0.73949999999999994</v>
      </c>
      <c r="E19" s="72"/>
      <c r="G19" s="60">
        <f>E5-D5</f>
        <v>0.14000000000000001</v>
      </c>
      <c r="H19" s="61">
        <f>E4-D4</f>
        <v>5.9100000000000041E-2</v>
      </c>
      <c r="I19" s="61">
        <v>1.01</v>
      </c>
      <c r="J19" s="62">
        <f>$C$8</f>
        <v>0.9</v>
      </c>
    </row>
    <row r="20" spans="2:10" ht="16" thickBot="1" x14ac:dyDescent="0.25">
      <c r="B20" s="73"/>
      <c r="C20" s="74">
        <f>SUM(C18:C19)</f>
        <v>1.7725</v>
      </c>
      <c r="D20" s="74">
        <f>SUM(D18:D19)</f>
        <v>1.5886622499999998</v>
      </c>
      <c r="E20" s="62"/>
    </row>
    <row r="23" spans="2:10" ht="21" customHeight="1" x14ac:dyDescent="0.2">
      <c r="B23" s="126" t="s">
        <v>93</v>
      </c>
      <c r="C23" s="126"/>
      <c r="D23" s="126"/>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Wide-headed Viviparous Toad</v>
      </c>
      <c r="B3" t="str">
        <f>Threats!B5</f>
        <v>Nectophrynoides paulae</v>
      </c>
      <c r="C3" t="str">
        <f>Threats!B6</f>
        <v>13322840</v>
      </c>
      <c r="D3" t="str">
        <f>Threats!B7</f>
        <v>Cr</v>
      </c>
      <c r="E3" t="str">
        <f>Threats!B8</f>
        <v>Lyakurwa, Liedtke, Loader</v>
      </c>
      <c r="F3" s="38">
        <f>Threats!B9</f>
        <v>2024</v>
      </c>
      <c r="G3">
        <f>Threats!B12</f>
        <v>0.95</v>
      </c>
      <c r="H3">
        <f>Threats!C12</f>
        <v>0.97</v>
      </c>
      <c r="I3">
        <f>Threats!D12</f>
        <v>1</v>
      </c>
      <c r="J3">
        <f>Threats!B13</f>
        <v>0.95</v>
      </c>
      <c r="K3">
        <f>Threats!C13</f>
        <v>0.97</v>
      </c>
      <c r="L3">
        <f>Results!C5</f>
        <v>0.86</v>
      </c>
      <c r="M3">
        <f>Results!D5</f>
        <v>0.85</v>
      </c>
      <c r="N3">
        <f>Results!E5</f>
        <v>0.99</v>
      </c>
      <c r="O3">
        <f>Threats!D13</f>
        <v>1</v>
      </c>
      <c r="P3">
        <f>MIN(Records!A10:A125)</f>
        <v>2004</v>
      </c>
      <c r="Q3">
        <f>MAX(Records!A10:A125)</f>
        <v>2024</v>
      </c>
      <c r="R3" s="38">
        <f>COUNT(Records!A10:A125)</f>
        <v>3</v>
      </c>
      <c r="S3" s="38">
        <f>MIN(Surveys!A15:A118)</f>
        <v>2005</v>
      </c>
      <c r="T3" s="38">
        <f>MAX(Surveys!A15:A118)</f>
        <v>2022</v>
      </c>
      <c r="U3">
        <f>COUNT(Surveys!A15:A118)</f>
        <v>7</v>
      </c>
      <c r="V3">
        <f>F3-P3-R3-U3</f>
        <v>10</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2024-09-20T09:50:06Z</dcterms:modified>
</cp:coreProperties>
</file>