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Documents/extinct/t_rufolavatus/"/>
    </mc:Choice>
  </mc:AlternateContent>
  <xr:revisionPtr revIDLastSave="0" documentId="13_ncr:1_{EF984588-4A10-DD48-A5EA-B67AFD602DE9}" xr6:coauthVersionLast="47" xr6:coauthVersionMax="47" xr10:uidLastSave="{00000000-0000-0000-0000-000000000000}"/>
  <bookViews>
    <workbookView xWindow="22360" yWindow="1460" windowWidth="27880" windowHeight="1922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4" i="7" l="1"/>
  <c r="I23" i="7"/>
  <c r="I22" i="7"/>
  <c r="I21" i="7"/>
  <c r="I20" i="7"/>
  <c r="I19" i="7"/>
  <c r="I18" i="7"/>
  <c r="I17" i="7"/>
  <c r="I16" i="7"/>
  <c r="I15" i="7"/>
  <c r="F24" i="7"/>
  <c r="F23" i="7"/>
  <c r="F22" i="7"/>
  <c r="F21" i="7"/>
  <c r="F20" i="7"/>
  <c r="F19" i="7"/>
  <c r="F18" i="7"/>
  <c r="F17" i="7"/>
  <c r="F16" i="7"/>
  <c r="F15" i="7"/>
  <c r="C24" i="7"/>
  <c r="C23" i="7"/>
  <c r="C22" i="7"/>
  <c r="C21" i="7"/>
  <c r="C20" i="7"/>
  <c r="C19" i="7"/>
  <c r="C18" i="7"/>
  <c r="C17" i="7"/>
  <c r="C16" i="7"/>
  <c r="C15" i="7"/>
  <c r="C11" i="6"/>
  <c r="C12" i="6"/>
  <c r="C13" i="6"/>
  <c r="C14" i="6"/>
  <c r="C15" i="6"/>
  <c r="C16" i="6"/>
  <c r="C17" i="6"/>
  <c r="C18" i="6"/>
  <c r="C19" i="6"/>
  <c r="C20" i="6"/>
  <c r="C10" i="6"/>
  <c r="N13" i="7"/>
  <c r="H9" i="6"/>
  <c r="N3" i="8"/>
  <c r="M3" i="8"/>
  <c r="L3" i="8"/>
  <c r="E4" i="10"/>
  <c r="D4" i="10"/>
  <c r="D10" i="10"/>
  <c r="C4" i="10"/>
  <c r="B19" i="10"/>
  <c r="C19" i="10"/>
  <c r="D19" i="10"/>
  <c r="B14" i="10"/>
  <c r="C14" i="10"/>
  <c r="J19" i="10"/>
  <c r="J18" i="10"/>
  <c r="I18" i="10"/>
  <c r="I17" i="10"/>
  <c r="J16" i="10"/>
  <c r="I16" i="10"/>
  <c r="J15" i="10"/>
  <c r="J14" i="10"/>
  <c r="I14" i="10"/>
  <c r="I13" i="10"/>
  <c r="J12" i="10"/>
  <c r="I12" i="10"/>
  <c r="G19" i="10"/>
  <c r="G17" i="10"/>
  <c r="G18" i="10"/>
  <c r="H18" i="10"/>
  <c r="B18" i="10"/>
  <c r="C18" i="10"/>
  <c r="D18" i="10"/>
  <c r="D20" i="10"/>
  <c r="B13" i="10"/>
  <c r="C13" i="10"/>
  <c r="C15" i="10"/>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c r="D15" i="10"/>
  <c r="E13" i="10"/>
  <c r="C20" i="10"/>
  <c r="E18" i="10"/>
  <c r="V3" i="8"/>
</calcChain>
</file>

<file path=xl/sharedStrings.xml><?xml version="1.0" encoding="utf-8"?>
<sst xmlns="http://schemas.openxmlformats.org/spreadsheetml/2006/main" count="128" uniqueCount="100">
  <si>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</si>
  <si>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</si>
  <si>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</si>
  <si>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</si>
  <si>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</si>
  <si>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</si>
  <si>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</si>
  <si>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</si>
  <si>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</si>
  <si>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</si>
  <si>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</si>
  <si>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</si>
  <si>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</si>
  <si>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</si>
  <si>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</si>
  <si>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</si>
  <si>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</si>
  <si>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</si>
  <si>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</si>
  <si>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</si>
  <si>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</si>
  <si>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</si>
  <si>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</si>
  <si>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</si>
  <si>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</si>
  <si>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</si>
  <si>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</si>
  <si>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</si>
  <si>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</si>
  <si>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</si>
  <si>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</si>
  <si>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</si>
  <si>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</si>
  <si>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</si>
  <si>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</si>
  <si>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</si>
  <si>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</si>
  <si>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</si>
  <si>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</si>
  <si>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</si>
  <si>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</si>
  <si>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</si>
  <si>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</si>
  <si>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</si>
  <si>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</si>
  <si>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</si>
  <si>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</si>
  <si>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</si>
  <si>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</si>
  <si>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</si>
  <si>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</si>
  <si>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</si>
  <si>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</si>
  <si>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</si>
  <si>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</si>
  <si>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</si>
  <si>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</si>
  <si>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</si>
  <si>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</si>
  <si>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</si>
  <si>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</si>
  <si>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</si>
  <si>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</si>
  <si>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</si>
  <si>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</si>
  <si>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</si>
  <si>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</si>
  <si>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</si>
  <si>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</si>
  <si>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</si>
  <si>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</si>
  <si>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</si>
  <si>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</si>
  <si>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</si>
  <si>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</si>
  <si>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</si>
  <si>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</si>
  <si>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</si>
  <si>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</si>
  <si>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</si>
  <si>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</si>
  <si>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</si>
  <si>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</si>
  <si>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</si>
  <si>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</si>
  <si>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</si>
  <si>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</si>
  <si>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</si>
  <si>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</si>
  <si>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</si>
  <si>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</si>
  <si>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</si>
  <si>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</si>
  <si>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</si>
  <si>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</si>
  <si>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</si>
  <si>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Tachybaptus rufolavatus</t>
  </si>
  <si>
    <t>Alaotra grebe</t>
  </si>
  <si>
    <t>Ex</t>
  </si>
  <si>
    <t>Bird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</si>
</sst>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4.3250000000000011E-2</c:v>
                  </c:pt>
                </c:numCache>
              </c:numRef>
            </c:plus>
            <c:minus>
              <c:numRef>
                <c:f>Results!$H$17</c:f>
                <c:numCache>
                  <c:formatCode>General</c:formatCode>
                  <c:ptCount val="1"/>
                  <c:pt idx="0">
                    <c:v>4.225000000000001E-2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5.0000000000000001E-3</c:v>
                  </c:pt>
                </c:numCache>
              </c:numRef>
            </c:plus>
            <c:minus>
              <c:numRef>
                <c:f>Results!$G$17</c:f>
                <c:numCache>
                  <c:formatCode>General</c:formatCode>
                  <c:ptCount val="1"/>
                  <c:pt idx="0">
                    <c:v>3.0000000000000001E-3</c:v>
                  </c:pt>
                </c:numCache>
              </c:numRef>
            </c:minus>
            <c:spPr>
              <a:ln w="25400">
                <a:solidFill>
                  <a:schemeClr val="accent1">
                    <a:lumMod val="75000"/>
                  </a:schemeClr>
                </a:solidFill>
              </a:ln>
            </c:spPr>
          </c:errBars>
          <c:xVal>
            <c:numRef>
              <c:f>Results!$G$18</c:f>
              <c:numCache>
                <c:formatCode>General</c:formatCode>
                <c:ptCount val="1"/>
                <c:pt idx="0">
                  <c:v>5.0000000000000001E-3</c:v>
                </c:pt>
              </c:numCache>
            </c:numRef>
          </c:xVal>
          <c:yVal>
            <c:numRef>
              <c:f>Results!$H$18</c:f>
              <c:numCache>
                <c:formatCode>General</c:formatCode>
                <c:ptCount val="1"/>
                <c:pt idx="0">
                  <c:v>0.89724999999999999</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D13" sqref="D13"/>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97</v>
      </c>
      <c r="C4" s="106"/>
      <c r="D4" s="106"/>
      <c r="E4" s="106"/>
    </row>
    <row r="5" spans="1:6" ht="22.5" customHeight="1" x14ac:dyDescent="0.15">
      <c r="A5" s="2" t="s">
        <v>30</v>
      </c>
      <c r="B5" s="106" t="s">
        <v>96</v>
      </c>
      <c r="C5" s="106"/>
      <c r="D5" s="106"/>
      <c r="E5" s="106"/>
    </row>
    <row r="6" spans="1:6" ht="21.75" customHeight="1" x14ac:dyDescent="0.15">
      <c r="A6" s="36" t="s">
        <v>2</v>
      </c>
      <c r="B6" s="106"/>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2023</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0.99</v>
      </c>
      <c r="E12" s="45" t="s">
        <v>55</v>
      </c>
    </row>
    <row r="13" spans="1:6" s="5" customFormat="1" ht="27.75" customHeight="1" x14ac:dyDescent="0.2">
      <c r="A13" s="16" t="s">
        <v>5</v>
      </c>
      <c r="B13" s="86">
        <v>0.9</v>
      </c>
      <c r="C13" s="86">
        <v>0.92500000000000004</v>
      </c>
      <c r="D13" s="86">
        <v>0.95</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C10" sqref="C10:C20"/>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Alaotra grebe</v>
      </c>
      <c r="C4" s="114"/>
      <c r="D4" s="114">
        <f>Threats!C4</f>
        <v>0</v>
      </c>
      <c r="E4" s="114">
        <f>Threats!D4</f>
        <v>0</v>
      </c>
      <c r="F4" s="114">
        <f>Threats!E4</f>
        <v>0</v>
      </c>
    </row>
    <row r="5" spans="1:8" ht="15.75" customHeight="1" x14ac:dyDescent="0.2">
      <c r="A5" s="30" t="str">
        <f>Threats!A5</f>
        <v>Scientific name*</v>
      </c>
      <c r="B5" s="114" t="str">
        <f>Threats!B5</f>
        <v>Tachybaptus rufolavatus</v>
      </c>
      <c r="C5" s="114"/>
      <c r="D5" s="114">
        <f>Threats!C5</f>
        <v>0</v>
      </c>
      <c r="E5" s="114">
        <f>Threats!D5</f>
        <v>0</v>
      </c>
      <c r="F5" s="114">
        <f>Threats!E5</f>
        <v>0</v>
      </c>
    </row>
    <row r="6" spans="1:8" ht="13.5" customHeight="1" x14ac:dyDescent="0.2">
      <c r="A6" s="30" t="str">
        <f>Threats!A6</f>
        <v>Taxon ID</v>
      </c>
      <c r="B6" s="114">
        <f>Threats!B6</f>
        <v>0</v>
      </c>
      <c r="C6" s="114"/>
      <c r="D6" s="114">
        <f>Threats!C6</f>
        <v>0</v>
      </c>
      <c r="E6" s="114">
        <f>Threats!D6</f>
        <v>0</v>
      </c>
      <c r="F6" s="114">
        <f>Threats!E6</f>
        <v>0</v>
      </c>
    </row>
    <row r="7" spans="1:8" ht="14.25" customHeight="1" x14ac:dyDescent="0.2">
      <c r="A7" s="31" t="str">
        <f>Threats!A8</f>
        <v>Assessor(s)*</v>
      </c>
      <c r="B7" s="114" t="str">
        <f>Threats!B8</f>
        <v>Bird Life</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1929</v>
      </c>
      <c r="B10" s="84">
        <v>0.99</v>
      </c>
      <c r="C10" s="84">
        <f>AVERAGE(B10,D10)</f>
        <v>0.995</v>
      </c>
      <c r="D10" s="84">
        <v>1</v>
      </c>
      <c r="E10" s="84"/>
      <c r="F10" s="85"/>
      <c r="H10" s="25" t="str">
        <f t="shared" ref="H10" si="0">IF(OR(B10&gt;C10,C10&gt;D10),"pci_lower, pci_best, pci_upper values are not in order",IF(OR(B10&lt;0,B10&gt;1,C10&lt;0,C10&gt;1,D10&lt;0,D10&gt;1),"Probabilities must be between 0 and 1","ok"))</f>
        <v>ok</v>
      </c>
    </row>
    <row r="11" spans="1:8" x14ac:dyDescent="0.2">
      <c r="A11" s="84">
        <v>1960</v>
      </c>
      <c r="B11" s="84">
        <v>0.95</v>
      </c>
      <c r="C11" s="84">
        <f t="shared" ref="C11:C20" si="1">AVERAGE(B11,D11)</f>
        <v>0.97</v>
      </c>
      <c r="D11" s="84">
        <v>0.99</v>
      </c>
      <c r="E11" s="84"/>
      <c r="F11" s="85"/>
      <c r="H11" s="25" t="str">
        <f>IF(OR(B11&gt;C11,C11&gt;D11),"pci_lower, pci_best, pci_upper values are not in order",IF(OR(B11&lt;0,B11&gt;1,C11&lt;0,C11&gt;1,D11&lt;0,D11&gt;1),"Probabilities must be between 0 and 1","ok"))</f>
        <v>ok</v>
      </c>
    </row>
    <row r="12" spans="1:8" x14ac:dyDescent="0.2">
      <c r="A12" s="84">
        <v>1963</v>
      </c>
      <c r="B12" s="84">
        <v>0.75</v>
      </c>
      <c r="C12" s="85">
        <f t="shared" si="1"/>
        <v>0.84499999999999997</v>
      </c>
      <c r="D12" s="84">
        <v>0.94</v>
      </c>
      <c r="E12" s="84"/>
      <c r="F12" s="85"/>
      <c r="H12" s="25" t="str">
        <f>IF(OR(B12&gt;C12,C12&gt;D12),"pci_lower, pci_best, pci_upper values are not in order",IF(OR(B12&lt;0,B12&gt;1,C12&lt;0,C12&gt;1,D12&lt;0,D12&gt;1),"Probabilities must be between 0 and 1","ok"))</f>
        <v>ok</v>
      </c>
    </row>
    <row r="13" spans="1:8" x14ac:dyDescent="0.2">
      <c r="A13" s="84">
        <v>1969</v>
      </c>
      <c r="B13" s="84">
        <v>0.75</v>
      </c>
      <c r="C13" s="84">
        <f t="shared" si="1"/>
        <v>0.84499999999999997</v>
      </c>
      <c r="D13" s="84">
        <v>0.94</v>
      </c>
      <c r="E13" s="84"/>
      <c r="F13" s="85"/>
      <c r="H13" s="25" t="str">
        <f>IF(OR(B13&gt;C13,C13&gt;D13),"pci_lower, pci_best, pci_upper values are not in order",IF(OR(B13&lt;0,B13&gt;1,C13&lt;0,C13&gt;1,D13&lt;0,D13&gt;1),"Probabilities must be between 0 and 1","ok"))</f>
        <v>ok</v>
      </c>
    </row>
    <row r="14" spans="1:8" x14ac:dyDescent="0.2">
      <c r="A14" s="84">
        <v>1970</v>
      </c>
      <c r="B14" s="84">
        <v>0.1</v>
      </c>
      <c r="C14" s="84">
        <f t="shared" si="1"/>
        <v>0.25</v>
      </c>
      <c r="D14" s="84">
        <v>0.4</v>
      </c>
      <c r="E14" s="84"/>
      <c r="F14" s="85"/>
      <c r="H14" s="25" t="str">
        <f>IF(OR(B14&gt;C14,C14&gt;D14),"pci_lower, pci_best, pci_upper values are not in order",IF(OR(B14&lt;0,B14&gt;1,C14&lt;0,C14&gt;1,D14&lt;0,D14&gt;1),"Probabilities must be between 0 and 1","ok"))</f>
        <v>ok</v>
      </c>
    </row>
    <row r="15" spans="1:8" x14ac:dyDescent="0.2">
      <c r="A15" s="84">
        <v>1971</v>
      </c>
      <c r="B15" s="84">
        <v>0.1</v>
      </c>
      <c r="C15" s="84">
        <f t="shared" si="1"/>
        <v>0.25</v>
      </c>
      <c r="D15" s="84">
        <v>0.4</v>
      </c>
      <c r="E15" s="84"/>
      <c r="F15" s="85"/>
      <c r="H15" s="25" t="str">
        <f>IF(OR(B15&gt;C15,C15&gt;D15),"pci_lower, pci_best, pci_upper values are not in order",IF(OR(B15&lt;0,B15&gt;1,C15&lt;0,C15&gt;1,D15&lt;0,D15&gt;1),"Probabilities must be between 0 and 1","ok"))</f>
        <v>ok</v>
      </c>
    </row>
    <row r="16" spans="1:8" x14ac:dyDescent="0.2">
      <c r="A16" s="84">
        <v>1972</v>
      </c>
      <c r="B16" s="84">
        <v>0.6</v>
      </c>
      <c r="C16" s="84">
        <f t="shared" si="1"/>
        <v>0.7</v>
      </c>
      <c r="D16" s="84">
        <v>0.8</v>
      </c>
      <c r="E16" s="84"/>
      <c r="F16" s="84"/>
      <c r="H16" s="25" t="str">
        <f>IF(OR(B16&gt;C16,C16&gt;D16),"pci_lower, pci_best, pci_upper values are not in order",IF(OR(B16&lt;0,B16&gt;1,C16&lt;0,C16&gt;1,D16&lt;0,D16&gt;1),"Probabilities must be between 0 and 1","ok"))</f>
        <v>ok</v>
      </c>
    </row>
    <row r="17" spans="1:8" x14ac:dyDescent="0.2">
      <c r="A17" s="84">
        <v>1982</v>
      </c>
      <c r="B17" s="84">
        <v>0.6</v>
      </c>
      <c r="C17" s="84">
        <f t="shared" si="1"/>
        <v>0.7</v>
      </c>
      <c r="D17" s="84">
        <v>0.8</v>
      </c>
      <c r="E17" s="84"/>
      <c r="F17" s="84"/>
      <c r="H17" s="25" t="str">
        <f>IF(OR(B17&gt;C17,C17&gt;D17),"pci_lower, pci_best, pci_upper values are not in order",IF(OR(B17&lt;0,B17&gt;1,C17&lt;0,C17&gt;1,D17&lt;0,D17&gt;1),"Probabilities must be between 0 and 1","ok"))</f>
        <v>ok</v>
      </c>
    </row>
    <row r="18" spans="1:8" x14ac:dyDescent="0.2">
      <c r="A18" s="84">
        <v>1985</v>
      </c>
      <c r="B18" s="84">
        <v>0.2</v>
      </c>
      <c r="C18" s="84">
        <f t="shared" si="1"/>
        <v>0.5</v>
      </c>
      <c r="D18" s="84">
        <v>0.8</v>
      </c>
      <c r="E18" s="84"/>
      <c r="F18" s="84"/>
      <c r="H18" s="25" t="str">
        <f>IF(OR(B18&gt;C18,C18&gt;D18),"pci_lower, pci_best, pci_upper values are not in order",IF(OR(B18&lt;0,B18&gt;1,C18&lt;0,C18&gt;1,D18&lt;0,D18&gt;1),"Probabilities must be between 0 and 1","ok"))</f>
        <v>ok</v>
      </c>
    </row>
    <row r="19" spans="1:8" x14ac:dyDescent="0.2">
      <c r="A19" s="84">
        <v>1986</v>
      </c>
      <c r="B19" s="84">
        <v>0.2</v>
      </c>
      <c r="C19" s="84">
        <f t="shared" si="1"/>
        <v>0.44999999999999996</v>
      </c>
      <c r="D19" s="84">
        <v>0.7</v>
      </c>
      <c r="E19" s="84"/>
      <c r="F19" s="84"/>
      <c r="H19" s="25" t="str">
        <f>IF(OR(B19&gt;C19,C19&gt;D19),"pci_lower, pci_best, pci_upper values are not in order",IF(OR(B19&lt;0,B19&gt;1,C19&lt;0,C19&gt;1,D19&lt;0,D19&gt;1),"Probabilities must be between 0 and 1","ok"))</f>
        <v>ok</v>
      </c>
    </row>
    <row r="20" spans="1:8" x14ac:dyDescent="0.2">
      <c r="A20" s="84">
        <v>1988</v>
      </c>
      <c r="B20" s="84">
        <v>0.2</v>
      </c>
      <c r="C20" s="84">
        <f t="shared" si="1"/>
        <v>0.35</v>
      </c>
      <c r="D20" s="84">
        <v>0.5</v>
      </c>
      <c r="E20" s="84"/>
      <c r="F20" s="84"/>
      <c r="H20" s="25" t="str">
        <f>IF(OR(B20&gt;C20,C20&gt;D20),"pci_lower, pci_best, pci_upper values are not in order",IF(OR(B20&lt;0,B20&gt;1,C20&lt;0,C20&gt;1,D20&lt;0,D20&gt;1),"Probabilities must be between 0 and 1","ok"))</f>
        <v>ok</v>
      </c>
    </row>
    <row r="21" spans="1:8" x14ac:dyDescent="0.2">
      <c r="A21" s="84"/>
      <c r="B21" s="84"/>
      <c r="C21" s="84"/>
      <c r="D21" s="84"/>
      <c r="E21" s="84"/>
      <c r="F21" s="84"/>
      <c r="H21" s="25" t="str">
        <f>IF(OR(B21&gt;C21,C21&gt;D21),"pci_lower, pci_best, pci_upper values are not in order",IF(OR(B21&lt;0,B21&gt;1,C21&lt;0,C21&gt;1,D21&lt;0,D21&gt;1),"Probabilities must be between 0 and 1","ok"))</f>
        <v>ok</v>
      </c>
    </row>
    <row r="22" spans="1:8" x14ac:dyDescent="0.2">
      <c r="A22" s="84"/>
      <c r="B22" s="84"/>
      <c r="C22" s="84"/>
      <c r="D22" s="84"/>
      <c r="E22" s="84"/>
      <c r="F22" s="84"/>
      <c r="H22" s="25" t="str">
        <f t="shared" ref="H22:H74" si="2">IF(OR(B22&gt;C22,C22&gt;D22),"pci_lower, pci_best, pci_upper values are not in order",IF(OR(B22&lt;0,B22&gt;1,C22&lt;0,C22&gt;1,D22&lt;0,D22&gt;1),"Probabilities must be between 0 and 1","ok"))</f>
        <v>ok</v>
      </c>
    </row>
    <row r="23" spans="1:8" x14ac:dyDescent="0.2">
      <c r="A23" s="84"/>
      <c r="B23" s="84"/>
      <c r="C23" s="84"/>
      <c r="D23" s="84"/>
      <c r="E23" s="84"/>
      <c r="F23" s="84"/>
      <c r="H23" s="25" t="str">
        <f t="shared" si="2"/>
        <v>ok</v>
      </c>
    </row>
    <row r="24" spans="1:8" x14ac:dyDescent="0.2">
      <c r="A24" s="84"/>
      <c r="B24" s="84"/>
      <c r="C24" s="84"/>
      <c r="D24" s="84"/>
      <c r="E24" s="84"/>
      <c r="F24" s="84"/>
      <c r="H24" s="25" t="str">
        <f t="shared" si="2"/>
        <v>ok</v>
      </c>
    </row>
    <row r="25" spans="1:8" x14ac:dyDescent="0.2">
      <c r="A25" s="84"/>
      <c r="B25" s="84"/>
      <c r="C25" s="84"/>
      <c r="D25" s="84"/>
      <c r="E25" s="84"/>
      <c r="F25" s="84"/>
      <c r="H25" s="25" t="str">
        <f t="shared" si="2"/>
        <v>ok</v>
      </c>
    </row>
    <row r="26" spans="1:8" x14ac:dyDescent="0.2">
      <c r="A26" s="84"/>
      <c r="B26" s="84"/>
      <c r="C26" s="84"/>
      <c r="D26" s="84"/>
      <c r="E26" s="84"/>
      <c r="F26" s="84"/>
      <c r="H26" s="25" t="str">
        <f t="shared" si="2"/>
        <v>ok</v>
      </c>
    </row>
    <row r="27" spans="1:8" x14ac:dyDescent="0.2">
      <c r="A27" s="84"/>
      <c r="B27" s="84"/>
      <c r="C27" s="84"/>
      <c r="D27" s="84"/>
      <c r="E27" s="84"/>
      <c r="F27" s="84"/>
      <c r="H27" s="25" t="str">
        <f t="shared" si="2"/>
        <v>ok</v>
      </c>
    </row>
    <row r="28" spans="1:8" x14ac:dyDescent="0.2">
      <c r="A28" s="84"/>
      <c r="B28" s="84"/>
      <c r="C28" s="84"/>
      <c r="D28" s="84"/>
      <c r="E28" s="84"/>
      <c r="F28" s="84"/>
      <c r="H28" s="25" t="str">
        <f t="shared" si="2"/>
        <v>ok</v>
      </c>
    </row>
    <row r="29" spans="1:8" x14ac:dyDescent="0.2">
      <c r="A29" s="84"/>
      <c r="B29" s="84"/>
      <c r="C29" s="84"/>
      <c r="D29" s="84"/>
      <c r="E29" s="84"/>
      <c r="F29" s="84"/>
      <c r="H29" s="25" t="str">
        <f t="shared" si="2"/>
        <v>ok</v>
      </c>
    </row>
    <row r="30" spans="1:8" x14ac:dyDescent="0.2">
      <c r="A30" s="84"/>
      <c r="B30" s="84"/>
      <c r="C30" s="84"/>
      <c r="D30" s="84"/>
      <c r="E30" s="84"/>
      <c r="F30" s="84"/>
      <c r="H30" s="25" t="str">
        <f t="shared" si="2"/>
        <v>ok</v>
      </c>
    </row>
    <row r="31" spans="1:8" x14ac:dyDescent="0.2">
      <c r="A31" s="84"/>
      <c r="B31" s="84"/>
      <c r="C31" s="84"/>
      <c r="D31" s="84"/>
      <c r="E31" s="84"/>
      <c r="F31" s="84"/>
      <c r="H31" s="25" t="str">
        <f t="shared" si="2"/>
        <v>ok</v>
      </c>
    </row>
    <row r="32" spans="1:8" x14ac:dyDescent="0.2">
      <c r="A32" s="84"/>
      <c r="B32" s="84"/>
      <c r="C32" s="84"/>
      <c r="D32" s="84"/>
      <c r="E32" s="84"/>
      <c r="F32" s="84"/>
      <c r="H32" s="25" t="str">
        <f t="shared" si="2"/>
        <v>ok</v>
      </c>
    </row>
    <row r="33" spans="1:8" x14ac:dyDescent="0.2">
      <c r="A33" s="84"/>
      <c r="B33" s="84"/>
      <c r="C33" s="84"/>
      <c r="D33" s="84"/>
      <c r="E33" s="84"/>
      <c r="F33" s="84"/>
      <c r="H33" s="25" t="str">
        <f t="shared" si="2"/>
        <v>ok</v>
      </c>
    </row>
    <row r="34" spans="1:8" x14ac:dyDescent="0.2">
      <c r="A34" s="84"/>
      <c r="B34" s="84"/>
      <c r="C34" s="84"/>
      <c r="D34" s="84"/>
      <c r="E34" s="84"/>
      <c r="F34" s="84"/>
      <c r="H34" s="25" t="str">
        <f t="shared" si="2"/>
        <v>ok</v>
      </c>
    </row>
    <row r="35" spans="1:8" x14ac:dyDescent="0.2">
      <c r="A35" s="84"/>
      <c r="B35" s="84"/>
      <c r="C35" s="84"/>
      <c r="D35" s="84"/>
      <c r="E35" s="84"/>
      <c r="F35" s="84"/>
      <c r="H35" s="25" t="str">
        <f t="shared" si="2"/>
        <v>ok</v>
      </c>
    </row>
    <row r="36" spans="1:8" x14ac:dyDescent="0.2">
      <c r="A36" s="84"/>
      <c r="B36" s="84"/>
      <c r="C36" s="84"/>
      <c r="D36" s="84"/>
      <c r="E36" s="84"/>
      <c r="F36" s="84"/>
      <c r="H36" s="25" t="str">
        <f t="shared" si="2"/>
        <v>ok</v>
      </c>
    </row>
    <row r="37" spans="1:8" x14ac:dyDescent="0.2">
      <c r="A37" s="84"/>
      <c r="B37" s="84"/>
      <c r="C37" s="84"/>
      <c r="D37" s="84"/>
      <c r="E37" s="84"/>
      <c r="F37" s="84"/>
      <c r="H37" s="25" t="str">
        <f t="shared" si="2"/>
        <v>ok</v>
      </c>
    </row>
    <row r="38" spans="1:8" x14ac:dyDescent="0.2">
      <c r="A38" s="84"/>
      <c r="B38" s="84"/>
      <c r="C38" s="84"/>
      <c r="D38" s="84"/>
      <c r="E38" s="84"/>
      <c r="F38" s="84"/>
      <c r="H38" s="25" t="str">
        <f t="shared" si="2"/>
        <v>ok</v>
      </c>
    </row>
    <row r="39" spans="1:8" x14ac:dyDescent="0.2">
      <c r="A39" s="84"/>
      <c r="B39" s="84"/>
      <c r="C39" s="84"/>
      <c r="D39" s="84"/>
      <c r="E39" s="84"/>
      <c r="F39" s="84"/>
      <c r="H39" s="25" t="str">
        <f t="shared" si="2"/>
        <v>ok</v>
      </c>
    </row>
    <row r="40" spans="1:8" x14ac:dyDescent="0.2">
      <c r="A40" s="84"/>
      <c r="B40" s="84"/>
      <c r="C40" s="84"/>
      <c r="D40" s="84"/>
      <c r="E40" s="84"/>
      <c r="F40" s="84"/>
      <c r="H40" s="25" t="str">
        <f t="shared" si="2"/>
        <v>ok</v>
      </c>
    </row>
    <row r="41" spans="1:8" x14ac:dyDescent="0.2">
      <c r="A41" s="84"/>
      <c r="B41" s="84"/>
      <c r="C41" s="84"/>
      <c r="D41" s="84"/>
      <c r="E41" s="84"/>
      <c r="F41" s="84"/>
      <c r="H41" s="25" t="str">
        <f t="shared" si="2"/>
        <v>ok</v>
      </c>
    </row>
    <row r="42" spans="1:8" x14ac:dyDescent="0.2">
      <c r="A42" s="84"/>
      <c r="B42" s="84"/>
      <c r="C42" s="84"/>
      <c r="D42" s="84"/>
      <c r="E42" s="84"/>
      <c r="F42" s="84"/>
      <c r="H42" s="25" t="str">
        <f t="shared" si="2"/>
        <v>ok</v>
      </c>
    </row>
    <row r="43" spans="1:8" x14ac:dyDescent="0.2">
      <c r="A43" s="84"/>
      <c r="B43" s="84"/>
      <c r="C43" s="84"/>
      <c r="D43" s="84"/>
      <c r="E43" s="84"/>
      <c r="F43" s="84"/>
      <c r="H43" s="25" t="str">
        <f t="shared" si="2"/>
        <v>ok</v>
      </c>
    </row>
    <row r="44" spans="1:8" x14ac:dyDescent="0.2">
      <c r="A44" s="84"/>
      <c r="B44" s="84"/>
      <c r="C44" s="84"/>
      <c r="D44" s="84"/>
      <c r="E44" s="84"/>
      <c r="F44" s="84"/>
      <c r="H44" s="25" t="str">
        <f t="shared" si="2"/>
        <v>ok</v>
      </c>
    </row>
    <row r="45" spans="1:8" x14ac:dyDescent="0.2">
      <c r="A45" s="84"/>
      <c r="B45" s="84"/>
      <c r="C45" s="84"/>
      <c r="D45" s="84"/>
      <c r="E45" s="84"/>
      <c r="F45" s="84"/>
      <c r="H45" s="25" t="str">
        <f t="shared" si="2"/>
        <v>ok</v>
      </c>
    </row>
    <row r="46" spans="1:8" x14ac:dyDescent="0.2">
      <c r="A46" s="84"/>
      <c r="B46" s="84"/>
      <c r="C46" s="84"/>
      <c r="D46" s="84"/>
      <c r="E46" s="84"/>
      <c r="F46" s="84"/>
      <c r="H46" s="25" t="str">
        <f t="shared" si="2"/>
        <v>ok</v>
      </c>
    </row>
    <row r="47" spans="1:8" x14ac:dyDescent="0.2">
      <c r="A47" s="84"/>
      <c r="B47" s="84"/>
      <c r="C47" s="84"/>
      <c r="D47" s="84"/>
      <c r="E47" s="84"/>
      <c r="F47" s="84"/>
      <c r="H47" s="25" t="str">
        <f t="shared" si="2"/>
        <v>ok</v>
      </c>
    </row>
    <row r="48" spans="1:8" x14ac:dyDescent="0.2">
      <c r="A48" s="84"/>
      <c r="B48" s="84"/>
      <c r="C48" s="84"/>
      <c r="D48" s="84"/>
      <c r="E48" s="84"/>
      <c r="F48" s="84"/>
      <c r="H48" s="25" t="str">
        <f t="shared" si="2"/>
        <v>ok</v>
      </c>
    </row>
    <row r="49" spans="1:8" x14ac:dyDescent="0.2">
      <c r="A49" s="84"/>
      <c r="B49" s="84"/>
      <c r="C49" s="84"/>
      <c r="D49" s="84"/>
      <c r="E49" s="84"/>
      <c r="F49" s="84"/>
      <c r="H49" s="25" t="str">
        <f t="shared" si="2"/>
        <v>ok</v>
      </c>
    </row>
    <row r="50" spans="1:8" x14ac:dyDescent="0.2">
      <c r="A50" s="84"/>
      <c r="B50" s="84"/>
      <c r="C50" s="84"/>
      <c r="D50" s="84"/>
      <c r="E50" s="84"/>
      <c r="F50" s="84"/>
      <c r="H50" s="25" t="str">
        <f t="shared" si="2"/>
        <v>ok</v>
      </c>
    </row>
    <row r="51" spans="1:8" x14ac:dyDescent="0.2">
      <c r="A51" s="84"/>
      <c r="B51" s="84"/>
      <c r="C51" s="84"/>
      <c r="D51" s="84"/>
      <c r="E51" s="84"/>
      <c r="F51" s="84"/>
      <c r="H51" s="25" t="str">
        <f t="shared" si="2"/>
        <v>ok</v>
      </c>
    </row>
    <row r="52" spans="1:8" x14ac:dyDescent="0.2">
      <c r="A52" s="84"/>
      <c r="B52" s="84"/>
      <c r="C52" s="84"/>
      <c r="D52" s="84"/>
      <c r="E52" s="84"/>
      <c r="F52" s="84"/>
      <c r="H52" s="25" t="str">
        <f t="shared" si="2"/>
        <v>ok</v>
      </c>
    </row>
    <row r="53" spans="1:8" x14ac:dyDescent="0.2">
      <c r="A53" s="84"/>
      <c r="B53" s="84"/>
      <c r="C53" s="84"/>
      <c r="D53" s="84"/>
      <c r="E53" s="84"/>
      <c r="F53" s="84"/>
      <c r="H53" s="25" t="str">
        <f t="shared" si="2"/>
        <v>ok</v>
      </c>
    </row>
    <row r="54" spans="1:8" x14ac:dyDescent="0.2">
      <c r="A54" s="84"/>
      <c r="B54" s="84"/>
      <c r="C54" s="84"/>
      <c r="D54" s="84"/>
      <c r="E54" s="84"/>
      <c r="F54" s="84"/>
      <c r="H54" s="25" t="str">
        <f t="shared" si="2"/>
        <v>ok</v>
      </c>
    </row>
    <row r="55" spans="1:8" x14ac:dyDescent="0.2">
      <c r="A55" s="84"/>
      <c r="B55" s="84"/>
      <c r="C55" s="84"/>
      <c r="D55" s="84"/>
      <c r="E55" s="84"/>
      <c r="F55" s="84"/>
      <c r="H55" s="25" t="str">
        <f t="shared" si="2"/>
        <v>ok</v>
      </c>
    </row>
    <row r="56" spans="1:8" x14ac:dyDescent="0.2">
      <c r="A56" s="84"/>
      <c r="B56" s="84"/>
      <c r="C56" s="84"/>
      <c r="D56" s="84"/>
      <c r="E56" s="84"/>
      <c r="F56" s="84"/>
      <c r="H56" s="25" t="str">
        <f t="shared" si="2"/>
        <v>ok</v>
      </c>
    </row>
    <row r="57" spans="1:8" x14ac:dyDescent="0.2">
      <c r="A57" s="84"/>
      <c r="B57" s="84"/>
      <c r="C57" s="84"/>
      <c r="D57" s="84"/>
      <c r="E57" s="84"/>
      <c r="F57" s="84"/>
      <c r="H57" s="25" t="str">
        <f t="shared" si="2"/>
        <v>ok</v>
      </c>
    </row>
    <row r="58" spans="1:8" x14ac:dyDescent="0.2">
      <c r="A58" s="84"/>
      <c r="B58" s="84"/>
      <c r="C58" s="84"/>
      <c r="D58" s="84"/>
      <c r="E58" s="84"/>
      <c r="F58" s="84"/>
      <c r="H58" s="25" t="str">
        <f t="shared" si="2"/>
        <v>ok</v>
      </c>
    </row>
    <row r="59" spans="1:8" x14ac:dyDescent="0.2">
      <c r="A59" s="84"/>
      <c r="B59" s="84"/>
      <c r="C59" s="84"/>
      <c r="D59" s="84"/>
      <c r="E59" s="84"/>
      <c r="F59" s="84"/>
      <c r="H59" s="25" t="str">
        <f t="shared" si="2"/>
        <v>ok</v>
      </c>
    </row>
    <row r="60" spans="1:8" x14ac:dyDescent="0.2">
      <c r="A60" s="84"/>
      <c r="B60" s="84"/>
      <c r="C60" s="84"/>
      <c r="D60" s="84"/>
      <c r="E60" s="84"/>
      <c r="F60" s="84"/>
      <c r="H60" s="25" t="str">
        <f t="shared" si="2"/>
        <v>ok</v>
      </c>
    </row>
    <row r="61" spans="1:8" x14ac:dyDescent="0.2">
      <c r="A61" s="84"/>
      <c r="B61" s="84"/>
      <c r="C61" s="84"/>
      <c r="D61" s="84"/>
      <c r="E61" s="84"/>
      <c r="F61" s="84"/>
      <c r="H61" s="25" t="str">
        <f t="shared" si="2"/>
        <v>ok</v>
      </c>
    </row>
    <row r="62" spans="1:8" x14ac:dyDescent="0.2">
      <c r="A62" s="84"/>
      <c r="B62" s="84"/>
      <c r="C62" s="84"/>
      <c r="D62" s="84"/>
      <c r="E62" s="84"/>
      <c r="F62" s="84"/>
      <c r="H62" s="25" t="str">
        <f t="shared" si="2"/>
        <v>ok</v>
      </c>
    </row>
    <row r="63" spans="1:8" x14ac:dyDescent="0.2">
      <c r="A63" s="84"/>
      <c r="B63" s="84"/>
      <c r="C63" s="84"/>
      <c r="D63" s="84"/>
      <c r="E63" s="84"/>
      <c r="F63" s="84"/>
      <c r="H63" s="25" t="str">
        <f t="shared" si="2"/>
        <v>ok</v>
      </c>
    </row>
    <row r="64" spans="1:8" x14ac:dyDescent="0.2">
      <c r="A64" s="84"/>
      <c r="B64" s="84"/>
      <c r="C64" s="84"/>
      <c r="D64" s="84"/>
      <c r="E64" s="84"/>
      <c r="F64" s="84"/>
      <c r="H64" s="25" t="str">
        <f t="shared" si="2"/>
        <v>ok</v>
      </c>
    </row>
    <row r="65" spans="1:8" x14ac:dyDescent="0.2">
      <c r="A65" s="84"/>
      <c r="B65" s="84"/>
      <c r="C65" s="84"/>
      <c r="D65" s="84"/>
      <c r="E65" s="84"/>
      <c r="F65" s="84"/>
      <c r="H65" s="25" t="str">
        <f t="shared" si="2"/>
        <v>ok</v>
      </c>
    </row>
    <row r="66" spans="1:8" x14ac:dyDescent="0.2">
      <c r="A66" s="84"/>
      <c r="B66" s="84"/>
      <c r="C66" s="84"/>
      <c r="D66" s="84"/>
      <c r="E66" s="84"/>
      <c r="F66" s="84"/>
      <c r="H66" s="25" t="str">
        <f t="shared" si="2"/>
        <v>ok</v>
      </c>
    </row>
    <row r="67" spans="1:8" x14ac:dyDescent="0.2">
      <c r="A67" s="84"/>
      <c r="B67" s="84"/>
      <c r="C67" s="84"/>
      <c r="D67" s="84"/>
      <c r="E67" s="84"/>
      <c r="F67" s="84"/>
      <c r="H67" s="25" t="str">
        <f t="shared" si="2"/>
        <v>ok</v>
      </c>
    </row>
    <row r="68" spans="1:8" x14ac:dyDescent="0.2">
      <c r="A68" s="84"/>
      <c r="B68" s="84"/>
      <c r="C68" s="84"/>
      <c r="D68" s="84"/>
      <c r="E68" s="84"/>
      <c r="F68" s="84"/>
      <c r="H68" s="25" t="str">
        <f t="shared" si="2"/>
        <v>ok</v>
      </c>
    </row>
    <row r="69" spans="1:8" x14ac:dyDescent="0.2">
      <c r="A69" s="84"/>
      <c r="B69" s="84"/>
      <c r="C69" s="84"/>
      <c r="D69" s="84"/>
      <c r="E69" s="84"/>
      <c r="F69" s="84"/>
      <c r="H69" s="25" t="str">
        <f t="shared" si="2"/>
        <v>ok</v>
      </c>
    </row>
    <row r="70" spans="1:8" x14ac:dyDescent="0.2">
      <c r="A70" s="84"/>
      <c r="B70" s="84"/>
      <c r="C70" s="84"/>
      <c r="D70" s="84"/>
      <c r="E70" s="84"/>
      <c r="F70" s="84"/>
      <c r="H70" s="25" t="str">
        <f t="shared" si="2"/>
        <v>ok</v>
      </c>
    </row>
    <row r="71" spans="1:8" x14ac:dyDescent="0.2">
      <c r="A71" s="84"/>
      <c r="B71" s="84"/>
      <c r="C71" s="84"/>
      <c r="D71" s="84"/>
      <c r="E71" s="84"/>
      <c r="F71" s="84"/>
      <c r="H71" s="25" t="str">
        <f t="shared" si="2"/>
        <v>ok</v>
      </c>
    </row>
    <row r="72" spans="1:8" x14ac:dyDescent="0.2">
      <c r="A72" s="84"/>
      <c r="B72" s="84"/>
      <c r="C72" s="84"/>
      <c r="D72" s="84"/>
      <c r="E72" s="84"/>
      <c r="F72" s="84"/>
      <c r="H72" s="25" t="str">
        <f t="shared" si="2"/>
        <v>ok</v>
      </c>
    </row>
    <row r="73" spans="1:8" x14ac:dyDescent="0.2">
      <c r="A73" s="84"/>
      <c r="B73" s="84"/>
      <c r="C73" s="84"/>
      <c r="D73" s="84"/>
      <c r="E73" s="84"/>
      <c r="F73" s="84"/>
      <c r="H73" s="25" t="str">
        <f t="shared" si="2"/>
        <v>ok</v>
      </c>
    </row>
    <row r="74" spans="1:8" x14ac:dyDescent="0.2">
      <c r="A74" s="84"/>
      <c r="B74" s="84"/>
      <c r="C74" s="84"/>
      <c r="D74" s="84"/>
      <c r="E74" s="84"/>
      <c r="F74" s="84"/>
      <c r="H74" s="25" t="str">
        <f t="shared" si="2"/>
        <v>ok</v>
      </c>
    </row>
    <row r="75" spans="1:8" x14ac:dyDescent="0.2">
      <c r="A75" s="84"/>
      <c r="B75" s="84"/>
      <c r="C75" s="84"/>
      <c r="D75" s="84"/>
      <c r="E75" s="84"/>
      <c r="F75" s="84"/>
      <c r="H75" s="25" t="str">
        <f t="shared" ref="H75:H125" si="3">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3"/>
        <v>ok</v>
      </c>
    </row>
    <row r="77" spans="1:8" x14ac:dyDescent="0.2">
      <c r="A77" s="84"/>
      <c r="B77" s="84"/>
      <c r="C77" s="84"/>
      <c r="D77" s="84"/>
      <c r="E77" s="84"/>
      <c r="F77" s="84"/>
      <c r="H77" s="25" t="str">
        <f t="shared" si="3"/>
        <v>ok</v>
      </c>
    </row>
    <row r="78" spans="1:8" x14ac:dyDescent="0.2">
      <c r="A78" s="84"/>
      <c r="B78" s="84"/>
      <c r="C78" s="84"/>
      <c r="D78" s="84"/>
      <c r="E78" s="84"/>
      <c r="F78" s="84"/>
      <c r="H78" s="25" t="str">
        <f t="shared" si="3"/>
        <v>ok</v>
      </c>
    </row>
    <row r="79" spans="1:8" x14ac:dyDescent="0.2">
      <c r="A79" s="84"/>
      <c r="B79" s="84"/>
      <c r="C79" s="84"/>
      <c r="D79" s="84"/>
      <c r="E79" s="84"/>
      <c r="F79" s="84"/>
      <c r="H79" s="25" t="str">
        <f t="shared" si="3"/>
        <v>ok</v>
      </c>
    </row>
    <row r="80" spans="1:8" x14ac:dyDescent="0.2">
      <c r="A80" s="84"/>
      <c r="B80" s="84"/>
      <c r="C80" s="84"/>
      <c r="D80" s="84"/>
      <c r="E80" s="84"/>
      <c r="F80" s="84"/>
      <c r="H80" s="25" t="str">
        <f t="shared" si="3"/>
        <v>ok</v>
      </c>
    </row>
    <row r="81" spans="1:8" x14ac:dyDescent="0.2">
      <c r="A81" s="84"/>
      <c r="B81" s="84"/>
      <c r="C81" s="84"/>
      <c r="D81" s="84"/>
      <c r="E81" s="84"/>
      <c r="F81" s="84"/>
      <c r="H81" s="25" t="str">
        <f t="shared" si="3"/>
        <v>ok</v>
      </c>
    </row>
    <row r="82" spans="1:8" x14ac:dyDescent="0.2">
      <c r="A82" s="84"/>
      <c r="B82" s="84"/>
      <c r="C82" s="84"/>
      <c r="D82" s="84"/>
      <c r="E82" s="84"/>
      <c r="F82" s="84"/>
      <c r="H82" s="25" t="str">
        <f t="shared" si="3"/>
        <v>ok</v>
      </c>
    </row>
    <row r="83" spans="1:8" x14ac:dyDescent="0.2">
      <c r="A83" s="84"/>
      <c r="B83" s="84"/>
      <c r="C83" s="84"/>
      <c r="D83" s="84"/>
      <c r="E83" s="84"/>
      <c r="F83" s="84"/>
      <c r="H83" s="25" t="str">
        <f t="shared" si="3"/>
        <v>ok</v>
      </c>
    </row>
    <row r="84" spans="1:8" x14ac:dyDescent="0.2">
      <c r="A84" s="84"/>
      <c r="B84" s="84"/>
      <c r="C84" s="84"/>
      <c r="D84" s="84"/>
      <c r="E84" s="84"/>
      <c r="F84" s="84"/>
      <c r="H84" s="25" t="str">
        <f t="shared" si="3"/>
        <v>ok</v>
      </c>
    </row>
    <row r="85" spans="1:8" x14ac:dyDescent="0.2">
      <c r="A85" s="84"/>
      <c r="B85" s="84"/>
      <c r="C85" s="84"/>
      <c r="D85" s="84"/>
      <c r="E85" s="84"/>
      <c r="F85" s="84"/>
      <c r="H85" s="25" t="str">
        <f t="shared" si="3"/>
        <v>ok</v>
      </c>
    </row>
    <row r="86" spans="1:8" x14ac:dyDescent="0.2">
      <c r="A86" s="84"/>
      <c r="B86" s="84"/>
      <c r="C86" s="84"/>
      <c r="D86" s="84"/>
      <c r="E86" s="84"/>
      <c r="F86" s="84"/>
      <c r="H86" s="25" t="str">
        <f t="shared" si="3"/>
        <v>ok</v>
      </c>
    </row>
    <row r="87" spans="1:8" x14ac:dyDescent="0.2">
      <c r="A87" s="84"/>
      <c r="B87" s="84"/>
      <c r="C87" s="84"/>
      <c r="D87" s="84"/>
      <c r="E87" s="84"/>
      <c r="F87" s="84"/>
      <c r="H87" s="25" t="str">
        <f t="shared" si="3"/>
        <v>ok</v>
      </c>
    </row>
    <row r="88" spans="1:8" x14ac:dyDescent="0.2">
      <c r="A88" s="84"/>
      <c r="B88" s="84"/>
      <c r="C88" s="84"/>
      <c r="D88" s="84"/>
      <c r="E88" s="84"/>
      <c r="F88" s="84"/>
      <c r="H88" s="25" t="str">
        <f t="shared" si="3"/>
        <v>ok</v>
      </c>
    </row>
    <row r="89" spans="1:8" x14ac:dyDescent="0.2">
      <c r="A89" s="84"/>
      <c r="B89" s="84"/>
      <c r="C89" s="84"/>
      <c r="D89" s="84"/>
      <c r="E89" s="84"/>
      <c r="F89" s="84"/>
      <c r="H89" s="25" t="str">
        <f t="shared" si="3"/>
        <v>ok</v>
      </c>
    </row>
    <row r="90" spans="1:8" x14ac:dyDescent="0.2">
      <c r="A90" s="84"/>
      <c r="B90" s="84"/>
      <c r="C90" s="84"/>
      <c r="D90" s="84"/>
      <c r="E90" s="84"/>
      <c r="F90" s="84"/>
      <c r="H90" s="25" t="str">
        <f t="shared" si="3"/>
        <v>ok</v>
      </c>
    </row>
    <row r="91" spans="1:8" x14ac:dyDescent="0.2">
      <c r="A91" s="84"/>
      <c r="B91" s="84"/>
      <c r="C91" s="84"/>
      <c r="D91" s="84"/>
      <c r="E91" s="84"/>
      <c r="F91" s="84"/>
      <c r="H91" s="25" t="str">
        <f t="shared" si="3"/>
        <v>ok</v>
      </c>
    </row>
    <row r="92" spans="1:8" x14ac:dyDescent="0.2">
      <c r="A92" s="84"/>
      <c r="B92" s="84"/>
      <c r="C92" s="84"/>
      <c r="D92" s="84"/>
      <c r="E92" s="84"/>
      <c r="F92" s="84"/>
      <c r="H92" s="25" t="str">
        <f t="shared" si="3"/>
        <v>ok</v>
      </c>
    </row>
    <row r="93" spans="1:8" x14ac:dyDescent="0.2">
      <c r="A93" s="84"/>
      <c r="B93" s="84"/>
      <c r="C93" s="84"/>
      <c r="D93" s="84"/>
      <c r="E93" s="84"/>
      <c r="F93" s="84"/>
      <c r="H93" s="25" t="str">
        <f t="shared" si="3"/>
        <v>ok</v>
      </c>
    </row>
    <row r="94" spans="1:8" x14ac:dyDescent="0.2">
      <c r="A94" s="84"/>
      <c r="B94" s="84"/>
      <c r="C94" s="84"/>
      <c r="D94" s="84"/>
      <c r="E94" s="84"/>
      <c r="F94" s="84"/>
      <c r="H94" s="25" t="str">
        <f t="shared" si="3"/>
        <v>ok</v>
      </c>
    </row>
    <row r="95" spans="1:8" x14ac:dyDescent="0.2">
      <c r="A95" s="84"/>
      <c r="B95" s="84"/>
      <c r="C95" s="84"/>
      <c r="D95" s="84"/>
      <c r="E95" s="84"/>
      <c r="F95" s="84"/>
      <c r="H95" s="25" t="str">
        <f t="shared" si="3"/>
        <v>ok</v>
      </c>
    </row>
    <row r="96" spans="1:8" x14ac:dyDescent="0.2">
      <c r="A96" s="84"/>
      <c r="B96" s="84"/>
      <c r="C96" s="84"/>
      <c r="D96" s="84"/>
      <c r="E96" s="84"/>
      <c r="F96" s="84"/>
      <c r="H96" s="25" t="str">
        <f t="shared" si="3"/>
        <v>ok</v>
      </c>
    </row>
    <row r="97" spans="1:8" x14ac:dyDescent="0.2">
      <c r="A97" s="84"/>
      <c r="B97" s="84"/>
      <c r="C97" s="84"/>
      <c r="D97" s="84"/>
      <c r="E97" s="84"/>
      <c r="F97" s="84"/>
      <c r="H97" s="25" t="str">
        <f t="shared" si="3"/>
        <v>ok</v>
      </c>
    </row>
    <row r="98" spans="1:8" x14ac:dyDescent="0.2">
      <c r="A98" s="84"/>
      <c r="B98" s="84"/>
      <c r="C98" s="84"/>
      <c r="D98" s="84"/>
      <c r="E98" s="84"/>
      <c r="F98" s="84"/>
      <c r="H98" s="25" t="str">
        <f t="shared" si="3"/>
        <v>ok</v>
      </c>
    </row>
    <row r="99" spans="1:8" x14ac:dyDescent="0.2">
      <c r="A99" s="84"/>
      <c r="B99" s="84"/>
      <c r="C99" s="84"/>
      <c r="D99" s="84"/>
      <c r="E99" s="84"/>
      <c r="F99" s="84"/>
      <c r="H99" s="25" t="str">
        <f t="shared" si="3"/>
        <v>ok</v>
      </c>
    </row>
    <row r="100" spans="1:8" x14ac:dyDescent="0.2">
      <c r="A100" s="84"/>
      <c r="B100" s="84"/>
      <c r="C100" s="84"/>
      <c r="D100" s="84"/>
      <c r="E100" s="84"/>
      <c r="F100" s="84"/>
      <c r="H100" s="25" t="str">
        <f t="shared" si="3"/>
        <v>ok</v>
      </c>
    </row>
    <row r="101" spans="1:8" x14ac:dyDescent="0.2">
      <c r="A101" s="84"/>
      <c r="B101" s="84"/>
      <c r="C101" s="84"/>
      <c r="D101" s="84"/>
      <c r="E101" s="84"/>
      <c r="F101" s="84"/>
      <c r="H101" s="25" t="str">
        <f t="shared" si="3"/>
        <v>ok</v>
      </c>
    </row>
    <row r="102" spans="1:8" x14ac:dyDescent="0.2">
      <c r="A102" s="84"/>
      <c r="B102" s="84"/>
      <c r="C102" s="84"/>
      <c r="D102" s="84"/>
      <c r="E102" s="84"/>
      <c r="F102" s="84"/>
      <c r="H102" s="25" t="str">
        <f t="shared" si="3"/>
        <v>ok</v>
      </c>
    </row>
    <row r="103" spans="1:8" x14ac:dyDescent="0.2">
      <c r="A103" s="84"/>
      <c r="B103" s="84"/>
      <c r="C103" s="84"/>
      <c r="D103" s="84"/>
      <c r="E103" s="84"/>
      <c r="F103" s="84"/>
      <c r="H103" s="25" t="str">
        <f t="shared" si="3"/>
        <v>ok</v>
      </c>
    </row>
    <row r="104" spans="1:8" x14ac:dyDescent="0.2">
      <c r="A104" s="84"/>
      <c r="B104" s="84"/>
      <c r="C104" s="84"/>
      <c r="D104" s="84"/>
      <c r="E104" s="84"/>
      <c r="F104" s="84"/>
      <c r="H104" s="25" t="str">
        <f t="shared" si="3"/>
        <v>ok</v>
      </c>
    </row>
    <row r="105" spans="1:8" x14ac:dyDescent="0.2">
      <c r="A105" s="84"/>
      <c r="B105" s="84"/>
      <c r="C105" s="84"/>
      <c r="D105" s="84"/>
      <c r="E105" s="84"/>
      <c r="F105" s="84"/>
      <c r="H105" s="25" t="str">
        <f t="shared" si="3"/>
        <v>ok</v>
      </c>
    </row>
    <row r="106" spans="1:8" x14ac:dyDescent="0.2">
      <c r="A106" s="84"/>
      <c r="B106" s="84"/>
      <c r="C106" s="84"/>
      <c r="D106" s="84"/>
      <c r="E106" s="84"/>
      <c r="F106" s="84"/>
      <c r="H106" s="25" t="str">
        <f t="shared" si="3"/>
        <v>ok</v>
      </c>
    </row>
    <row r="107" spans="1:8" x14ac:dyDescent="0.2">
      <c r="A107" s="84"/>
      <c r="B107" s="84"/>
      <c r="C107" s="84"/>
      <c r="D107" s="84"/>
      <c r="E107" s="84"/>
      <c r="F107" s="84"/>
      <c r="H107" s="25" t="str">
        <f t="shared" si="3"/>
        <v>ok</v>
      </c>
    </row>
    <row r="108" spans="1:8" x14ac:dyDescent="0.2">
      <c r="A108" s="84"/>
      <c r="B108" s="84"/>
      <c r="C108" s="84"/>
      <c r="D108" s="84"/>
      <c r="E108" s="84"/>
      <c r="F108" s="84"/>
      <c r="H108" s="25" t="str">
        <f t="shared" si="3"/>
        <v>ok</v>
      </c>
    </row>
    <row r="109" spans="1:8" x14ac:dyDescent="0.2">
      <c r="A109" s="84"/>
      <c r="B109" s="84"/>
      <c r="C109" s="84"/>
      <c r="D109" s="84"/>
      <c r="E109" s="84"/>
      <c r="F109" s="84"/>
      <c r="H109" s="25" t="str">
        <f t="shared" si="3"/>
        <v>ok</v>
      </c>
    </row>
    <row r="110" spans="1:8" x14ac:dyDescent="0.2">
      <c r="A110" s="84"/>
      <c r="B110" s="84"/>
      <c r="C110" s="84"/>
      <c r="D110" s="84"/>
      <c r="E110" s="84"/>
      <c r="F110" s="84"/>
      <c r="H110" s="25" t="str">
        <f t="shared" si="3"/>
        <v>ok</v>
      </c>
    </row>
    <row r="111" spans="1:8" x14ac:dyDescent="0.2">
      <c r="A111" s="84"/>
      <c r="B111" s="84"/>
      <c r="C111" s="84"/>
      <c r="D111" s="84"/>
      <c r="E111" s="84"/>
      <c r="F111" s="84"/>
      <c r="H111" s="25" t="str">
        <f t="shared" si="3"/>
        <v>ok</v>
      </c>
    </row>
    <row r="112" spans="1:8" x14ac:dyDescent="0.2">
      <c r="A112" s="84"/>
      <c r="B112" s="84"/>
      <c r="C112" s="84"/>
      <c r="D112" s="84"/>
      <c r="E112" s="84"/>
      <c r="F112" s="84"/>
      <c r="H112" s="25" t="str">
        <f t="shared" si="3"/>
        <v>ok</v>
      </c>
    </row>
    <row r="113" spans="1:8" x14ac:dyDescent="0.2">
      <c r="A113" s="84"/>
      <c r="B113" s="84"/>
      <c r="C113" s="84"/>
      <c r="D113" s="84"/>
      <c r="E113" s="84"/>
      <c r="F113" s="84"/>
      <c r="H113" s="25" t="str">
        <f t="shared" si="3"/>
        <v>ok</v>
      </c>
    </row>
    <row r="114" spans="1:8" x14ac:dyDescent="0.2">
      <c r="A114" s="84"/>
      <c r="B114" s="84"/>
      <c r="C114" s="84"/>
      <c r="D114" s="84"/>
      <c r="E114" s="84"/>
      <c r="F114" s="84"/>
      <c r="H114" s="25" t="str">
        <f t="shared" si="3"/>
        <v>ok</v>
      </c>
    </row>
    <row r="115" spans="1:8" x14ac:dyDescent="0.2">
      <c r="A115" s="84"/>
      <c r="B115" s="84"/>
      <c r="C115" s="84"/>
      <c r="D115" s="84"/>
      <c r="E115" s="84"/>
      <c r="F115" s="84"/>
      <c r="H115" s="25" t="str">
        <f t="shared" si="3"/>
        <v>ok</v>
      </c>
    </row>
    <row r="116" spans="1:8" x14ac:dyDescent="0.2">
      <c r="A116" s="84"/>
      <c r="B116" s="84"/>
      <c r="C116" s="84"/>
      <c r="D116" s="84"/>
      <c r="E116" s="84"/>
      <c r="F116" s="84"/>
      <c r="H116" s="25" t="str">
        <f t="shared" si="3"/>
        <v>ok</v>
      </c>
    </row>
    <row r="117" spans="1:8" x14ac:dyDescent="0.2">
      <c r="A117" s="84"/>
      <c r="B117" s="84"/>
      <c r="C117" s="84"/>
      <c r="D117" s="84"/>
      <c r="E117" s="84"/>
      <c r="F117" s="84"/>
      <c r="H117" s="25" t="str">
        <f t="shared" si="3"/>
        <v>ok</v>
      </c>
    </row>
    <row r="118" spans="1:8" x14ac:dyDescent="0.2">
      <c r="A118" s="84"/>
      <c r="B118" s="84"/>
      <c r="C118" s="84"/>
      <c r="D118" s="84"/>
      <c r="E118" s="84"/>
      <c r="F118" s="84"/>
      <c r="H118" s="25" t="str">
        <f t="shared" si="3"/>
        <v>ok</v>
      </c>
    </row>
    <row r="119" spans="1:8" x14ac:dyDescent="0.2">
      <c r="A119" s="84"/>
      <c r="B119" s="84"/>
      <c r="C119" s="84"/>
      <c r="D119" s="84"/>
      <c r="E119" s="84"/>
      <c r="F119" s="84"/>
      <c r="H119" s="25" t="str">
        <f t="shared" si="3"/>
        <v>ok</v>
      </c>
    </row>
    <row r="120" spans="1:8" x14ac:dyDescent="0.2">
      <c r="A120" s="84"/>
      <c r="B120" s="84"/>
      <c r="C120" s="84"/>
      <c r="D120" s="84"/>
      <c r="E120" s="84"/>
      <c r="F120" s="84"/>
      <c r="H120" s="25" t="str">
        <f t="shared" si="3"/>
        <v>ok</v>
      </c>
    </row>
    <row r="121" spans="1:8" x14ac:dyDescent="0.2">
      <c r="A121" s="84"/>
      <c r="B121" s="84"/>
      <c r="C121" s="84"/>
      <c r="D121" s="84"/>
      <c r="E121" s="84"/>
      <c r="F121" s="84"/>
      <c r="H121" s="25" t="str">
        <f t="shared" si="3"/>
        <v>ok</v>
      </c>
    </row>
    <row r="122" spans="1:8" x14ac:dyDescent="0.2">
      <c r="A122" s="84"/>
      <c r="B122" s="84"/>
      <c r="C122" s="84"/>
      <c r="D122" s="84"/>
      <c r="E122" s="84"/>
      <c r="F122" s="84"/>
      <c r="H122" s="25" t="str">
        <f t="shared" si="3"/>
        <v>ok</v>
      </c>
    </row>
    <row r="123" spans="1:8" x14ac:dyDescent="0.2">
      <c r="A123" s="84"/>
      <c r="B123" s="84"/>
      <c r="C123" s="84"/>
      <c r="D123" s="84"/>
      <c r="E123" s="84"/>
      <c r="F123" s="84"/>
      <c r="H123" s="25" t="str">
        <f t="shared" si="3"/>
        <v>ok</v>
      </c>
    </row>
    <row r="124" spans="1:8" x14ac:dyDescent="0.2">
      <c r="A124" s="84"/>
      <c r="B124" s="84"/>
      <c r="C124" s="84"/>
      <c r="D124" s="84"/>
      <c r="E124" s="84"/>
      <c r="F124" s="84"/>
      <c r="H124" s="25" t="str">
        <f t="shared" si="3"/>
        <v>ok</v>
      </c>
    </row>
    <row r="125" spans="1:8" x14ac:dyDescent="0.2">
      <c r="A125" s="84"/>
      <c r="B125" s="84"/>
      <c r="C125" s="84"/>
      <c r="D125" s="84"/>
      <c r="E125" s="84"/>
      <c r="F125" s="84"/>
      <c r="H125" s="25" t="str">
        <f t="shared" si="3"/>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topLeftCell="A6" workbookViewId="0">
      <selection activeCell="I13" sqref="I13"/>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Alaotra grebe</v>
      </c>
      <c r="C4" s="114"/>
      <c r="D4" s="114"/>
      <c r="E4" s="114"/>
      <c r="F4" s="114"/>
      <c r="G4" s="114"/>
      <c r="H4" s="114"/>
      <c r="I4" s="114"/>
      <c r="J4" s="114"/>
      <c r="K4" s="21"/>
    </row>
    <row r="5" spans="1:14" ht="13.5" customHeight="1" x14ac:dyDescent="0.2">
      <c r="A5" s="30" t="s">
        <v>1</v>
      </c>
      <c r="B5" s="114" t="str">
        <f>Threats!B5</f>
        <v>Tachybaptus rufolavatus</v>
      </c>
      <c r="C5" s="114"/>
      <c r="D5" s="114"/>
      <c r="E5" s="114"/>
      <c r="F5" s="114"/>
      <c r="G5" s="114"/>
      <c r="H5" s="114"/>
      <c r="I5" s="114"/>
      <c r="J5" s="114"/>
      <c r="K5" s="21"/>
    </row>
    <row r="6" spans="1:14" ht="13.5" customHeight="1" x14ac:dyDescent="0.2">
      <c r="A6" s="30" t="s">
        <v>2</v>
      </c>
      <c r="B6" s="114">
        <f>Threats!B6</f>
        <v>0</v>
      </c>
      <c r="C6" s="114"/>
      <c r="D6" s="114"/>
      <c r="E6" s="114"/>
      <c r="F6" s="114"/>
      <c r="G6" s="114"/>
      <c r="H6" s="114"/>
      <c r="I6" s="114"/>
      <c r="J6" s="114"/>
      <c r="K6" s="21"/>
      <c r="N6" s="28"/>
    </row>
    <row r="7" spans="1:14" ht="13.5" customHeight="1" x14ac:dyDescent="0.2">
      <c r="A7" s="31" t="s">
        <v>11</v>
      </c>
      <c r="B7" s="114" t="str">
        <f>Threats!B8</f>
        <v>Bird Life</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v>
      </c>
      <c r="C12" s="84">
        <v>0.02</v>
      </c>
      <c r="D12" s="84">
        <v>0.05</v>
      </c>
      <c r="E12" s="84">
        <v>0.4</v>
      </c>
      <c r="F12" s="84">
        <v>0.5</v>
      </c>
      <c r="G12" s="84">
        <v>0.6</v>
      </c>
      <c r="H12" s="84">
        <v>0.1</v>
      </c>
      <c r="I12" s="84">
        <v>0.45</v>
      </c>
      <c r="J12" s="84">
        <v>0.65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1989</v>
      </c>
      <c r="B15" s="84">
        <v>0.8</v>
      </c>
      <c r="C15" s="84">
        <f>AVERAGE(B15,D15)</f>
        <v>0.875</v>
      </c>
      <c r="D15" s="84">
        <v>0.95</v>
      </c>
      <c r="E15" s="84">
        <v>0.9</v>
      </c>
      <c r="F15" s="84">
        <f>AVERAGE(E15,G15)</f>
        <v>0.92500000000000004</v>
      </c>
      <c r="G15" s="84">
        <v>0.95</v>
      </c>
      <c r="H15" s="84">
        <v>0.7</v>
      </c>
      <c r="I15" s="84">
        <f>AVERAGE(H15,J15)</f>
        <v>0.8</v>
      </c>
      <c r="J15" s="84">
        <v>0.9</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1990</v>
      </c>
      <c r="B16" s="84">
        <v>0.8</v>
      </c>
      <c r="C16" s="84">
        <f t="shared" ref="C16:C25" si="1">AVERAGE(B16,D16)</f>
        <v>0.875</v>
      </c>
      <c r="D16" s="84">
        <v>0.95</v>
      </c>
      <c r="E16" s="84">
        <v>0.9</v>
      </c>
      <c r="F16" s="84">
        <f t="shared" ref="F16:F25" si="2">AVERAGE(E16,G16)</f>
        <v>0.92500000000000004</v>
      </c>
      <c r="G16" s="84">
        <v>0.95</v>
      </c>
      <c r="H16" s="84">
        <v>0.7</v>
      </c>
      <c r="I16" s="84">
        <f t="shared" ref="I16:I25" si="3">AVERAGE(H16,J16)</f>
        <v>0.8</v>
      </c>
      <c r="J16" s="84">
        <v>0.9</v>
      </c>
      <c r="K16" s="84"/>
      <c r="L16" s="84"/>
      <c r="N16" s="25" t="str">
        <f t="shared" si="0"/>
        <v>ok</v>
      </c>
    </row>
    <row r="17" spans="1:14" x14ac:dyDescent="0.2">
      <c r="A17" s="84">
        <v>1993</v>
      </c>
      <c r="B17" s="84">
        <v>0.8</v>
      </c>
      <c r="C17" s="84">
        <f t="shared" si="1"/>
        <v>0.875</v>
      </c>
      <c r="D17" s="84">
        <v>0.95</v>
      </c>
      <c r="E17" s="84">
        <v>0.9</v>
      </c>
      <c r="F17" s="84">
        <f t="shared" si="2"/>
        <v>0.92500000000000004</v>
      </c>
      <c r="G17" s="84">
        <v>0.95</v>
      </c>
      <c r="H17" s="84">
        <v>0.7</v>
      </c>
      <c r="I17" s="84">
        <f t="shared" si="3"/>
        <v>0.8</v>
      </c>
      <c r="J17" s="84">
        <v>0.9</v>
      </c>
      <c r="K17" s="84"/>
      <c r="L17" s="84"/>
      <c r="N17" s="25" t="str">
        <f t="shared" si="0"/>
        <v>ok</v>
      </c>
    </row>
    <row r="18" spans="1:14" x14ac:dyDescent="0.2">
      <c r="A18" s="84">
        <v>1994</v>
      </c>
      <c r="B18" s="84">
        <v>0.8</v>
      </c>
      <c r="C18" s="84">
        <f t="shared" si="1"/>
        <v>0.875</v>
      </c>
      <c r="D18" s="84">
        <v>0.95</v>
      </c>
      <c r="E18" s="84">
        <v>0.9</v>
      </c>
      <c r="F18" s="84">
        <f t="shared" si="2"/>
        <v>0.92500000000000004</v>
      </c>
      <c r="G18" s="84">
        <v>0.95</v>
      </c>
      <c r="H18" s="84">
        <v>0.7</v>
      </c>
      <c r="I18" s="84">
        <f t="shared" si="3"/>
        <v>0.8</v>
      </c>
      <c r="J18" s="84">
        <v>0.9</v>
      </c>
      <c r="K18" s="84"/>
      <c r="L18" s="84"/>
      <c r="N18" s="25" t="str">
        <f t="shared" si="0"/>
        <v>ok</v>
      </c>
    </row>
    <row r="19" spans="1:14" x14ac:dyDescent="0.2">
      <c r="A19" s="84">
        <v>1997</v>
      </c>
      <c r="B19" s="84">
        <v>0.8</v>
      </c>
      <c r="C19" s="84">
        <f t="shared" si="1"/>
        <v>0.875</v>
      </c>
      <c r="D19" s="84">
        <v>0.95</v>
      </c>
      <c r="E19" s="84">
        <v>0.9</v>
      </c>
      <c r="F19" s="84">
        <f t="shared" si="2"/>
        <v>0.92500000000000004</v>
      </c>
      <c r="G19" s="84">
        <v>0.95</v>
      </c>
      <c r="H19" s="84">
        <v>0.7</v>
      </c>
      <c r="I19" s="84">
        <f t="shared" si="3"/>
        <v>0.8</v>
      </c>
      <c r="J19" s="84">
        <v>0.9</v>
      </c>
      <c r="K19" s="84"/>
      <c r="L19" s="84"/>
      <c r="N19" s="25" t="str">
        <f t="shared" si="0"/>
        <v>ok</v>
      </c>
    </row>
    <row r="20" spans="1:14" x14ac:dyDescent="0.2">
      <c r="A20" s="84">
        <v>1998</v>
      </c>
      <c r="B20" s="84">
        <v>0.8</v>
      </c>
      <c r="C20" s="84">
        <f t="shared" si="1"/>
        <v>0.875</v>
      </c>
      <c r="D20" s="84">
        <v>0.95</v>
      </c>
      <c r="E20" s="84">
        <v>0.9</v>
      </c>
      <c r="F20" s="84">
        <f t="shared" si="2"/>
        <v>0.92500000000000004</v>
      </c>
      <c r="G20" s="84">
        <v>0.95</v>
      </c>
      <c r="H20" s="84">
        <v>0.7</v>
      </c>
      <c r="I20" s="84">
        <f t="shared" si="3"/>
        <v>0.8</v>
      </c>
      <c r="J20" s="84">
        <v>0.9</v>
      </c>
      <c r="K20" s="84"/>
      <c r="L20" s="84"/>
      <c r="N20" s="25" t="str">
        <f t="shared" si="0"/>
        <v>ok</v>
      </c>
    </row>
    <row r="21" spans="1:14" x14ac:dyDescent="0.2">
      <c r="A21" s="84">
        <v>1999</v>
      </c>
      <c r="B21" s="84">
        <v>0.8</v>
      </c>
      <c r="C21" s="84">
        <f t="shared" si="1"/>
        <v>0.875</v>
      </c>
      <c r="D21" s="84">
        <v>0.95</v>
      </c>
      <c r="E21" s="84">
        <v>0.9</v>
      </c>
      <c r="F21" s="84">
        <f t="shared" si="2"/>
        <v>0.92500000000000004</v>
      </c>
      <c r="G21" s="84">
        <v>0.95</v>
      </c>
      <c r="H21" s="84">
        <v>0.7</v>
      </c>
      <c r="I21" s="84">
        <f t="shared" si="3"/>
        <v>0.8</v>
      </c>
      <c r="J21" s="84">
        <v>0.9</v>
      </c>
      <c r="K21" s="84"/>
      <c r="L21" s="84"/>
      <c r="N21" s="25" t="str">
        <f t="shared" si="0"/>
        <v>ok</v>
      </c>
    </row>
    <row r="22" spans="1:14" x14ac:dyDescent="0.2">
      <c r="A22" s="84">
        <v>2000</v>
      </c>
      <c r="B22" s="84">
        <v>0.7</v>
      </c>
      <c r="C22" s="84">
        <f t="shared" si="1"/>
        <v>0.8</v>
      </c>
      <c r="D22" s="84">
        <v>0.9</v>
      </c>
      <c r="E22" s="84">
        <v>0.9</v>
      </c>
      <c r="F22" s="84">
        <f t="shared" si="2"/>
        <v>0.92500000000000004</v>
      </c>
      <c r="G22" s="84">
        <v>0.95</v>
      </c>
      <c r="H22" s="84">
        <v>0.7</v>
      </c>
      <c r="I22" s="84">
        <f t="shared" si="3"/>
        <v>0.8</v>
      </c>
      <c r="J22" s="84">
        <v>0.9</v>
      </c>
      <c r="K22" s="84"/>
      <c r="L22" s="84"/>
      <c r="N22" s="25" t="str">
        <f t="shared" si="0"/>
        <v>ok</v>
      </c>
    </row>
    <row r="23" spans="1:14" x14ac:dyDescent="0.2">
      <c r="A23" s="84">
        <v>2004</v>
      </c>
      <c r="B23" s="84">
        <v>0.8</v>
      </c>
      <c r="C23" s="84">
        <f t="shared" si="1"/>
        <v>0.875</v>
      </c>
      <c r="D23" s="84">
        <v>0.95</v>
      </c>
      <c r="E23" s="84">
        <v>0.9</v>
      </c>
      <c r="F23" s="84">
        <f t="shared" si="2"/>
        <v>0.92500000000000004</v>
      </c>
      <c r="G23" s="84">
        <v>0.95</v>
      </c>
      <c r="H23" s="84">
        <v>0.7</v>
      </c>
      <c r="I23" s="84">
        <f t="shared" si="3"/>
        <v>0.8</v>
      </c>
      <c r="J23" s="84">
        <v>0.9</v>
      </c>
      <c r="K23" s="84"/>
      <c r="L23" s="84"/>
      <c r="N23" s="25" t="str">
        <f t="shared" si="0"/>
        <v>ok</v>
      </c>
    </row>
    <row r="24" spans="1:14" x14ac:dyDescent="0.2">
      <c r="A24" s="84">
        <v>2009</v>
      </c>
      <c r="B24" s="84">
        <v>0.8</v>
      </c>
      <c r="C24" s="84">
        <f t="shared" si="1"/>
        <v>0.875</v>
      </c>
      <c r="D24" s="84">
        <v>0.95</v>
      </c>
      <c r="E24" s="84">
        <v>0.9</v>
      </c>
      <c r="F24" s="84">
        <f t="shared" si="2"/>
        <v>0.92500000000000004</v>
      </c>
      <c r="G24" s="84">
        <v>0.95</v>
      </c>
      <c r="H24" s="84">
        <v>0.7</v>
      </c>
      <c r="I24" s="84">
        <f t="shared" si="3"/>
        <v>0.8</v>
      </c>
      <c r="J24" s="84">
        <v>0.9</v>
      </c>
      <c r="K24" s="84"/>
      <c r="L24" s="84"/>
      <c r="N24" s="25" t="str">
        <f t="shared" si="0"/>
        <v>ok</v>
      </c>
    </row>
    <row r="25" spans="1:14" x14ac:dyDescent="0.2">
      <c r="A25" s="84"/>
      <c r="B25" s="84"/>
      <c r="C25" s="84"/>
      <c r="D25" s="84"/>
      <c r="E25" s="84"/>
      <c r="F25" s="84"/>
      <c r="G25" s="84"/>
      <c r="H25" s="84"/>
      <c r="I25" s="84"/>
      <c r="J25" s="84"/>
      <c r="K25" s="84"/>
      <c r="L25" s="84"/>
      <c r="N25" s="25" t="str">
        <f t="shared" si="0"/>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4">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4"/>
        <v>ok</v>
      </c>
    </row>
    <row r="81" spans="1:14" x14ac:dyDescent="0.2">
      <c r="A81" s="84"/>
      <c r="B81" s="84"/>
      <c r="C81" s="84"/>
      <c r="D81" s="84"/>
      <c r="E81" s="84"/>
      <c r="F81" s="84"/>
      <c r="G81" s="84"/>
      <c r="H81" s="84"/>
      <c r="I81" s="84"/>
      <c r="J81" s="84"/>
      <c r="K81" s="84"/>
      <c r="L81" s="84"/>
      <c r="N81" s="25" t="str">
        <f t="shared" si="4"/>
        <v>ok</v>
      </c>
    </row>
    <row r="82" spans="1:14" x14ac:dyDescent="0.2">
      <c r="A82" s="84"/>
      <c r="B82" s="84"/>
      <c r="C82" s="84"/>
      <c r="D82" s="84"/>
      <c r="E82" s="84"/>
      <c r="F82" s="84"/>
      <c r="G82" s="84"/>
      <c r="H82" s="84"/>
      <c r="I82" s="84"/>
      <c r="J82" s="84"/>
      <c r="K82" s="84"/>
      <c r="L82" s="84"/>
      <c r="N82" s="25" t="str">
        <f t="shared" si="4"/>
        <v>ok</v>
      </c>
    </row>
    <row r="83" spans="1:14" x14ac:dyDescent="0.2">
      <c r="A83" s="84"/>
      <c r="B83" s="84"/>
      <c r="C83" s="84"/>
      <c r="D83" s="84"/>
      <c r="E83" s="84"/>
      <c r="F83" s="84"/>
      <c r="G83" s="84"/>
      <c r="H83" s="84"/>
      <c r="I83" s="84"/>
      <c r="J83" s="84"/>
      <c r="K83" s="84"/>
      <c r="L83" s="84"/>
      <c r="N83" s="25" t="str">
        <f t="shared" si="4"/>
        <v>ok</v>
      </c>
    </row>
    <row r="84" spans="1:14" x14ac:dyDescent="0.2">
      <c r="A84" s="84"/>
      <c r="B84" s="84"/>
      <c r="C84" s="84"/>
      <c r="D84" s="84"/>
      <c r="E84" s="84"/>
      <c r="F84" s="84"/>
      <c r="G84" s="84"/>
      <c r="H84" s="84"/>
      <c r="I84" s="84"/>
      <c r="J84" s="84"/>
      <c r="K84" s="84"/>
      <c r="L84" s="84"/>
      <c r="N84" s="25" t="str">
        <f t="shared" si="4"/>
        <v>ok</v>
      </c>
    </row>
    <row r="85" spans="1:14" x14ac:dyDescent="0.2">
      <c r="A85" s="84"/>
      <c r="B85" s="84"/>
      <c r="C85" s="84"/>
      <c r="D85" s="84"/>
      <c r="E85" s="84"/>
      <c r="F85" s="84"/>
      <c r="G85" s="84"/>
      <c r="H85" s="84"/>
      <c r="I85" s="84"/>
      <c r="J85" s="84"/>
      <c r="K85" s="84"/>
      <c r="L85" s="84"/>
      <c r="N85" s="25" t="str">
        <f t="shared" si="4"/>
        <v>ok</v>
      </c>
    </row>
    <row r="86" spans="1:14" x14ac:dyDescent="0.2">
      <c r="A86" s="84"/>
      <c r="B86" s="84"/>
      <c r="C86" s="84"/>
      <c r="D86" s="84"/>
      <c r="E86" s="84"/>
      <c r="F86" s="84"/>
      <c r="G86" s="84"/>
      <c r="H86" s="84"/>
      <c r="I86" s="84"/>
      <c r="J86" s="84"/>
      <c r="K86" s="84"/>
      <c r="L86" s="84"/>
      <c r="N86" s="25" t="str">
        <f t="shared" si="4"/>
        <v>ok</v>
      </c>
    </row>
    <row r="87" spans="1:14" x14ac:dyDescent="0.2">
      <c r="A87" s="84"/>
      <c r="B87" s="84"/>
      <c r="C87" s="84"/>
      <c r="D87" s="84"/>
      <c r="E87" s="84"/>
      <c r="F87" s="84"/>
      <c r="G87" s="84"/>
      <c r="H87" s="84"/>
      <c r="I87" s="84"/>
      <c r="J87" s="84"/>
      <c r="K87" s="84"/>
      <c r="L87" s="84"/>
      <c r="N87" s="25" t="str">
        <f t="shared" si="4"/>
        <v>ok</v>
      </c>
    </row>
    <row r="88" spans="1:14" x14ac:dyDescent="0.2">
      <c r="A88" s="84"/>
      <c r="B88" s="84"/>
      <c r="C88" s="84"/>
      <c r="D88" s="84"/>
      <c r="E88" s="84"/>
      <c r="F88" s="84"/>
      <c r="G88" s="84"/>
      <c r="H88" s="84"/>
      <c r="I88" s="84"/>
      <c r="J88" s="84"/>
      <c r="K88" s="84"/>
      <c r="L88" s="84"/>
      <c r="N88" s="25" t="str">
        <f t="shared" si="4"/>
        <v>ok</v>
      </c>
    </row>
    <row r="89" spans="1:14" x14ac:dyDescent="0.2">
      <c r="A89" s="84"/>
      <c r="B89" s="84"/>
      <c r="C89" s="84"/>
      <c r="D89" s="84"/>
      <c r="E89" s="84"/>
      <c r="F89" s="84"/>
      <c r="G89" s="84"/>
      <c r="H89" s="84"/>
      <c r="I89" s="84"/>
      <c r="J89" s="84"/>
      <c r="K89" s="84"/>
      <c r="L89" s="84"/>
      <c r="N89" s="25" t="str">
        <f t="shared" si="4"/>
        <v>ok</v>
      </c>
    </row>
    <row r="90" spans="1:14" x14ac:dyDescent="0.2">
      <c r="A90" s="84"/>
      <c r="B90" s="84"/>
      <c r="C90" s="84"/>
      <c r="D90" s="84"/>
      <c r="E90" s="84"/>
      <c r="F90" s="84"/>
      <c r="G90" s="84"/>
      <c r="H90" s="84"/>
      <c r="I90" s="84"/>
      <c r="J90" s="84"/>
      <c r="K90" s="84"/>
      <c r="L90" s="84"/>
      <c r="N90" s="25" t="str">
        <f t="shared" si="4"/>
        <v>ok</v>
      </c>
    </row>
    <row r="91" spans="1:14" x14ac:dyDescent="0.2">
      <c r="A91" s="84"/>
      <c r="B91" s="84"/>
      <c r="C91" s="84"/>
      <c r="D91" s="84"/>
      <c r="E91" s="84"/>
      <c r="F91" s="84"/>
      <c r="G91" s="84"/>
      <c r="H91" s="84"/>
      <c r="I91" s="84"/>
      <c r="J91" s="84"/>
      <c r="K91" s="84"/>
      <c r="L91" s="84"/>
      <c r="N91" s="25" t="str">
        <f t="shared" si="4"/>
        <v>ok</v>
      </c>
    </row>
    <row r="92" spans="1:14" x14ac:dyDescent="0.2">
      <c r="A92" s="84"/>
      <c r="B92" s="84"/>
      <c r="C92" s="84"/>
      <c r="D92" s="84"/>
      <c r="E92" s="84"/>
      <c r="F92" s="84"/>
      <c r="G92" s="84"/>
      <c r="H92" s="84"/>
      <c r="I92" s="84"/>
      <c r="J92" s="84"/>
      <c r="K92" s="84"/>
      <c r="L92" s="84"/>
      <c r="N92" s="25" t="str">
        <f t="shared" si="4"/>
        <v>ok</v>
      </c>
    </row>
    <row r="93" spans="1:14" x14ac:dyDescent="0.2">
      <c r="A93" s="84"/>
      <c r="B93" s="84"/>
      <c r="C93" s="84"/>
      <c r="D93" s="84"/>
      <c r="E93" s="84"/>
      <c r="F93" s="84"/>
      <c r="G93" s="84"/>
      <c r="H93" s="84"/>
      <c r="I93" s="84"/>
      <c r="J93" s="84"/>
      <c r="K93" s="84"/>
      <c r="L93" s="84"/>
      <c r="N93" s="25" t="str">
        <f t="shared" si="4"/>
        <v>ok</v>
      </c>
    </row>
    <row r="94" spans="1:14" x14ac:dyDescent="0.2">
      <c r="A94" s="84"/>
      <c r="B94" s="84"/>
      <c r="C94" s="84"/>
      <c r="D94" s="84"/>
      <c r="E94" s="84"/>
      <c r="F94" s="84"/>
      <c r="G94" s="84"/>
      <c r="H94" s="84"/>
      <c r="I94" s="84"/>
      <c r="J94" s="84"/>
      <c r="K94" s="84"/>
      <c r="L94" s="84"/>
      <c r="N94" s="25" t="str">
        <f t="shared" si="4"/>
        <v>ok</v>
      </c>
    </row>
    <row r="95" spans="1:14" x14ac:dyDescent="0.2">
      <c r="A95" s="84"/>
      <c r="B95" s="84"/>
      <c r="C95" s="84"/>
      <c r="D95" s="84"/>
      <c r="E95" s="84"/>
      <c r="F95" s="84"/>
      <c r="G95" s="84"/>
      <c r="H95" s="84"/>
      <c r="I95" s="84"/>
      <c r="J95" s="84"/>
      <c r="K95" s="84"/>
      <c r="L95" s="84"/>
      <c r="N95" s="25" t="str">
        <f t="shared" si="4"/>
        <v>ok</v>
      </c>
    </row>
    <row r="96" spans="1:14" x14ac:dyDescent="0.2">
      <c r="A96" s="84"/>
      <c r="B96" s="84"/>
      <c r="C96" s="84"/>
      <c r="D96" s="84"/>
      <c r="E96" s="84"/>
      <c r="F96" s="84"/>
      <c r="G96" s="84"/>
      <c r="H96" s="84"/>
      <c r="I96" s="84"/>
      <c r="J96" s="84"/>
      <c r="K96" s="84"/>
      <c r="L96" s="84"/>
      <c r="N96" s="25" t="str">
        <f t="shared" si="4"/>
        <v>ok</v>
      </c>
    </row>
    <row r="97" spans="1:14" x14ac:dyDescent="0.2">
      <c r="A97" s="84"/>
      <c r="B97" s="84"/>
      <c r="C97" s="84"/>
      <c r="D97" s="84"/>
      <c r="E97" s="84"/>
      <c r="F97" s="84"/>
      <c r="G97" s="84"/>
      <c r="H97" s="84"/>
      <c r="I97" s="84"/>
      <c r="J97" s="84"/>
      <c r="K97" s="84"/>
      <c r="L97" s="84"/>
      <c r="N97" s="25" t="str">
        <f t="shared" si="4"/>
        <v>ok</v>
      </c>
    </row>
    <row r="98" spans="1:14" x14ac:dyDescent="0.2">
      <c r="A98" s="84"/>
      <c r="B98" s="84"/>
      <c r="C98" s="84"/>
      <c r="D98" s="84"/>
      <c r="E98" s="84"/>
      <c r="F98" s="84"/>
      <c r="G98" s="84"/>
      <c r="H98" s="84"/>
      <c r="I98" s="84"/>
      <c r="J98" s="84"/>
      <c r="K98" s="84"/>
      <c r="L98" s="84"/>
      <c r="N98" s="25" t="str">
        <f t="shared" si="4"/>
        <v>ok</v>
      </c>
    </row>
    <row r="99" spans="1:14" x14ac:dyDescent="0.2">
      <c r="A99" s="84"/>
      <c r="B99" s="84"/>
      <c r="C99" s="84"/>
      <c r="D99" s="84"/>
      <c r="E99" s="84"/>
      <c r="F99" s="84"/>
      <c r="G99" s="84"/>
      <c r="H99" s="84"/>
      <c r="I99" s="84"/>
      <c r="J99" s="84"/>
      <c r="K99" s="84"/>
      <c r="L99" s="84"/>
      <c r="N99" s="25" t="str">
        <f t="shared" si="4"/>
        <v>ok</v>
      </c>
    </row>
    <row r="100" spans="1:14" x14ac:dyDescent="0.2">
      <c r="A100" s="84"/>
      <c r="B100" s="84"/>
      <c r="C100" s="84"/>
      <c r="D100" s="84"/>
      <c r="E100" s="84"/>
      <c r="F100" s="84"/>
      <c r="G100" s="84"/>
      <c r="H100" s="84"/>
      <c r="I100" s="84"/>
      <c r="J100" s="84"/>
      <c r="K100" s="84"/>
      <c r="L100" s="84"/>
      <c r="N100" s="25" t="str">
        <f t="shared" si="4"/>
        <v>ok</v>
      </c>
    </row>
    <row r="101" spans="1:14" x14ac:dyDescent="0.2">
      <c r="A101" s="84"/>
      <c r="B101" s="84"/>
      <c r="C101" s="84"/>
      <c r="D101" s="84"/>
      <c r="E101" s="84"/>
      <c r="F101" s="84"/>
      <c r="G101" s="84"/>
      <c r="H101" s="84"/>
      <c r="I101" s="84"/>
      <c r="J101" s="84"/>
      <c r="K101" s="84"/>
      <c r="L101" s="84"/>
      <c r="N101" s="25" t="str">
        <f t="shared" si="4"/>
        <v>ok</v>
      </c>
    </row>
    <row r="102" spans="1:14" x14ac:dyDescent="0.2">
      <c r="A102" s="84"/>
      <c r="B102" s="84"/>
      <c r="C102" s="84"/>
      <c r="D102" s="84"/>
      <c r="E102" s="84"/>
      <c r="F102" s="84"/>
      <c r="G102" s="84"/>
      <c r="H102" s="84"/>
      <c r="I102" s="84"/>
      <c r="J102" s="84"/>
      <c r="K102" s="84"/>
      <c r="L102" s="84"/>
      <c r="N102" s="25" t="str">
        <f t="shared" si="4"/>
        <v>ok</v>
      </c>
    </row>
    <row r="103" spans="1:14" x14ac:dyDescent="0.2">
      <c r="A103" s="84"/>
      <c r="B103" s="84"/>
      <c r="C103" s="84"/>
      <c r="D103" s="84"/>
      <c r="E103" s="84"/>
      <c r="F103" s="84"/>
      <c r="G103" s="84"/>
      <c r="H103" s="84"/>
      <c r="I103" s="84"/>
      <c r="J103" s="84"/>
      <c r="K103" s="84"/>
      <c r="L103" s="84"/>
      <c r="N103" s="25" t="str">
        <f t="shared" si="4"/>
        <v>ok</v>
      </c>
    </row>
    <row r="104" spans="1:14" x14ac:dyDescent="0.2">
      <c r="A104" s="84"/>
      <c r="B104" s="84"/>
      <c r="C104" s="84"/>
      <c r="D104" s="84"/>
      <c r="E104" s="84"/>
      <c r="F104" s="84"/>
      <c r="G104" s="84"/>
      <c r="H104" s="84"/>
      <c r="I104" s="84"/>
      <c r="J104" s="84"/>
      <c r="K104" s="84"/>
      <c r="L104" s="84"/>
      <c r="N104" s="25" t="str">
        <f t="shared" si="4"/>
        <v>ok</v>
      </c>
    </row>
    <row r="105" spans="1:14" x14ac:dyDescent="0.2">
      <c r="A105" s="84"/>
      <c r="B105" s="84"/>
      <c r="C105" s="84"/>
      <c r="D105" s="84"/>
      <c r="E105" s="84"/>
      <c r="F105" s="84"/>
      <c r="G105" s="84"/>
      <c r="H105" s="84"/>
      <c r="I105" s="84"/>
      <c r="J105" s="84"/>
      <c r="K105" s="84"/>
      <c r="L105" s="84"/>
      <c r="N105" s="25" t="str">
        <f t="shared" si="4"/>
        <v>ok</v>
      </c>
    </row>
    <row r="106" spans="1:14" x14ac:dyDescent="0.2">
      <c r="A106" s="84"/>
      <c r="B106" s="84"/>
      <c r="C106" s="84"/>
      <c r="D106" s="84"/>
      <c r="E106" s="84"/>
      <c r="F106" s="84"/>
      <c r="G106" s="84"/>
      <c r="H106" s="84"/>
      <c r="I106" s="84"/>
      <c r="J106" s="84"/>
      <c r="K106" s="84"/>
      <c r="L106" s="84"/>
      <c r="N106" s="25" t="str">
        <f t="shared" si="4"/>
        <v>ok</v>
      </c>
    </row>
    <row r="107" spans="1:14" x14ac:dyDescent="0.2">
      <c r="A107" s="84"/>
      <c r="B107" s="84"/>
      <c r="C107" s="84"/>
      <c r="D107" s="84"/>
      <c r="E107" s="84"/>
      <c r="F107" s="84"/>
      <c r="G107" s="84"/>
      <c r="H107" s="84"/>
      <c r="I107" s="84"/>
      <c r="J107" s="84"/>
      <c r="K107" s="84"/>
      <c r="L107" s="84"/>
      <c r="N107" s="25" t="str">
        <f t="shared" si="4"/>
        <v>ok</v>
      </c>
    </row>
    <row r="108" spans="1:14" x14ac:dyDescent="0.2">
      <c r="A108" s="84"/>
      <c r="B108" s="84"/>
      <c r="C108" s="84"/>
      <c r="D108" s="84"/>
      <c r="E108" s="84"/>
      <c r="F108" s="84"/>
      <c r="G108" s="84"/>
      <c r="H108" s="84"/>
      <c r="I108" s="84"/>
      <c r="J108" s="84"/>
      <c r="K108" s="84"/>
      <c r="L108" s="84"/>
      <c r="N108" s="25" t="str">
        <f t="shared" si="4"/>
        <v>ok</v>
      </c>
    </row>
    <row r="109" spans="1:14" x14ac:dyDescent="0.2">
      <c r="A109" s="84"/>
      <c r="B109" s="84"/>
      <c r="C109" s="84"/>
      <c r="D109" s="84"/>
      <c r="E109" s="84"/>
      <c r="F109" s="84"/>
      <c r="G109" s="84"/>
      <c r="H109" s="84"/>
      <c r="I109" s="84"/>
      <c r="J109" s="84"/>
      <c r="K109" s="84"/>
      <c r="L109" s="84"/>
      <c r="N109" s="25" t="str">
        <f t="shared" si="4"/>
        <v>ok</v>
      </c>
    </row>
    <row r="110" spans="1:14" x14ac:dyDescent="0.2">
      <c r="A110" s="84"/>
      <c r="B110" s="84"/>
      <c r="C110" s="84"/>
      <c r="D110" s="84"/>
      <c r="E110" s="84"/>
      <c r="F110" s="84"/>
      <c r="G110" s="84"/>
      <c r="H110" s="84"/>
      <c r="I110" s="84"/>
      <c r="J110" s="84"/>
      <c r="K110" s="84"/>
      <c r="L110" s="84"/>
      <c r="N110" s="25" t="str">
        <f t="shared" si="4"/>
        <v>ok</v>
      </c>
    </row>
    <row r="111" spans="1:14" x14ac:dyDescent="0.2">
      <c r="A111" s="84"/>
      <c r="B111" s="84"/>
      <c r="C111" s="84"/>
      <c r="D111" s="84"/>
      <c r="E111" s="84"/>
      <c r="F111" s="84"/>
      <c r="G111" s="84"/>
      <c r="H111" s="84"/>
      <c r="I111" s="84"/>
      <c r="J111" s="84"/>
      <c r="K111" s="84"/>
      <c r="L111" s="84"/>
      <c r="N111" s="25" t="str">
        <f t="shared" si="4"/>
        <v>ok</v>
      </c>
    </row>
    <row r="112" spans="1:14" x14ac:dyDescent="0.2">
      <c r="A112" s="84"/>
      <c r="B112" s="84"/>
      <c r="C112" s="84"/>
      <c r="D112" s="84"/>
      <c r="E112" s="84"/>
      <c r="F112" s="84"/>
      <c r="G112" s="84"/>
      <c r="H112" s="84"/>
      <c r="I112" s="84"/>
      <c r="J112" s="84"/>
      <c r="K112" s="84"/>
      <c r="L112" s="84"/>
      <c r="N112" s="25" t="str">
        <f t="shared" si="4"/>
        <v>ok</v>
      </c>
    </row>
    <row r="113" spans="1:14" x14ac:dyDescent="0.2">
      <c r="A113" s="84"/>
      <c r="B113" s="84"/>
      <c r="C113" s="84"/>
      <c r="D113" s="84"/>
      <c r="E113" s="84"/>
      <c r="F113" s="84"/>
      <c r="G113" s="84"/>
      <c r="H113" s="84"/>
      <c r="I113" s="84"/>
      <c r="J113" s="84"/>
      <c r="K113" s="84"/>
      <c r="L113" s="84"/>
      <c r="N113" s="25" t="str">
        <f t="shared" si="4"/>
        <v>ok</v>
      </c>
    </row>
    <row r="114" spans="1:14" x14ac:dyDescent="0.2">
      <c r="A114" s="84"/>
      <c r="B114" s="84"/>
      <c r="C114" s="84"/>
      <c r="D114" s="84"/>
      <c r="E114" s="84"/>
      <c r="F114" s="84"/>
      <c r="G114" s="84"/>
      <c r="H114" s="84"/>
      <c r="I114" s="84"/>
      <c r="J114" s="84"/>
      <c r="K114" s="84"/>
      <c r="L114" s="84"/>
      <c r="N114" s="25" t="str">
        <f t="shared" si="4"/>
        <v>ok</v>
      </c>
    </row>
    <row r="115" spans="1:14" x14ac:dyDescent="0.2">
      <c r="A115" s="84"/>
      <c r="B115" s="84"/>
      <c r="C115" s="84"/>
      <c r="D115" s="84"/>
      <c r="E115" s="84"/>
      <c r="F115" s="84"/>
      <c r="G115" s="84"/>
      <c r="H115" s="84"/>
      <c r="I115" s="84"/>
      <c r="J115" s="84"/>
      <c r="K115" s="84"/>
      <c r="L115" s="84"/>
      <c r="N115" s="25" t="str">
        <f t="shared" si="4"/>
        <v>ok</v>
      </c>
    </row>
    <row r="116" spans="1:14" x14ac:dyDescent="0.2">
      <c r="A116" s="84"/>
      <c r="B116" s="84"/>
      <c r="C116" s="84"/>
      <c r="D116" s="84"/>
      <c r="E116" s="84"/>
      <c r="F116" s="84"/>
      <c r="G116" s="84"/>
      <c r="H116" s="84"/>
      <c r="I116" s="84"/>
      <c r="J116" s="84"/>
      <c r="K116" s="84"/>
      <c r="L116" s="84"/>
      <c r="N116" s="25" t="str">
        <f t="shared" si="4"/>
        <v>ok</v>
      </c>
    </row>
    <row r="117" spans="1:14" x14ac:dyDescent="0.2">
      <c r="A117" s="84"/>
      <c r="B117" s="84"/>
      <c r="C117" s="84"/>
      <c r="D117" s="84"/>
      <c r="E117" s="84"/>
      <c r="F117" s="84"/>
      <c r="G117" s="84"/>
      <c r="H117" s="84"/>
      <c r="I117" s="84"/>
      <c r="J117" s="84"/>
      <c r="K117" s="84"/>
      <c r="L117" s="84"/>
      <c r="N117" s="25" t="str">
        <f t="shared" si="4"/>
        <v>ok</v>
      </c>
    </row>
    <row r="118" spans="1:14" x14ac:dyDescent="0.2">
      <c r="A118" s="84"/>
      <c r="B118" s="84"/>
      <c r="C118" s="84"/>
      <c r="D118" s="84"/>
      <c r="E118" s="84"/>
      <c r="F118" s="84"/>
      <c r="G118" s="84"/>
      <c r="H118" s="84"/>
      <c r="I118" s="84"/>
      <c r="J118" s="84"/>
      <c r="K118" s="84"/>
      <c r="L118" s="84"/>
      <c r="N118" s="25" t="str">
        <f t="shared" si="4"/>
        <v>ok</v>
      </c>
    </row>
    <row r="119" spans="1:14" x14ac:dyDescent="0.2">
      <c r="A119" s="84"/>
      <c r="B119" s="84"/>
      <c r="C119" s="84"/>
      <c r="D119" s="84"/>
      <c r="E119" s="84"/>
      <c r="F119" s="84"/>
      <c r="G119" s="84"/>
      <c r="H119" s="84"/>
      <c r="I119" s="84"/>
      <c r="J119" s="84"/>
      <c r="K119" s="84"/>
      <c r="L119" s="84"/>
      <c r="N119" s="25" t="str">
        <f t="shared" si="4"/>
        <v>ok</v>
      </c>
    </row>
    <row r="120" spans="1:14" x14ac:dyDescent="0.2">
      <c r="A120" s="84"/>
      <c r="B120" s="84"/>
      <c r="C120" s="84"/>
      <c r="D120" s="84"/>
      <c r="E120" s="84"/>
      <c r="F120" s="84"/>
      <c r="G120" s="84"/>
      <c r="H120" s="84"/>
      <c r="I120" s="84"/>
      <c r="J120" s="84"/>
      <c r="K120" s="84"/>
      <c r="L120" s="84"/>
      <c r="N120" s="25" t="str">
        <f t="shared" si="4"/>
        <v>ok</v>
      </c>
    </row>
    <row r="121" spans="1:14" x14ac:dyDescent="0.2">
      <c r="A121" s="84"/>
      <c r="B121" s="84"/>
      <c r="C121" s="84"/>
      <c r="D121" s="84"/>
      <c r="E121" s="84"/>
      <c r="F121" s="84"/>
      <c r="G121" s="84"/>
      <c r="H121" s="84"/>
      <c r="I121" s="84"/>
      <c r="J121" s="84"/>
      <c r="K121" s="84"/>
      <c r="L121" s="84"/>
      <c r="N121" s="25" t="str">
        <f t="shared" si="4"/>
        <v>ok</v>
      </c>
    </row>
    <row r="122" spans="1:14" x14ac:dyDescent="0.2">
      <c r="A122" s="84"/>
      <c r="B122" s="84"/>
      <c r="C122" s="84"/>
      <c r="D122" s="84"/>
      <c r="E122" s="84"/>
      <c r="F122" s="84"/>
      <c r="G122" s="84"/>
      <c r="H122" s="84"/>
      <c r="I122" s="84"/>
      <c r="J122" s="84"/>
      <c r="K122" s="84"/>
      <c r="L122" s="84"/>
      <c r="N122" s="25" t="str">
        <f t="shared" si="4"/>
        <v>ok</v>
      </c>
    </row>
    <row r="123" spans="1:14" x14ac:dyDescent="0.2">
      <c r="A123" s="84"/>
      <c r="B123" s="84"/>
      <c r="C123" s="84"/>
      <c r="D123" s="84"/>
      <c r="E123" s="84"/>
      <c r="F123" s="84"/>
      <c r="G123" s="84"/>
      <c r="H123" s="84"/>
      <c r="I123" s="84"/>
      <c r="J123" s="84"/>
      <c r="K123" s="84"/>
      <c r="L123" s="84"/>
      <c r="N123" s="25" t="str">
        <f t="shared" si="4"/>
        <v>ok</v>
      </c>
    </row>
    <row r="124" spans="1:14" x14ac:dyDescent="0.2">
      <c r="A124" s="84"/>
      <c r="B124" s="84"/>
      <c r="C124" s="84"/>
      <c r="D124" s="84"/>
      <c r="E124" s="84"/>
      <c r="F124" s="84"/>
      <c r="G124" s="84"/>
      <c r="H124" s="84"/>
      <c r="I124" s="84"/>
      <c r="J124" s="84"/>
      <c r="K124" s="84"/>
      <c r="L124" s="84"/>
      <c r="N124" s="25" t="str">
        <f t="shared" si="4"/>
        <v>ok</v>
      </c>
    </row>
    <row r="125" spans="1:14" x14ac:dyDescent="0.2">
      <c r="A125" s="84"/>
      <c r="B125" s="84"/>
      <c r="C125" s="84"/>
      <c r="D125" s="84"/>
      <c r="E125" s="84"/>
      <c r="F125" s="84"/>
      <c r="G125" s="84"/>
      <c r="H125" s="84"/>
      <c r="I125" s="84"/>
      <c r="J125" s="84"/>
      <c r="K125" s="84"/>
      <c r="L125" s="84"/>
      <c r="N125" s="25" t="str">
        <f t="shared" si="4"/>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E13" sqref="E1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0.85499999999999998</v>
      </c>
      <c r="D4" s="51">
        <f>Threats!C12*Threats!C13</f>
        <v>0.89724999999999999</v>
      </c>
      <c r="E4" s="51">
        <f>Threats!D12*Threats!D13</f>
        <v>0.9405</v>
      </c>
      <c r="F4" s="94" t="s">
        <v>77</v>
      </c>
    </row>
    <row r="5" spans="2:10" x14ac:dyDescent="0.2">
      <c r="B5" s="97" t="s">
        <v>76</v>
      </c>
      <c r="C5" s="86">
        <v>2E-3</v>
      </c>
      <c r="D5" s="86">
        <v>5.0000000000000001E-3</v>
      </c>
      <c r="E5" s="86">
        <v>0.01</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0.451125</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8.550000000000002E-2</v>
      </c>
      <c r="C13" s="63">
        <f>1/(B13+0.01)</f>
        <v>10.471204188481673</v>
      </c>
      <c r="D13" s="63">
        <f>C13*D4</f>
        <v>9.3952879581151816</v>
      </c>
      <c r="E13" s="70">
        <f>D15/C15</f>
        <v>0.14650220264317182</v>
      </c>
      <c r="G13" s="123"/>
      <c r="H13" s="124"/>
      <c r="I13" s="55">
        <f>$C$7</f>
        <v>0.5</v>
      </c>
      <c r="J13" s="56">
        <v>1.01</v>
      </c>
    </row>
    <row r="14" spans="2:10" x14ac:dyDescent="0.2">
      <c r="B14" s="71">
        <f>E5-C5</f>
        <v>8.0000000000000002E-3</v>
      </c>
      <c r="C14" s="64">
        <f>1/(B14+0.01)</f>
        <v>55.55555555555555</v>
      </c>
      <c r="D14" s="64">
        <f>C14*D5</f>
        <v>0.27777777777777773</v>
      </c>
      <c r="E14" s="72"/>
      <c r="G14" s="123"/>
      <c r="H14" s="124"/>
      <c r="I14" s="55">
        <f>$C$7</f>
        <v>0.5</v>
      </c>
      <c r="J14" s="56">
        <f>$C$7</f>
        <v>0.5</v>
      </c>
    </row>
    <row r="15" spans="2:10" ht="16" thickBot="1" x14ac:dyDescent="0.25">
      <c r="B15" s="73"/>
      <c r="C15" s="74">
        <f>SUM(C13:C14)</f>
        <v>66.026759744037221</v>
      </c>
      <c r="D15" s="74">
        <f>SUM(D13:D14)</f>
        <v>9.6730657358929601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3.0000000000000001E-3</v>
      </c>
      <c r="H17" s="58">
        <f>D4-C4</f>
        <v>4.225000000000001E-2</v>
      </c>
      <c r="I17" s="55">
        <f>$C$8</f>
        <v>0.9</v>
      </c>
      <c r="J17" s="56">
        <v>1.01</v>
      </c>
    </row>
    <row r="18" spans="2:10" ht="19" x14ac:dyDescent="0.2">
      <c r="B18" s="79">
        <f>E4-C4</f>
        <v>8.550000000000002E-2</v>
      </c>
      <c r="C18" s="80">
        <f>1-B18</f>
        <v>0.91449999999999998</v>
      </c>
      <c r="D18" s="80">
        <f>C18*D4</f>
        <v>0.82053512499999992</v>
      </c>
      <c r="E18" s="81">
        <f>D20/C20</f>
        <v>0.43298983739837393</v>
      </c>
      <c r="G18" s="59">
        <f>D5</f>
        <v>5.0000000000000001E-3</v>
      </c>
      <c r="H18" s="55">
        <f>D4</f>
        <v>0.89724999999999999</v>
      </c>
      <c r="I18" s="55">
        <f>$C$8</f>
        <v>0.9</v>
      </c>
      <c r="J18" s="56">
        <f>$C$8</f>
        <v>0.9</v>
      </c>
    </row>
    <row r="19" spans="2:10" ht="16" thickBot="1" x14ac:dyDescent="0.25">
      <c r="B19" s="71">
        <f>E5-C5</f>
        <v>8.0000000000000002E-3</v>
      </c>
      <c r="C19" s="64">
        <f>1-B19</f>
        <v>0.99199999999999999</v>
      </c>
      <c r="D19" s="64">
        <f>C19*D5</f>
        <v>4.96E-3</v>
      </c>
      <c r="E19" s="72"/>
      <c r="G19" s="60">
        <f>E5-D5</f>
        <v>5.0000000000000001E-3</v>
      </c>
      <c r="H19" s="61">
        <f>E4-D4</f>
        <v>4.3250000000000011E-2</v>
      </c>
      <c r="I19" s="61">
        <v>1.01</v>
      </c>
      <c r="J19" s="62">
        <f>$C$8</f>
        <v>0.9</v>
      </c>
    </row>
    <row r="20" spans="2:10" ht="16" thickBot="1" x14ac:dyDescent="0.25">
      <c r="B20" s="73"/>
      <c r="C20" s="74">
        <f>SUM(C18:C19)</f>
        <v>1.9064999999999999</v>
      </c>
      <c r="D20" s="74">
        <f>SUM(D18:D19)</f>
        <v>0.82549512499999989</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Alaotra grebe</v>
      </c>
      <c r="B3" t="str">
        <f>Threats!B5</f>
        <v>Tachybaptus rufolavatus</v>
      </c>
      <c r="C3">
        <f>Threats!B6</f>
        <v>0</v>
      </c>
      <c r="D3" t="str">
        <f>Threats!B7</f>
        <v>Ex</v>
      </c>
      <c r="E3" t="str">
        <f>Threats!B8</f>
        <v>Bird Life</v>
      </c>
      <c r="F3" s="38">
        <f>Threats!B9</f>
        <v>2023</v>
      </c>
      <c r="G3">
        <f>Threats!B12</f>
        <v>0.95</v>
      </c>
      <c r="H3">
        <f>Threats!C12</f>
        <v>0.97</v>
      </c>
      <c r="I3">
        <f>Threats!D12</f>
        <v>0.99</v>
      </c>
      <c r="J3">
        <f>Threats!B13</f>
        <v>0.9</v>
      </c>
      <c r="K3">
        <f>Threats!C13</f>
        <v>0.92500000000000004</v>
      </c>
      <c r="L3">
        <f>Results!C5</f>
        <v>2E-3</v>
      </c>
      <c r="M3">
        <f>Results!D5</f>
        <v>5.0000000000000001E-3</v>
      </c>
      <c r="N3">
        <f>Results!E5</f>
        <v>0.01</v>
      </c>
      <c r="O3">
        <f>Threats!D13</f>
        <v>0.95</v>
      </c>
      <c r="P3">
        <f>MIN(Records!A10:A125)</f>
        <v>1929</v>
      </c>
      <c r="Q3">
        <f>MAX(Records!A10:A125)</f>
        <v>1988</v>
      </c>
      <c r="R3" s="38">
        <f>COUNT(Records!A10:A125)</f>
        <v>11</v>
      </c>
      <c r="S3" s="38">
        <f>MIN(Surveys!A15:A125)</f>
        <v>1989</v>
      </c>
      <c r="T3" s="38">
        <f>MAX(Surveys!A15:A125)</f>
        <v>2009</v>
      </c>
      <c r="U3">
        <f>COUNT(Surveys!A15:A125)</f>
        <v>10</v>
      </c>
      <c r="V3">
        <f>F3-P3-R3-U3</f>
        <v>73</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2024-10-08T16:24:02Z</dcterms:modified>
</cp:coreProperties>
</file>