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9555" windowHeight="4695" tabRatio="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E3"/>
  <c r="D4"/>
  <c r="E4" s="1"/>
  <c r="G4" s="1"/>
  <c r="D5" s="1"/>
  <c r="D3"/>
  <c r="G2"/>
  <c r="E2"/>
  <c r="B90"/>
  <c r="B86"/>
  <c r="B76"/>
  <c r="B77" s="1"/>
  <c r="B78" s="1"/>
  <c r="B79" s="1"/>
  <c r="B80" s="1"/>
  <c r="B81" s="1"/>
  <c r="B82" s="1"/>
  <c r="B83" s="1"/>
  <c r="B84" s="1"/>
  <c r="B85" s="1"/>
  <c r="B74"/>
  <c r="B69"/>
  <c r="B59"/>
  <c r="B60"/>
  <c r="B61" s="1"/>
  <c r="B62" s="1"/>
  <c r="B63" s="1"/>
  <c r="B64" s="1"/>
  <c r="B65" s="1"/>
  <c r="B66" s="1"/>
  <c r="B67" s="1"/>
  <c r="B68" s="1"/>
  <c r="B58"/>
  <c r="B57"/>
  <c r="AD2"/>
  <c r="AA26"/>
  <c r="AD26" s="1"/>
  <c r="Z27" s="1"/>
  <c r="AA27" s="1"/>
  <c r="AD27" s="1"/>
  <c r="AF25"/>
  <c r="AA14"/>
  <c r="AD14" s="1"/>
  <c r="Z15" s="1"/>
  <c r="AA15" s="1"/>
  <c r="AD15" s="1"/>
  <c r="AF13"/>
  <c r="AA2"/>
  <c r="R26"/>
  <c r="U26" s="1"/>
  <c r="Q27" s="1"/>
  <c r="R27" s="1"/>
  <c r="U27" s="1"/>
  <c r="Q28" s="1"/>
  <c r="R28" s="1"/>
  <c r="W25"/>
  <c r="R14"/>
  <c r="U14" s="1"/>
  <c r="Q15" s="1"/>
  <c r="R15" s="1"/>
  <c r="U15" s="1"/>
  <c r="Q16" s="1"/>
  <c r="R16" s="1"/>
  <c r="U16" s="1"/>
  <c r="Q17" s="1"/>
  <c r="R17" s="1"/>
  <c r="W13"/>
  <c r="R2"/>
  <c r="U2" s="1"/>
  <c r="Q3" s="1"/>
  <c r="R3" s="1"/>
  <c r="X3" s="1"/>
  <c r="B75"/>
  <c r="B73"/>
  <c r="B56"/>
  <c r="B41"/>
  <c r="B42" s="1"/>
  <c r="B43" s="1"/>
  <c r="B44" s="1"/>
  <c r="B45" s="1"/>
  <c r="B46" s="1"/>
  <c r="B47" s="1"/>
  <c r="B48" s="1"/>
  <c r="B49" s="1"/>
  <c r="B50" s="1"/>
  <c r="B51" s="1"/>
  <c r="B23"/>
  <c r="B24" s="1"/>
  <c r="B25" s="1"/>
  <c r="B26" s="1"/>
  <c r="B27" s="1"/>
  <c r="B28" s="1"/>
  <c r="B29" s="1"/>
  <c r="B30" s="1"/>
  <c r="B31" s="1"/>
  <c r="B32" s="1"/>
  <c r="B33" s="1"/>
  <c r="B34" s="1"/>
  <c r="B39" s="1"/>
  <c r="B22"/>
  <c r="B6"/>
  <c r="B7" s="1"/>
  <c r="B8" s="1"/>
  <c r="B9" s="1"/>
  <c r="B10" s="1"/>
  <c r="B11" s="1"/>
  <c r="B12" s="1"/>
  <c r="B13" s="1"/>
  <c r="B14" s="1"/>
  <c r="B15" s="1"/>
  <c r="B16" s="1"/>
  <c r="B17" s="1"/>
  <c r="B5"/>
  <c r="L5"/>
  <c r="E5" l="1"/>
  <c r="G5" s="1"/>
  <c r="D6" s="1"/>
  <c r="Z16"/>
  <c r="AA16" s="1"/>
  <c r="Z28"/>
  <c r="AA28" s="1"/>
  <c r="Z3"/>
  <c r="AA3" s="1"/>
  <c r="U3"/>
  <c r="Q4" s="1"/>
  <c r="R4" s="1"/>
  <c r="U17"/>
  <c r="Q18" s="1"/>
  <c r="R18" s="1"/>
  <c r="Q29"/>
  <c r="R29" s="1"/>
  <c r="U28"/>
  <c r="E6" l="1"/>
  <c r="G6" s="1"/>
  <c r="D7" s="1"/>
  <c r="U4"/>
  <c r="Q5" s="1"/>
  <c r="R5" s="1"/>
  <c r="X4"/>
  <c r="AD3"/>
  <c r="Z4" s="1"/>
  <c r="AA4" s="1"/>
  <c r="AD4" s="1"/>
  <c r="Z5" s="1"/>
  <c r="AA5" s="1"/>
  <c r="AG3"/>
  <c r="AD16"/>
  <c r="Z17" s="1"/>
  <c r="AA17" s="1"/>
  <c r="AD28"/>
  <c r="Z29" s="1"/>
  <c r="AA29" s="1"/>
  <c r="U29"/>
  <c r="Q30" s="1"/>
  <c r="R30" s="1"/>
  <c r="U5"/>
  <c r="Q6" s="1"/>
  <c r="R6" s="1"/>
  <c r="U18"/>
  <c r="Q19" s="1"/>
  <c r="R19" s="1"/>
  <c r="E7" l="1"/>
  <c r="G7" s="1"/>
  <c r="D8" s="1"/>
  <c r="AG4"/>
  <c r="AG5" s="1"/>
  <c r="X5"/>
  <c r="X6" s="1"/>
  <c r="AD17"/>
  <c r="Z18" s="1"/>
  <c r="AA18" s="1"/>
  <c r="AD5"/>
  <c r="Z6" s="1"/>
  <c r="AA6" s="1"/>
  <c r="AD29"/>
  <c r="Z30" s="1"/>
  <c r="AA30" s="1"/>
  <c r="U19"/>
  <c r="Q20" s="1"/>
  <c r="R20" s="1"/>
  <c r="U6"/>
  <c r="Q7" s="1"/>
  <c r="R7" s="1"/>
  <c r="U30"/>
  <c r="Q31" s="1"/>
  <c r="R31" s="1"/>
  <c r="E8" l="1"/>
  <c r="G8" s="1"/>
  <c r="D9" s="1"/>
  <c r="AG6"/>
  <c r="X7"/>
  <c r="AD18"/>
  <c r="Z19" s="1"/>
  <c r="AA19" s="1"/>
  <c r="AD6"/>
  <c r="Z7" s="1"/>
  <c r="AA7" s="1"/>
  <c r="AD30"/>
  <c r="Z31" s="1"/>
  <c r="AA31" s="1"/>
  <c r="U31"/>
  <c r="Q32" s="1"/>
  <c r="R32" s="1"/>
  <c r="U7"/>
  <c r="Q8" s="1"/>
  <c r="R8" s="1"/>
  <c r="U20"/>
  <c r="Q21" s="1"/>
  <c r="R21" s="1"/>
  <c r="E9" l="1"/>
  <c r="G9" s="1"/>
  <c r="D10" s="1"/>
  <c r="AG7"/>
  <c r="X8"/>
  <c r="X9" s="1"/>
  <c r="AD19"/>
  <c r="Z20" s="1"/>
  <c r="AA20" s="1"/>
  <c r="AD7"/>
  <c r="Z8" s="1"/>
  <c r="AA8" s="1"/>
  <c r="AD31"/>
  <c r="Z32" s="1"/>
  <c r="AA32" s="1"/>
  <c r="Q33"/>
  <c r="R33" s="1"/>
  <c r="U32"/>
  <c r="U21"/>
  <c r="Q22" s="1"/>
  <c r="R22" s="1"/>
  <c r="Q9"/>
  <c r="R9" s="1"/>
  <c r="U8"/>
  <c r="AG8" l="1"/>
  <c r="E10"/>
  <c r="G10" s="1"/>
  <c r="D11" s="1"/>
  <c r="X10"/>
  <c r="AD20"/>
  <c r="Z21" s="1"/>
  <c r="AA21" s="1"/>
  <c r="AD8"/>
  <c r="Z9" s="1"/>
  <c r="AA9" s="1"/>
  <c r="AD32"/>
  <c r="Z33" s="1"/>
  <c r="AA33" s="1"/>
  <c r="U33"/>
  <c r="Q34" s="1"/>
  <c r="R34" s="1"/>
  <c r="U22"/>
  <c r="Q23" s="1"/>
  <c r="R23" s="1"/>
  <c r="U9"/>
  <c r="Q10" s="1"/>
  <c r="R10" s="1"/>
  <c r="AG9" l="1"/>
  <c r="E11"/>
  <c r="G11" s="1"/>
  <c r="D12" s="1"/>
  <c r="AD21"/>
  <c r="Z22" s="1"/>
  <c r="AA22" s="1"/>
  <c r="AD33"/>
  <c r="Z34" s="1"/>
  <c r="AA34" s="1"/>
  <c r="AD9"/>
  <c r="Z10" s="1"/>
  <c r="AA10" s="1"/>
  <c r="AG10" s="1"/>
  <c r="U23"/>
  <c r="Q24" s="1"/>
  <c r="R24" s="1"/>
  <c r="U10"/>
  <c r="Q11" s="1"/>
  <c r="R11" s="1"/>
  <c r="X11" s="1"/>
  <c r="U34"/>
  <c r="Q35" s="1"/>
  <c r="R35" s="1"/>
  <c r="G12" l="1"/>
  <c r="D13" s="1"/>
  <c r="E12"/>
  <c r="AD10"/>
  <c r="Z11" s="1"/>
  <c r="AA11" s="1"/>
  <c r="AG11" s="1"/>
  <c r="AD22"/>
  <c r="Z23" s="1"/>
  <c r="AA23" s="1"/>
  <c r="AD34"/>
  <c r="Z35" s="1"/>
  <c r="AA35" s="1"/>
  <c r="U11"/>
  <c r="Q12" s="1"/>
  <c r="R12" s="1"/>
  <c r="X12" s="1"/>
  <c r="U35"/>
  <c r="Q36" s="1"/>
  <c r="R36" s="1"/>
  <c r="U24"/>
  <c r="Q25" s="1"/>
  <c r="R25" s="1"/>
  <c r="U25" s="1"/>
  <c r="G13" l="1"/>
  <c r="I9" s="1"/>
  <c r="I13" s="1"/>
  <c r="D14" s="1"/>
  <c r="E13"/>
  <c r="X13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AD11"/>
  <c r="Z12" s="1"/>
  <c r="AA12" s="1"/>
  <c r="AG12" s="1"/>
  <c r="AD23"/>
  <c r="Z24" s="1"/>
  <c r="AA24" s="1"/>
  <c r="AD35"/>
  <c r="Z36" s="1"/>
  <c r="AA36" s="1"/>
  <c r="U36"/>
  <c r="Q37" s="1"/>
  <c r="R37" s="1"/>
  <c r="U37" s="1"/>
  <c r="W33" s="1"/>
  <c r="W37" s="1"/>
  <c r="Q38" s="1"/>
  <c r="R38" s="1"/>
  <c r="U38" s="1"/>
  <c r="Q39" s="1"/>
  <c r="R39" s="1"/>
  <c r="U39" s="1"/>
  <c r="Q40" s="1"/>
  <c r="R40" s="1"/>
  <c r="U40" s="1"/>
  <c r="Q41" s="1"/>
  <c r="R41" s="1"/>
  <c r="U41" s="1"/>
  <c r="Q42" s="1"/>
  <c r="R42" s="1"/>
  <c r="U42" s="1"/>
  <c r="Q43" s="1"/>
  <c r="R43" s="1"/>
  <c r="U43" s="1"/>
  <c r="Q44" s="1"/>
  <c r="R44" s="1"/>
  <c r="U44" s="1"/>
  <c r="Q45" s="1"/>
  <c r="R45" s="1"/>
  <c r="U45" s="1"/>
  <c r="Q46" s="1"/>
  <c r="R46" s="1"/>
  <c r="U46" s="1"/>
  <c r="Q47" s="1"/>
  <c r="R47" s="1"/>
  <c r="U47" s="1"/>
  <c r="Q48" s="1"/>
  <c r="R48" s="1"/>
  <c r="U12"/>
  <c r="Q13" s="1"/>
  <c r="R13" s="1"/>
  <c r="U13" s="1"/>
  <c r="U48"/>
  <c r="Q49" s="1"/>
  <c r="R49" s="1"/>
  <c r="U49" s="1"/>
  <c r="W45" s="1"/>
  <c r="W49" s="1"/>
  <c r="Q50" s="1"/>
  <c r="R50" s="1"/>
  <c r="U50" s="1"/>
  <c r="Q51" s="1"/>
  <c r="R51" s="1"/>
  <c r="U51" s="1"/>
  <c r="Q52" s="1"/>
  <c r="R52" s="1"/>
  <c r="U52" s="1"/>
  <c r="Q53" s="1"/>
  <c r="R53" s="1"/>
  <c r="U53" s="1"/>
  <c r="Q54" s="1"/>
  <c r="R54" s="1"/>
  <c r="U54" s="1"/>
  <c r="Q55" s="1"/>
  <c r="R55" s="1"/>
  <c r="U55" s="1"/>
  <c r="Q56" s="1"/>
  <c r="R56" s="1"/>
  <c r="U56" s="1"/>
  <c r="Q57" s="1"/>
  <c r="R57" s="1"/>
  <c r="U57" s="1"/>
  <c r="Q58" s="1"/>
  <c r="R58" s="1"/>
  <c r="U58" s="1"/>
  <c r="Q59" s="1"/>
  <c r="R59" s="1"/>
  <c r="U59" s="1"/>
  <c r="Q60" s="1"/>
  <c r="R60" s="1"/>
  <c r="U60" s="1"/>
  <c r="Q61" s="1"/>
  <c r="R61" s="1"/>
  <c r="U61" s="1"/>
  <c r="W57" s="1"/>
  <c r="W61" s="1"/>
  <c r="Q62" s="1"/>
  <c r="R62" s="1"/>
  <c r="U62" s="1"/>
  <c r="Q63" s="1"/>
  <c r="R63" s="1"/>
  <c r="U63" s="1"/>
  <c r="Q64" s="1"/>
  <c r="R64" s="1"/>
  <c r="U64" s="1"/>
  <c r="Q65" s="1"/>
  <c r="R65" s="1"/>
  <c r="U65" s="1"/>
  <c r="Q66" s="1"/>
  <c r="R66" s="1"/>
  <c r="U66" s="1"/>
  <c r="Q67" s="1"/>
  <c r="R67" s="1"/>
  <c r="U67" s="1"/>
  <c r="Q68" s="1"/>
  <c r="R68" s="1"/>
  <c r="U68" s="1"/>
  <c r="Q69" s="1"/>
  <c r="R69" s="1"/>
  <c r="U69" s="1"/>
  <c r="Q70" s="1"/>
  <c r="R70" s="1"/>
  <c r="U70" s="1"/>
  <c r="Q71" s="1"/>
  <c r="R71" s="1"/>
  <c r="U71" s="1"/>
  <c r="Q72" s="1"/>
  <c r="R72" s="1"/>
  <c r="U72" s="1"/>
  <c r="Q73" s="1"/>
  <c r="R73" s="1"/>
  <c r="U73" s="1"/>
  <c r="W69" s="1"/>
  <c r="W73" s="1"/>
  <c r="Q74" s="1"/>
  <c r="R74" s="1"/>
  <c r="U74" s="1"/>
  <c r="Q75" s="1"/>
  <c r="R75" s="1"/>
  <c r="U75" s="1"/>
  <c r="Q76" s="1"/>
  <c r="R76" s="1"/>
  <c r="U76" s="1"/>
  <c r="Q77" s="1"/>
  <c r="R77" s="1"/>
  <c r="U77" s="1"/>
  <c r="Q78" s="1"/>
  <c r="R78" s="1"/>
  <c r="U78" s="1"/>
  <c r="Q79" s="1"/>
  <c r="R79" s="1"/>
  <c r="U79" s="1"/>
  <c r="Q80" s="1"/>
  <c r="R80" s="1"/>
  <c r="U80" s="1"/>
  <c r="Q81" s="1"/>
  <c r="R81" s="1"/>
  <c r="U81" s="1"/>
  <c r="Q82" s="1"/>
  <c r="R82" s="1"/>
  <c r="U82" s="1"/>
  <c r="Q83" s="1"/>
  <c r="R83" s="1"/>
  <c r="U83" s="1"/>
  <c r="Q84" s="1"/>
  <c r="R84" s="1"/>
  <c r="U84" s="1"/>
  <c r="Q85" s="1"/>
  <c r="R85" s="1"/>
  <c r="U85" s="1"/>
  <c r="G14" l="1"/>
  <c r="D15" s="1"/>
  <c r="E14"/>
  <c r="W81"/>
  <c r="W85" s="1"/>
  <c r="Q86" s="1"/>
  <c r="R86" s="1"/>
  <c r="U86" s="1"/>
  <c r="Q87" s="1"/>
  <c r="R87" s="1"/>
  <c r="U87" s="1"/>
  <c r="Q88" s="1"/>
  <c r="R88" s="1"/>
  <c r="U88" s="1"/>
  <c r="Q89" s="1"/>
  <c r="R89" s="1"/>
  <c r="U89" s="1"/>
  <c r="Q90" s="1"/>
  <c r="R90" s="1"/>
  <c r="U90" s="1"/>
  <c r="Q91" s="1"/>
  <c r="R91" s="1"/>
  <c r="U91" s="1"/>
  <c r="Q92" s="1"/>
  <c r="R92" s="1"/>
  <c r="U92" s="1"/>
  <c r="Q93" s="1"/>
  <c r="R93" s="1"/>
  <c r="U93" s="1"/>
  <c r="Q94" s="1"/>
  <c r="R94" s="1"/>
  <c r="U94" s="1"/>
  <c r="Q95" s="1"/>
  <c r="R95" s="1"/>
  <c r="U95" s="1"/>
  <c r="Q96" s="1"/>
  <c r="R96" s="1"/>
  <c r="U96" s="1"/>
  <c r="Q97" s="1"/>
  <c r="R97" s="1"/>
  <c r="U97" s="1"/>
  <c r="X6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AD12"/>
  <c r="Z13" s="1"/>
  <c r="AA13" s="1"/>
  <c r="AD13" s="1"/>
  <c r="AD36"/>
  <c r="Z37" s="1"/>
  <c r="AA37" s="1"/>
  <c r="AD24"/>
  <c r="Z25" s="1"/>
  <c r="AA25" s="1"/>
  <c r="AD25" s="1"/>
  <c r="E15" l="1"/>
  <c r="G15" s="1"/>
  <c r="D16" s="1"/>
  <c r="AG13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W93"/>
  <c r="W97" s="1"/>
  <c r="Q98" s="1"/>
  <c r="R98" s="1"/>
  <c r="U98" s="1"/>
  <c r="Q99" s="1"/>
  <c r="R99" s="1"/>
  <c r="U99" s="1"/>
  <c r="Q100" s="1"/>
  <c r="R100" s="1"/>
  <c r="U100" s="1"/>
  <c r="Q101" s="1"/>
  <c r="R101" s="1"/>
  <c r="U101" s="1"/>
  <c r="Q102" s="1"/>
  <c r="R102" s="1"/>
  <c r="U102" s="1"/>
  <c r="Q103" s="1"/>
  <c r="R103" s="1"/>
  <c r="U103" s="1"/>
  <c r="Q104" s="1"/>
  <c r="R104" s="1"/>
  <c r="U104" s="1"/>
  <c r="Q105" s="1"/>
  <c r="R105" s="1"/>
  <c r="U105" s="1"/>
  <c r="Q106" s="1"/>
  <c r="R106" s="1"/>
  <c r="U106" s="1"/>
  <c r="Q107" s="1"/>
  <c r="R107" s="1"/>
  <c r="U107" s="1"/>
  <c r="Q108" s="1"/>
  <c r="R108" s="1"/>
  <c r="U108" s="1"/>
  <c r="Q109" s="1"/>
  <c r="R109" s="1"/>
  <c r="U109" s="1"/>
  <c r="X86"/>
  <c r="X87" s="1"/>
  <c r="X88" s="1"/>
  <c r="X89" s="1"/>
  <c r="X90" s="1"/>
  <c r="X91" s="1"/>
  <c r="X92" s="1"/>
  <c r="X93" s="1"/>
  <c r="X94" s="1"/>
  <c r="X95" s="1"/>
  <c r="X96" s="1"/>
  <c r="X97" s="1"/>
  <c r="AD37"/>
  <c r="AF33" s="1"/>
  <c r="AF37" s="1"/>
  <c r="Z38" s="1"/>
  <c r="AA38" s="1"/>
  <c r="E16" l="1"/>
  <c r="G16" s="1"/>
  <c r="D17" s="1"/>
  <c r="X98"/>
  <c r="X99" s="1"/>
  <c r="X100" s="1"/>
  <c r="X101" s="1"/>
  <c r="X102" s="1"/>
  <c r="X103" s="1"/>
  <c r="X104" s="1"/>
  <c r="X105" s="1"/>
  <c r="X106" s="1"/>
  <c r="X107" s="1"/>
  <c r="X108" s="1"/>
  <c r="X109" s="1"/>
  <c r="Q110"/>
  <c r="R110" s="1"/>
  <c r="U110" s="1"/>
  <c r="Q111" s="1"/>
  <c r="R111" s="1"/>
  <c r="U111" s="1"/>
  <c r="Q112" s="1"/>
  <c r="R112" s="1"/>
  <c r="U112" s="1"/>
  <c r="Q113" s="1"/>
  <c r="R113" s="1"/>
  <c r="U113" s="1"/>
  <c r="Q114" s="1"/>
  <c r="R114" s="1"/>
  <c r="U114" s="1"/>
  <c r="Q115" s="1"/>
  <c r="R115" s="1"/>
  <c r="U115" s="1"/>
  <c r="W105"/>
  <c r="W109" s="1"/>
  <c r="AG38"/>
  <c r="AD38"/>
  <c r="Z39" s="1"/>
  <c r="AA39" s="1"/>
  <c r="E17" l="1"/>
  <c r="G17" s="1"/>
  <c r="D18" s="1"/>
  <c r="X110"/>
  <c r="X111" s="1"/>
  <c r="X112" s="1"/>
  <c r="X113" s="1"/>
  <c r="X114" s="1"/>
  <c r="X115" s="1"/>
  <c r="AG39"/>
  <c r="AD39"/>
  <c r="Z40" s="1"/>
  <c r="AA40" s="1"/>
  <c r="E18" l="1"/>
  <c r="G18" s="1"/>
  <c r="D19" s="1"/>
  <c r="AG40"/>
  <c r="AD40"/>
  <c r="Z41" s="1"/>
  <c r="AA41" s="1"/>
  <c r="E19" l="1"/>
  <c r="G19" s="1"/>
  <c r="D20" s="1"/>
  <c r="AG41"/>
  <c r="AD41"/>
  <c r="Z42" s="1"/>
  <c r="AA42" s="1"/>
  <c r="E20" l="1"/>
  <c r="G20" s="1"/>
  <c r="D21" s="1"/>
  <c r="AG42"/>
  <c r="AD42"/>
  <c r="Z43" s="1"/>
  <c r="AA43" s="1"/>
  <c r="E21" l="1"/>
  <c r="G21" s="1"/>
  <c r="D22" s="1"/>
  <c r="AG43"/>
  <c r="AD43"/>
  <c r="Z44" s="1"/>
  <c r="AA44" s="1"/>
  <c r="E22" l="1"/>
  <c r="G22" s="1"/>
  <c r="D23" s="1"/>
  <c r="AG44"/>
  <c r="AD44"/>
  <c r="Z45" s="1"/>
  <c r="AA45" s="1"/>
  <c r="E23" l="1"/>
  <c r="G23" s="1"/>
  <c r="D24" s="1"/>
  <c r="AG45"/>
  <c r="AD45"/>
  <c r="Z46" s="1"/>
  <c r="AA46" s="1"/>
  <c r="E24" l="1"/>
  <c r="G24" s="1"/>
  <c r="D25" s="1"/>
  <c r="AG46"/>
  <c r="AD46"/>
  <c r="Z47" s="1"/>
  <c r="AA47" s="1"/>
  <c r="E25" l="1"/>
  <c r="G25" s="1"/>
  <c r="I21" s="1"/>
  <c r="I25" s="1"/>
  <c r="D26" s="1"/>
  <c r="AG47"/>
  <c r="AD47"/>
  <c r="Z48" s="1"/>
  <c r="AA48" s="1"/>
  <c r="E26" l="1"/>
  <c r="G26" s="1"/>
  <c r="D27" s="1"/>
  <c r="AG48"/>
  <c r="AD48"/>
  <c r="Z49" s="1"/>
  <c r="AA49" s="1"/>
  <c r="E27" l="1"/>
  <c r="G27" s="1"/>
  <c r="AG49"/>
  <c r="AD49"/>
  <c r="AF45" s="1"/>
  <c r="AF49" s="1"/>
  <c r="Z50" s="1"/>
  <c r="AA50" s="1"/>
  <c r="D28" l="1"/>
  <c r="E28" s="1"/>
  <c r="G28" s="1"/>
  <c r="D29" s="1"/>
  <c r="E29" s="1"/>
  <c r="G29" s="1"/>
  <c r="D30" s="1"/>
  <c r="AG50"/>
  <c r="AD50"/>
  <c r="Z51" s="1"/>
  <c r="AA51" s="1"/>
  <c r="E30" l="1"/>
  <c r="G30" s="1"/>
  <c r="D31" s="1"/>
  <c r="AG51"/>
  <c r="AD51"/>
  <c r="Z52" s="1"/>
  <c r="AA52" s="1"/>
  <c r="E31" l="1"/>
  <c r="G31" s="1"/>
  <c r="D32" s="1"/>
  <c r="AG52"/>
  <c r="AD52"/>
  <c r="Z53" s="1"/>
  <c r="AA53" s="1"/>
  <c r="E32" l="1"/>
  <c r="G32" s="1"/>
  <c r="D33" s="1"/>
  <c r="AG53"/>
  <c r="AD53"/>
  <c r="Z54" s="1"/>
  <c r="AA54" s="1"/>
  <c r="E33" l="1"/>
  <c r="G33" s="1"/>
  <c r="AG54"/>
  <c r="AD54"/>
  <c r="Z55" s="1"/>
  <c r="AA55" s="1"/>
  <c r="D34" l="1"/>
  <c r="E34" s="1"/>
  <c r="G34" s="1"/>
  <c r="D35" s="1"/>
  <c r="E35" s="1"/>
  <c r="G35" s="1"/>
  <c r="D36" s="1"/>
  <c r="AG55"/>
  <c r="AD55"/>
  <c r="Z56" s="1"/>
  <c r="AA56" s="1"/>
  <c r="E36" l="1"/>
  <c r="G36" s="1"/>
  <c r="D37" s="1"/>
  <c r="AG56"/>
  <c r="AD56"/>
  <c r="Z57" s="1"/>
  <c r="AA57" s="1"/>
  <c r="E37" l="1"/>
  <c r="G37" s="1"/>
  <c r="I33" s="1"/>
  <c r="I37" s="1"/>
  <c r="D38" s="1"/>
  <c r="AG57"/>
  <c r="AD57"/>
  <c r="Z58" s="1"/>
  <c r="AA58" s="1"/>
  <c r="E38" l="1"/>
  <c r="G38" s="1"/>
  <c r="D39" s="1"/>
  <c r="AG58"/>
  <c r="AD58"/>
  <c r="Z59" s="1"/>
  <c r="AA59" s="1"/>
  <c r="E39" l="1"/>
  <c r="G39" s="1"/>
  <c r="D40" s="1"/>
  <c r="AG59"/>
  <c r="AD59"/>
  <c r="Z60" s="1"/>
  <c r="AA60" s="1"/>
  <c r="E40" l="1"/>
  <c r="G40" s="1"/>
  <c r="D41" s="1"/>
  <c r="AG60"/>
  <c r="AD60"/>
  <c r="Z61" s="1"/>
  <c r="AA61" s="1"/>
  <c r="E41" l="1"/>
  <c r="G41" s="1"/>
  <c r="D42" s="1"/>
  <c r="AG61"/>
  <c r="AD61"/>
  <c r="AF57" s="1"/>
  <c r="AF61" s="1"/>
  <c r="Z62" s="1"/>
  <c r="AA62" s="1"/>
  <c r="AG62" s="1"/>
  <c r="E42" l="1"/>
  <c r="G42" s="1"/>
  <c r="AD62"/>
  <c r="D43" l="1"/>
  <c r="E43" s="1"/>
  <c r="G43" s="1"/>
  <c r="D44" s="1"/>
  <c r="E44" s="1"/>
  <c r="G44" s="1"/>
  <c r="D45" s="1"/>
  <c r="E45" l="1"/>
  <c r="G45" s="1"/>
  <c r="D46" s="1"/>
  <c r="E46" l="1"/>
  <c r="G46" s="1"/>
  <c r="D47" s="1"/>
  <c r="E47" l="1"/>
  <c r="G47" s="1"/>
  <c r="D48" s="1"/>
  <c r="E48" l="1"/>
  <c r="G48" s="1"/>
  <c r="D49" s="1"/>
  <c r="E49" l="1"/>
  <c r="G49" s="1"/>
  <c r="I45" s="1"/>
  <c r="I49" s="1"/>
  <c r="D50" s="1"/>
  <c r="E50" l="1"/>
  <c r="G50" s="1"/>
  <c r="D51" s="1"/>
  <c r="E51" l="1"/>
  <c r="G51" s="1"/>
  <c r="D52" s="1"/>
  <c r="E52" l="1"/>
  <c r="G52" s="1"/>
  <c r="D53" s="1"/>
  <c r="E53" l="1"/>
  <c r="G53" s="1"/>
  <c r="D54" l="1"/>
  <c r="E54" s="1"/>
  <c r="G54" s="1"/>
  <c r="D55" s="1"/>
  <c r="E55" s="1"/>
  <c r="G55" s="1"/>
  <c r="D56" s="1"/>
  <c r="E56" l="1"/>
  <c r="G56" s="1"/>
  <c r="D57" s="1"/>
  <c r="E57" l="1"/>
  <c r="G57" s="1"/>
  <c r="D58" s="1"/>
  <c r="E58" l="1"/>
  <c r="G58" s="1"/>
  <c r="D59" s="1"/>
  <c r="E59" l="1"/>
  <c r="G59" s="1"/>
  <c r="D60" s="1"/>
  <c r="E60" l="1"/>
  <c r="G60" s="1"/>
  <c r="D61" s="1"/>
  <c r="E61" l="1"/>
  <c r="G61" s="1"/>
  <c r="I57" s="1"/>
  <c r="I61" s="1"/>
  <c r="D62" s="1"/>
  <c r="E62" l="1"/>
  <c r="G62" s="1"/>
  <c r="D63" s="1"/>
  <c r="E63" s="1"/>
  <c r="G63" s="1"/>
  <c r="D64" s="1"/>
  <c r="E64" l="1"/>
  <c r="G64" s="1"/>
  <c r="D65" l="1"/>
  <c r="E65" s="1"/>
  <c r="G65" s="1"/>
  <c r="D66" s="1"/>
  <c r="E66" s="1"/>
  <c r="G66" s="1"/>
  <c r="D67" s="1"/>
  <c r="E67" l="1"/>
  <c r="G67" s="1"/>
  <c r="D68" s="1"/>
  <c r="E68" l="1"/>
  <c r="G68" s="1"/>
  <c r="D69" l="1"/>
  <c r="E69" s="1"/>
  <c r="G69" s="1"/>
  <c r="D70" s="1"/>
  <c r="E70" s="1"/>
  <c r="G70" s="1"/>
  <c r="D71" s="1"/>
  <c r="E71" l="1"/>
  <c r="G71" s="1"/>
  <c r="D72" s="1"/>
  <c r="E72" l="1"/>
  <c r="G72" s="1"/>
  <c r="D73" s="1"/>
  <c r="E73" l="1"/>
  <c r="G73" s="1"/>
  <c r="I69" s="1"/>
  <c r="I73" s="1"/>
  <c r="D74" s="1"/>
  <c r="E74" l="1"/>
  <c r="G74" s="1"/>
  <c r="D75" s="1"/>
  <c r="E75" l="1"/>
  <c r="G75" s="1"/>
  <c r="D76" s="1"/>
  <c r="E76" l="1"/>
  <c r="G76" s="1"/>
  <c r="D77" s="1"/>
  <c r="E77" l="1"/>
  <c r="G77" s="1"/>
  <c r="E78" l="1"/>
  <c r="G78" s="1"/>
  <c r="D78"/>
  <c r="E79" l="1"/>
  <c r="G79" s="1"/>
  <c r="D79"/>
  <c r="E80" l="1"/>
  <c r="G80" s="1"/>
  <c r="D80"/>
  <c r="E81" l="1"/>
  <c r="G81" s="1"/>
  <c r="D81"/>
  <c r="E82" l="1"/>
  <c r="G82" s="1"/>
  <c r="D82"/>
  <c r="E83" l="1"/>
  <c r="G83" s="1"/>
  <c r="D83"/>
  <c r="E84" l="1"/>
  <c r="G84" s="1"/>
  <c r="D84"/>
  <c r="E85" l="1"/>
  <c r="G85" s="1"/>
  <c r="I81" s="1"/>
  <c r="I85" s="1"/>
  <c r="D86" s="1"/>
  <c r="D85"/>
  <c r="E86" l="1"/>
  <c r="G86" s="1"/>
  <c r="D87" l="1"/>
  <c r="E87" s="1"/>
  <c r="G87" s="1"/>
  <c r="D88" l="1"/>
  <c r="E88" s="1"/>
  <c r="G88" s="1"/>
  <c r="D89" s="1"/>
  <c r="E89" s="1"/>
  <c r="G89" s="1"/>
  <c r="D90" s="1"/>
  <c r="E90" s="1"/>
  <c r="G90" s="1"/>
  <c r="D91" s="1"/>
  <c r="E91" s="1"/>
  <c r="G91" s="1"/>
  <c r="D92" s="1"/>
  <c r="E92" s="1"/>
  <c r="G92" s="1"/>
  <c r="D93" s="1"/>
  <c r="E93" l="1"/>
  <c r="G93" s="1"/>
  <c r="D94" s="1"/>
  <c r="E94" s="1"/>
  <c r="G94" s="1"/>
  <c r="D95" s="1"/>
  <c r="E95" s="1"/>
  <c r="G95" s="1"/>
  <c r="D96" s="1"/>
  <c r="E96" s="1"/>
  <c r="G96" s="1"/>
  <c r="D97" s="1"/>
  <c r="E97" s="1"/>
  <c r="G97" s="1"/>
  <c r="I93" l="1"/>
  <c r="I97" s="1"/>
  <c r="D98" s="1"/>
  <c r="E98" s="1"/>
  <c r="G98" s="1"/>
  <c r="D99" s="1"/>
  <c r="E99" s="1"/>
  <c r="G99" s="1"/>
  <c r="D100" s="1"/>
  <c r="E100" s="1"/>
  <c r="G100" s="1"/>
  <c r="D101" s="1"/>
  <c r="E101" l="1"/>
  <c r="G101" s="1"/>
  <c r="D102" s="1"/>
  <c r="E102" s="1"/>
  <c r="G102" s="1"/>
  <c r="D103" s="1"/>
  <c r="E103" l="1"/>
  <c r="G103" s="1"/>
  <c r="D104" s="1"/>
  <c r="E104" l="1"/>
  <c r="G104" s="1"/>
  <c r="D105" s="1"/>
  <c r="E105" l="1"/>
  <c r="G105" s="1"/>
  <c r="D106" s="1"/>
  <c r="E106" l="1"/>
  <c r="G106" s="1"/>
  <c r="D107" s="1"/>
  <c r="E107" l="1"/>
  <c r="G107" s="1"/>
  <c r="D108" s="1"/>
  <c r="E108" l="1"/>
  <c r="G108" s="1"/>
  <c r="D109" s="1"/>
  <c r="E109" l="1"/>
  <c r="G109" s="1"/>
  <c r="I105" s="1"/>
  <c r="I109" s="1"/>
  <c r="D110" s="1"/>
  <c r="E110" l="1"/>
  <c r="G110" s="1"/>
  <c r="D111" s="1"/>
  <c r="E111" l="1"/>
  <c r="G111" s="1"/>
  <c r="D112" s="1"/>
  <c r="E112" l="1"/>
  <c r="G112" s="1"/>
  <c r="D113" s="1"/>
  <c r="E113" l="1"/>
  <c r="G113" s="1"/>
  <c r="D114" s="1"/>
  <c r="E114" l="1"/>
  <c r="G114" s="1"/>
  <c r="D115" s="1"/>
  <c r="E115" l="1"/>
  <c r="G115" s="1"/>
  <c r="D116" s="1"/>
  <c r="E116" l="1"/>
  <c r="G116" s="1"/>
  <c r="D117" s="1"/>
  <c r="E117" l="1"/>
  <c r="G117" s="1"/>
  <c r="D118" s="1"/>
  <c r="E118" l="1"/>
  <c r="G118" s="1"/>
  <c r="D119" s="1"/>
  <c r="E119" l="1"/>
  <c r="G119" s="1"/>
  <c r="D120" s="1"/>
  <c r="E120" l="1"/>
  <c r="G120" s="1"/>
  <c r="D121" s="1"/>
  <c r="E121" l="1"/>
  <c r="G121" s="1"/>
  <c r="I117" s="1"/>
  <c r="I121" s="1"/>
  <c r="D122" s="1"/>
  <c r="E122" l="1"/>
  <c r="G122" s="1"/>
  <c r="D123" s="1"/>
  <c r="E123" l="1"/>
  <c r="G123" s="1"/>
  <c r="D124" s="1"/>
  <c r="E124" l="1"/>
  <c r="G124" s="1"/>
  <c r="D125" s="1"/>
  <c r="E125" l="1"/>
  <c r="G125" s="1"/>
  <c r="D126" s="1"/>
  <c r="E126" l="1"/>
  <c r="G126" s="1"/>
  <c r="D127" s="1"/>
  <c r="E127" l="1"/>
  <c r="G127" s="1"/>
  <c r="D128" s="1"/>
  <c r="E128" l="1"/>
  <c r="G128" s="1"/>
  <c r="D129" s="1"/>
  <c r="E129" l="1"/>
  <c r="G129" s="1"/>
  <c r="D130" s="1"/>
  <c r="E130" l="1"/>
  <c r="G130" s="1"/>
  <c r="D131" s="1"/>
  <c r="E131" l="1"/>
  <c r="G131" s="1"/>
  <c r="D132" s="1"/>
  <c r="E132" l="1"/>
  <c r="G132" s="1"/>
  <c r="D133" s="1"/>
  <c r="G133" l="1"/>
  <c r="I129" s="1"/>
  <c r="I133" s="1"/>
  <c r="D134" s="1"/>
  <c r="E133"/>
  <c r="E134" l="1"/>
  <c r="G134" s="1"/>
  <c r="D135" s="1"/>
  <c r="E135" l="1"/>
  <c r="G135" s="1"/>
  <c r="D136" s="1"/>
  <c r="E136" l="1"/>
  <c r="G136" s="1"/>
  <c r="D137" s="1"/>
  <c r="E137" l="1"/>
  <c r="G137" s="1"/>
  <c r="D138" s="1"/>
  <c r="E138" l="1"/>
  <c r="G138" s="1"/>
  <c r="D139" s="1"/>
  <c r="E139" l="1"/>
  <c r="G139" s="1"/>
  <c r="D140" s="1"/>
  <c r="E140" l="1"/>
  <c r="G140" s="1"/>
  <c r="D141" s="1"/>
  <c r="E141" l="1"/>
  <c r="G141" s="1"/>
  <c r="D142" s="1"/>
  <c r="E142" l="1"/>
  <c r="G142" s="1"/>
  <c r="D143" s="1"/>
  <c r="E143" l="1"/>
  <c r="G143" s="1"/>
  <c r="D144" s="1"/>
  <c r="E144" l="1"/>
  <c r="G144" s="1"/>
  <c r="D145" s="1"/>
  <c r="E145" l="1"/>
  <c r="G145" s="1"/>
  <c r="I141" s="1"/>
  <c r="I145" s="1"/>
  <c r="D146" s="1"/>
  <c r="E146" l="1"/>
  <c r="G146" s="1"/>
  <c r="D147" s="1"/>
  <c r="E147" l="1"/>
  <c r="G147" s="1"/>
  <c r="D148" s="1"/>
  <c r="E148" l="1"/>
  <c r="G148" s="1"/>
  <c r="D149" s="1"/>
  <c r="G149" l="1"/>
  <c r="D150" s="1"/>
  <c r="E149"/>
  <c r="E150" l="1"/>
  <c r="G150" s="1"/>
  <c r="D151" s="1"/>
  <c r="E151" l="1"/>
  <c r="G151" s="1"/>
  <c r="D152" s="1"/>
  <c r="E152" l="1"/>
  <c r="G152" s="1"/>
  <c r="D153" s="1"/>
  <c r="E153" l="1"/>
  <c r="G153" s="1"/>
  <c r="D154" s="1"/>
  <c r="E154" l="1"/>
  <c r="G154" s="1"/>
  <c r="D155" s="1"/>
  <c r="E155" l="1"/>
  <c r="G155" s="1"/>
  <c r="D156" s="1"/>
  <c r="E156" l="1"/>
  <c r="G156" s="1"/>
  <c r="D157" s="1"/>
  <c r="E157" l="1"/>
  <c r="G157" s="1"/>
  <c r="I153" s="1"/>
  <c r="I157" s="1"/>
  <c r="D158" s="1"/>
  <c r="E158" l="1"/>
  <c r="G158" s="1"/>
  <c r="D159" s="1"/>
  <c r="E159" l="1"/>
  <c r="G159" s="1"/>
  <c r="D160" s="1"/>
  <c r="E160" l="1"/>
  <c r="G160" s="1"/>
  <c r="D161" s="1"/>
  <c r="E161" l="1"/>
  <c r="G161" s="1"/>
  <c r="D162" s="1"/>
  <c r="E162" l="1"/>
  <c r="G162" s="1"/>
  <c r="D163" s="1"/>
  <c r="E163" l="1"/>
  <c r="G163" s="1"/>
  <c r="D164" s="1"/>
  <c r="E164" l="1"/>
  <c r="G164" s="1"/>
  <c r="D165" s="1"/>
  <c r="E165" l="1"/>
  <c r="G165" s="1"/>
  <c r="D166" s="1"/>
  <c r="E166" l="1"/>
  <c r="G166" s="1"/>
  <c r="D167" s="1"/>
  <c r="E167" l="1"/>
  <c r="G167" s="1"/>
  <c r="D168" s="1"/>
  <c r="E168" l="1"/>
  <c r="G168" s="1"/>
  <c r="D169" s="1"/>
  <c r="E169" l="1"/>
  <c r="G169" s="1"/>
  <c r="I165" s="1"/>
  <c r="I169" s="1"/>
  <c r="D170" s="1"/>
  <c r="E170" l="1"/>
  <c r="G170" s="1"/>
  <c r="D171" s="1"/>
  <c r="E171" l="1"/>
  <c r="G171" s="1"/>
  <c r="D172" s="1"/>
  <c r="E172" l="1"/>
  <c r="G172" s="1"/>
  <c r="D173" s="1"/>
  <c r="E173" l="1"/>
  <c r="G173" s="1"/>
  <c r="D174" s="1"/>
  <c r="E174" l="1"/>
  <c r="G174" s="1"/>
  <c r="D175" s="1"/>
  <c r="E175" l="1"/>
  <c r="G175" s="1"/>
  <c r="D176" s="1"/>
  <c r="E176" l="1"/>
  <c r="G176" s="1"/>
  <c r="D177" s="1"/>
  <c r="E177" l="1"/>
  <c r="G177" s="1"/>
  <c r="D178" s="1"/>
  <c r="E178" l="1"/>
  <c r="G178" s="1"/>
  <c r="D179" s="1"/>
  <c r="E179" l="1"/>
  <c r="G179" s="1"/>
  <c r="D180" s="1"/>
  <c r="E180" l="1"/>
  <c r="G180" s="1"/>
  <c r="D181" s="1"/>
  <c r="E181" l="1"/>
  <c r="G181" s="1"/>
  <c r="I177" s="1"/>
  <c r="I181" s="1"/>
  <c r="D182" s="1"/>
  <c r="E182" l="1"/>
  <c r="G182" s="1"/>
  <c r="D183" s="1"/>
  <c r="E183" l="1"/>
  <c r="G183" s="1"/>
  <c r="D184" s="1"/>
  <c r="E184" l="1"/>
  <c r="G184" s="1"/>
  <c r="D185" s="1"/>
  <c r="E185" l="1"/>
  <c r="G185" s="1"/>
  <c r="D186" s="1"/>
  <c r="E186" l="1"/>
  <c r="G186" s="1"/>
  <c r="D187" s="1"/>
  <c r="E187" l="1"/>
  <c r="G187" s="1"/>
  <c r="D188" s="1"/>
  <c r="E188" l="1"/>
  <c r="G188" s="1"/>
  <c r="D189" s="1"/>
  <c r="E189" l="1"/>
  <c r="G189" s="1"/>
  <c r="D190" s="1"/>
  <c r="E190" l="1"/>
  <c r="G190" s="1"/>
  <c r="D191" s="1"/>
  <c r="E191" l="1"/>
  <c r="G191" s="1"/>
  <c r="D192" s="1"/>
  <c r="E192" l="1"/>
  <c r="G192" s="1"/>
  <c r="D193" s="1"/>
  <c r="E193" l="1"/>
  <c r="G193" s="1"/>
  <c r="I189" s="1"/>
  <c r="I193" s="1"/>
  <c r="D194" s="1"/>
  <c r="E194" l="1"/>
  <c r="G194" s="1"/>
  <c r="D195" s="1"/>
  <c r="E195" l="1"/>
  <c r="G195" s="1"/>
  <c r="D196" s="1"/>
  <c r="E196" l="1"/>
  <c r="G196" s="1"/>
  <c r="D197" s="1"/>
  <c r="E197" l="1"/>
  <c r="G197" s="1"/>
  <c r="D198" s="1"/>
  <c r="E198" l="1"/>
  <c r="G198" s="1"/>
  <c r="D199" s="1"/>
  <c r="E199" l="1"/>
  <c r="G199" s="1"/>
  <c r="D200" s="1"/>
  <c r="E200" l="1"/>
  <c r="G200" s="1"/>
  <c r="D201" s="1"/>
  <c r="E201" l="1"/>
  <c r="G201" s="1"/>
  <c r="D202" s="1"/>
  <c r="E202" l="1"/>
  <c r="G202" s="1"/>
  <c r="D203" s="1"/>
  <c r="E203" l="1"/>
  <c r="G203" s="1"/>
  <c r="D204" s="1"/>
  <c r="E204" l="1"/>
  <c r="G204" s="1"/>
  <c r="D205" s="1"/>
  <c r="E205" l="1"/>
  <c r="G205" s="1"/>
  <c r="I201" s="1"/>
  <c r="I205" s="1"/>
  <c r="D206" s="1"/>
  <c r="E206" l="1"/>
  <c r="G206" s="1"/>
  <c r="D207" s="1"/>
  <c r="E207" l="1"/>
  <c r="G207" s="1"/>
  <c r="D208" s="1"/>
  <c r="E208" l="1"/>
  <c r="G208" s="1"/>
  <c r="D209" s="1"/>
  <c r="E209" l="1"/>
  <c r="G209" s="1"/>
  <c r="D210" s="1"/>
  <c r="E210" l="1"/>
  <c r="G210" s="1"/>
  <c r="D211" s="1"/>
  <c r="E211" l="1"/>
  <c r="G211" s="1"/>
  <c r="D212" s="1"/>
  <c r="E212" l="1"/>
  <c r="G212" s="1"/>
  <c r="D213" s="1"/>
  <c r="E213" l="1"/>
  <c r="G213" s="1"/>
  <c r="D214" s="1"/>
  <c r="E214" l="1"/>
  <c r="G214" s="1"/>
  <c r="D215" s="1"/>
  <c r="E215" l="1"/>
  <c r="G215" s="1"/>
  <c r="D216" s="1"/>
  <c r="E216" l="1"/>
  <c r="G216" s="1"/>
  <c r="D217" s="1"/>
  <c r="E217" l="1"/>
  <c r="G217" s="1"/>
  <c r="I213" s="1"/>
  <c r="I217" s="1"/>
  <c r="D218" s="1"/>
  <c r="E218" l="1"/>
  <c r="G218" s="1"/>
  <c r="D219" s="1"/>
  <c r="E219" l="1"/>
  <c r="G219" s="1"/>
  <c r="D220" s="1"/>
  <c r="E220" l="1"/>
  <c r="G220" s="1"/>
  <c r="D221" s="1"/>
  <c r="E221" l="1"/>
  <c r="G221" s="1"/>
  <c r="D222" s="1"/>
  <c r="E222" l="1"/>
  <c r="G222" s="1"/>
  <c r="D223" s="1"/>
  <c r="E223" l="1"/>
  <c r="G223" s="1"/>
  <c r="D224" s="1"/>
  <c r="E224" l="1"/>
  <c r="G224" s="1"/>
  <c r="D225" s="1"/>
  <c r="G225" l="1"/>
  <c r="D226" s="1"/>
  <c r="E225"/>
  <c r="E226" l="1"/>
  <c r="G226" s="1"/>
  <c r="D227" s="1"/>
  <c r="E227" l="1"/>
  <c r="G227" s="1"/>
  <c r="D228" s="1"/>
  <c r="E228" l="1"/>
  <c r="G228" s="1"/>
  <c r="D229" s="1"/>
  <c r="E229" l="1"/>
  <c r="G229" s="1"/>
  <c r="I225" s="1"/>
  <c r="I229" s="1"/>
  <c r="D230" s="1"/>
  <c r="E230" l="1"/>
  <c r="G230" s="1"/>
  <c r="D231" s="1"/>
  <c r="E231" l="1"/>
  <c r="G231" s="1"/>
  <c r="D232" s="1"/>
  <c r="E232" l="1"/>
  <c r="G232" s="1"/>
  <c r="D233" s="1"/>
  <c r="E233" l="1"/>
  <c r="G233" s="1"/>
  <c r="D234" s="1"/>
  <c r="E234" l="1"/>
  <c r="G234" s="1"/>
  <c r="D235" s="1"/>
  <c r="E235" l="1"/>
  <c r="G235" s="1"/>
  <c r="D236" s="1"/>
  <c r="E236" l="1"/>
  <c r="G236" s="1"/>
  <c r="D237" s="1"/>
  <c r="E237" l="1"/>
  <c r="G237" s="1"/>
  <c r="D238" s="1"/>
  <c r="E238" l="1"/>
  <c r="G238" s="1"/>
  <c r="D239" s="1"/>
  <c r="E239" l="1"/>
  <c r="G239" s="1"/>
  <c r="D240" s="1"/>
  <c r="E240" l="1"/>
  <c r="G240" s="1"/>
  <c r="D241" s="1"/>
  <c r="E241" l="1"/>
  <c r="G241" s="1"/>
  <c r="I237" s="1"/>
  <c r="I241" s="1"/>
  <c r="D242" s="1"/>
  <c r="E242" l="1"/>
  <c r="G242" s="1"/>
  <c r="D243" s="1"/>
  <c r="E243" l="1"/>
  <c r="G243" s="1"/>
  <c r="D244" s="1"/>
  <c r="E244" l="1"/>
  <c r="G244" s="1"/>
  <c r="D245" s="1"/>
  <c r="E245" l="1"/>
  <c r="G245" s="1"/>
  <c r="D246" s="1"/>
  <c r="E246" l="1"/>
  <c r="G246" s="1"/>
  <c r="D247" s="1"/>
  <c r="E247" l="1"/>
  <c r="G247" s="1"/>
  <c r="D248" s="1"/>
  <c r="E248" l="1"/>
  <c r="G248" s="1"/>
  <c r="D249" s="1"/>
  <c r="E249" l="1"/>
  <c r="G249" s="1"/>
  <c r="D250" s="1"/>
  <c r="E250" l="1"/>
  <c r="G250" s="1"/>
  <c r="D251" s="1"/>
  <c r="E251" l="1"/>
  <c r="G251" s="1"/>
  <c r="D252" s="1"/>
  <c r="E252" l="1"/>
  <c r="G252" s="1"/>
  <c r="D253" s="1"/>
  <c r="E253" l="1"/>
  <c r="G253" s="1"/>
  <c r="I249" s="1"/>
  <c r="I253" s="1"/>
  <c r="D254" s="1"/>
  <c r="E254" l="1"/>
  <c r="G254" s="1"/>
  <c r="D255" s="1"/>
  <c r="E255" l="1"/>
  <c r="G255" s="1"/>
  <c r="D256" s="1"/>
  <c r="E256" l="1"/>
  <c r="G256" s="1"/>
  <c r="D257" s="1"/>
  <c r="E257" l="1"/>
  <c r="G257" s="1"/>
  <c r="D258" s="1"/>
  <c r="E258" l="1"/>
  <c r="G258" s="1"/>
  <c r="D259" s="1"/>
  <c r="E259" l="1"/>
  <c r="G259" s="1"/>
  <c r="D260" s="1"/>
  <c r="E260" l="1"/>
  <c r="G260" s="1"/>
  <c r="D261" s="1"/>
  <c r="E261" l="1"/>
  <c r="G261" s="1"/>
  <c r="D262" s="1"/>
  <c r="E262" l="1"/>
  <c r="G262" s="1"/>
  <c r="D263" s="1"/>
  <c r="E263" l="1"/>
  <c r="G263" s="1"/>
  <c r="D264" s="1"/>
  <c r="E264" l="1"/>
  <c r="G264" s="1"/>
  <c r="D265" s="1"/>
  <c r="E265" l="1"/>
  <c r="G265" s="1"/>
  <c r="I261" s="1"/>
  <c r="I265" s="1"/>
  <c r="D266" s="1"/>
  <c r="E266" l="1"/>
  <c r="G266" s="1"/>
  <c r="D267" s="1"/>
  <c r="E267" l="1"/>
  <c r="G267" s="1"/>
  <c r="D268" s="1"/>
  <c r="E268" l="1"/>
  <c r="G268" s="1"/>
  <c r="D269" s="1"/>
  <c r="E269" l="1"/>
  <c r="G269" s="1"/>
  <c r="D270" s="1"/>
  <c r="E270" l="1"/>
  <c r="G270" s="1"/>
  <c r="D271" s="1"/>
  <c r="E271" l="1"/>
  <c r="G271" s="1"/>
  <c r="D272" s="1"/>
  <c r="E272" l="1"/>
  <c r="G272" s="1"/>
  <c r="D273" s="1"/>
  <c r="E273" l="1"/>
  <c r="G273" s="1"/>
  <c r="D274" s="1"/>
  <c r="E274" l="1"/>
  <c r="G274" s="1"/>
  <c r="D275" s="1"/>
  <c r="E275" l="1"/>
  <c r="G275" s="1"/>
  <c r="D276" s="1"/>
  <c r="E276" l="1"/>
  <c r="G276" s="1"/>
  <c r="D277" s="1"/>
  <c r="E277" l="1"/>
  <c r="G277" s="1"/>
  <c r="I273" s="1"/>
  <c r="I277" s="1"/>
  <c r="D278" s="1"/>
  <c r="E278" l="1"/>
  <c r="G278" s="1"/>
  <c r="D279" s="1"/>
  <c r="E279" l="1"/>
  <c r="G279" s="1"/>
  <c r="D280" s="1"/>
  <c r="E280" l="1"/>
  <c r="G280" s="1"/>
  <c r="D281" s="1"/>
  <c r="E281" l="1"/>
  <c r="G281" s="1"/>
  <c r="D282" s="1"/>
  <c r="E282" l="1"/>
  <c r="G282" s="1"/>
  <c r="D283" s="1"/>
  <c r="E283" l="1"/>
  <c r="G283" s="1"/>
  <c r="D284" s="1"/>
  <c r="E284" l="1"/>
  <c r="G284" s="1"/>
  <c r="D285" s="1"/>
  <c r="E285" l="1"/>
  <c r="G285" s="1"/>
  <c r="D286" s="1"/>
  <c r="E286" l="1"/>
  <c r="G286" s="1"/>
  <c r="D287" s="1"/>
  <c r="E287" l="1"/>
  <c r="G287" s="1"/>
  <c r="D288" s="1"/>
  <c r="E288" l="1"/>
  <c r="G288" s="1"/>
  <c r="D289" s="1"/>
  <c r="E289" l="1"/>
  <c r="G289" s="1"/>
  <c r="I285" s="1"/>
  <c r="I289" s="1"/>
  <c r="D290" s="1"/>
  <c r="E290" l="1"/>
  <c r="G290" s="1"/>
  <c r="D291" s="1"/>
  <c r="E291" l="1"/>
  <c r="G291" s="1"/>
  <c r="D292" s="1"/>
  <c r="E292" l="1"/>
  <c r="G292" s="1"/>
  <c r="D293" s="1"/>
  <c r="E293" l="1"/>
  <c r="G293" s="1"/>
  <c r="D294" s="1"/>
  <c r="E294" l="1"/>
  <c r="G294" s="1"/>
  <c r="D295" s="1"/>
  <c r="E295" l="1"/>
  <c r="G295" s="1"/>
  <c r="D296" s="1"/>
  <c r="E296" l="1"/>
  <c r="G296" s="1"/>
  <c r="D297" s="1"/>
  <c r="E297" l="1"/>
  <c r="G297" s="1"/>
  <c r="D298" s="1"/>
  <c r="E298" l="1"/>
  <c r="G298" s="1"/>
  <c r="D299" s="1"/>
  <c r="E299" l="1"/>
  <c r="G299" s="1"/>
  <c r="D300" s="1"/>
  <c r="E300" l="1"/>
  <c r="G300" s="1"/>
  <c r="D301" s="1"/>
  <c r="E301" l="1"/>
  <c r="G301" s="1"/>
  <c r="I297" s="1"/>
  <c r="I301" s="1"/>
  <c r="D302" s="1"/>
  <c r="E302" l="1"/>
  <c r="G302" s="1"/>
  <c r="D303" s="1"/>
  <c r="E303" l="1"/>
  <c r="G303" s="1"/>
  <c r="D304" s="1"/>
  <c r="E304" l="1"/>
  <c r="G304" s="1"/>
  <c r="D305" s="1"/>
  <c r="E305" l="1"/>
  <c r="G305" s="1"/>
  <c r="D306" s="1"/>
  <c r="E306" l="1"/>
  <c r="G306" s="1"/>
  <c r="D307" s="1"/>
  <c r="E307" l="1"/>
  <c r="G307" s="1"/>
  <c r="D308" s="1"/>
  <c r="E308" l="1"/>
  <c r="G308" s="1"/>
  <c r="D309" s="1"/>
  <c r="E309" l="1"/>
  <c r="G309" s="1"/>
  <c r="D310" s="1"/>
  <c r="E310" l="1"/>
  <c r="G310" s="1"/>
  <c r="D311" s="1"/>
  <c r="E311" l="1"/>
  <c r="G311" s="1"/>
  <c r="D312" s="1"/>
  <c r="E312" l="1"/>
  <c r="G312" s="1"/>
  <c r="D313" s="1"/>
  <c r="E313" l="1"/>
  <c r="G313" s="1"/>
  <c r="I309" s="1"/>
  <c r="I313" s="1"/>
</calcChain>
</file>

<file path=xl/sharedStrings.xml><?xml version="1.0" encoding="utf-8"?>
<sst xmlns="http://schemas.openxmlformats.org/spreadsheetml/2006/main" count="261" uniqueCount="14">
  <si>
    <t>P</t>
  </si>
  <si>
    <t>r</t>
  </si>
  <si>
    <t>n</t>
  </si>
  <si>
    <t>t</t>
  </si>
  <si>
    <t>A</t>
  </si>
  <si>
    <t>PMT</t>
  </si>
  <si>
    <t>Monthly Balance</t>
  </si>
  <si>
    <t>3% of Balance</t>
  </si>
  <si>
    <t>Total Payments</t>
  </si>
  <si>
    <t>9 years, 6 months</t>
  </si>
  <si>
    <t>5 years, 1 month</t>
  </si>
  <si>
    <t>Remainder Due</t>
  </si>
  <si>
    <t>25 years and 6 months</t>
  </si>
  <si>
    <t>Month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</si>
</sst>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8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0" fontId="0" fillId="0" borderId="0" xfId="0" applyFill="1"/>
    <xf numFmtId="44" fontId="0" fillId="0" borderId="0" xfId="1" applyFont="1" applyFill="1"/>
    <xf numFmtId="44" fontId="0" fillId="0" borderId="0" xfId="0" applyNumberFormat="1" applyFill="1"/>
    <xf numFmtId="44" fontId="0" fillId="3" borderId="0" xfId="1" applyFont="1" applyFill="1"/>
    <xf numFmtId="0" fontId="0" fillId="3" borderId="0" xfId="0" applyFill="1"/>
    <xf numFmtId="8" fontId="0" fillId="0" borderId="0" xfId="0" applyNumberFormat="1" applyFill="1"/>
    <xf numFmtId="0" fontId="0" fillId="0" borderId="0" xfId="0" applyFill="1" applyAlignment="1">
      <alignment wrapText="1"/>
    </xf>
    <xf numFmtId="44" fontId="0" fillId="3" borderId="0" xfId="0" applyNumberFormat="1" applyFill="1"/>
    <xf numFmtId="0" fontId="0" fillId="3" borderId="0" xfId="1" applyNumberFormat="1" applyFont="1" applyFill="1"/>
    <xf numFmtId="0" fontId="0" fillId="0" borderId="0" xfId="1" applyNumberFormat="1" applyFont="1"/>
    <xf numFmtId="0" fontId="0" fillId="0" borderId="0" xfId="1" applyNumberFormat="1" applyFont="1" applyFill="1"/>
    <xf numFmtId="0" fontId="0" fillId="0" borderId="0" xfId="0" applyNumberFormat="1"/>
    <xf numFmtId="0" fontId="0" fillId="0" borderId="0" xfId="0" applyNumberFormat="1" applyFill="1"/>
    <xf numFmtId="0" fontId="0" fillId="0" borderId="0" xfId="0" applyNumberFormat="1" applyFill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Balance Over Time with</a:t>
            </a:r>
            <a:r>
              <a:rPr lang="en-US" baseline="0"/>
              <a:t> Only 3% Monthly Payment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Sheet1!$G$1</c:f>
              <c:strCache>
                <c:ptCount val="1"/>
                <c:pt idx="0">
                  <c:v>Remainder Due</c:v>
                </c:pt>
              </c:strCache>
            </c:strRef>
          </c:tx>
          <c:marker>
            <c:symbol val="none"/>
          </c:marker>
          <c:val>
            <c:numRef>
              <c:f>Sheet1!$G$2:$G$313</c:f>
              <c:numCache>
                <c:formatCode>_("$"* #,##0.00_);_("$"* \(#,##0.00\);_("$"* "-"??_);_(@_)</c:formatCode>
                <c:ptCount val="312"/>
                <c:pt idx="0">
                  <c:v>970</c:v>
                </c:pt>
                <c:pt idx="1">
                  <c:v>940.9</c:v>
                </c:pt>
                <c:pt idx="2">
                  <c:v>912.673</c:v>
                </c:pt>
                <c:pt idx="3">
                  <c:v>885.29281000000003</c:v>
                </c:pt>
                <c:pt idx="4">
                  <c:v>858.73402570000007</c:v>
                </c:pt>
                <c:pt idx="5">
                  <c:v>832.97200492900004</c:v>
                </c:pt>
                <c:pt idx="6">
                  <c:v>807.98284478112998</c:v>
                </c:pt>
                <c:pt idx="7">
                  <c:v>783.74335943769609</c:v>
                </c:pt>
                <c:pt idx="8">
                  <c:v>760.23105865456523</c:v>
                </c:pt>
                <c:pt idx="9">
                  <c:v>737.42412689492824</c:v>
                </c:pt>
                <c:pt idx="10">
                  <c:v>715.30140308808041</c:v>
                </c:pt>
                <c:pt idx="11">
                  <c:v>693.84236099543796</c:v>
                </c:pt>
                <c:pt idx="12">
                  <c:v>811.84761176503878</c:v>
                </c:pt>
                <c:pt idx="13">
                  <c:v>787.49218341208757</c:v>
                </c:pt>
                <c:pt idx="14">
                  <c:v>763.86741790972496</c:v>
                </c:pt>
                <c:pt idx="15">
                  <c:v>740.95139537243324</c:v>
                </c:pt>
                <c:pt idx="16">
                  <c:v>718.72285351126027</c:v>
                </c:pt>
                <c:pt idx="17">
                  <c:v>697.16116790592241</c:v>
                </c:pt>
                <c:pt idx="18">
                  <c:v>676.24633286874473</c:v>
                </c:pt>
                <c:pt idx="19">
                  <c:v>655.95894288268244</c:v>
                </c:pt>
                <c:pt idx="20">
                  <c:v>636.28017459620196</c:v>
                </c:pt>
                <c:pt idx="21">
                  <c:v>617.19176935831592</c:v>
                </c:pt>
                <c:pt idx="22">
                  <c:v>598.67601627756642</c:v>
                </c:pt>
                <c:pt idx="23">
                  <c:v>580.71573578923937</c:v>
                </c:pt>
                <c:pt idx="24">
                  <c:v>679.48097394700733</c:v>
                </c:pt>
                <c:pt idx="25">
                  <c:v>659.09654472859711</c:v>
                </c:pt>
                <c:pt idx="26">
                  <c:v>639.32364838673925</c:v>
                </c:pt>
                <c:pt idx="27">
                  <c:v>620.14393893513704</c:v>
                </c:pt>
                <c:pt idx="28">
                  <c:v>601.53962076708297</c:v>
                </c:pt>
                <c:pt idx="29">
                  <c:v>583.49343214407043</c:v>
                </c:pt>
                <c:pt idx="30">
                  <c:v>565.98862917974827</c:v>
                </c:pt>
                <c:pt idx="31">
                  <c:v>549.00897030435578</c:v>
                </c:pt>
                <c:pt idx="32">
                  <c:v>532.53870119522514</c:v>
                </c:pt>
                <c:pt idx="33">
                  <c:v>516.56254015936838</c:v>
                </c:pt>
                <c:pt idx="34">
                  <c:v>501.06566395458731</c:v>
                </c:pt>
                <c:pt idx="35">
                  <c:v>486.03369403594968</c:v>
                </c:pt>
                <c:pt idx="36">
                  <c:v>568.69588241099007</c:v>
                </c:pt>
                <c:pt idx="37">
                  <c:v>551.63500593866036</c:v>
                </c:pt>
                <c:pt idx="38">
                  <c:v>535.0859557605005</c:v>
                </c:pt>
                <c:pt idx="39">
                  <c:v>519.03337708768549</c:v>
                </c:pt>
                <c:pt idx="40">
                  <c:v>503.46237577505491</c:v>
                </c:pt>
                <c:pt idx="41">
                  <c:v>488.35850450180328</c:v>
                </c:pt>
                <c:pt idx="42">
                  <c:v>473.70774936674917</c:v>
                </c:pt>
                <c:pt idx="43">
                  <c:v>459.4965168857467</c:v>
                </c:pt>
                <c:pt idx="44">
                  <c:v>445.71162137917429</c:v>
                </c:pt>
                <c:pt idx="45">
                  <c:v>432.34027273779907</c:v>
                </c:pt>
                <c:pt idx="46">
                  <c:v>419.37006455566512</c:v>
                </c:pt>
                <c:pt idx="47">
                  <c:v>406.78896261899519</c:v>
                </c:pt>
                <c:pt idx="48">
                  <c:v>475.97360201646762</c:v>
                </c:pt>
                <c:pt idx="49">
                  <c:v>461.69439395597362</c:v>
                </c:pt>
                <c:pt idx="50">
                  <c:v>447.84356213729444</c:v>
                </c:pt>
                <c:pt idx="51">
                  <c:v>434.4082552731756</c:v>
                </c:pt>
                <c:pt idx="52">
                  <c:v>421.37600761498032</c:v>
                </c:pt>
                <c:pt idx="53">
                  <c:v>408.73472738653089</c:v>
                </c:pt>
                <c:pt idx="54">
                  <c:v>396.47268556493498</c:v>
                </c:pt>
                <c:pt idx="55">
                  <c:v>384.57850499798695</c:v>
                </c:pt>
                <c:pt idx="56">
                  <c:v>373.04114984804733</c:v>
                </c:pt>
                <c:pt idx="57">
                  <c:v>361.84991535260593</c:v>
                </c:pt>
                <c:pt idx="58">
                  <c:v>350.99441789202774</c:v>
                </c:pt>
                <c:pt idx="59">
                  <c:v>340.46458535526693</c:v>
                </c:pt>
                <c:pt idx="60">
                  <c:v>398.36910521677561</c:v>
                </c:pt>
                <c:pt idx="61">
                  <c:v>386.41803206027237</c:v>
                </c:pt>
                <c:pt idx="62">
                  <c:v>374.82549109846417</c:v>
                </c:pt>
                <c:pt idx="63">
                  <c:v>363.58072636551026</c:v>
                </c:pt>
                <c:pt idx="64">
                  <c:v>352.67330457454494</c:v>
                </c:pt>
                <c:pt idx="65">
                  <c:v>342.09310543730862</c:v>
                </c:pt>
                <c:pt idx="66">
                  <c:v>331.83031227418934</c:v>
                </c:pt>
                <c:pt idx="67">
                  <c:v>321.87540290596365</c:v>
                </c:pt>
                <c:pt idx="68">
                  <c:v>312.21914081878475</c:v>
                </c:pt>
                <c:pt idx="69">
                  <c:v>302.85256659422123</c:v>
                </c:pt>
                <c:pt idx="70">
                  <c:v>293.76698959639458</c:v>
                </c:pt>
                <c:pt idx="71">
                  <c:v>284.95397990850273</c:v>
                </c:pt>
                <c:pt idx="72">
                  <c:v>333.41753265073686</c:v>
                </c:pt>
                <c:pt idx="73">
                  <c:v>323.41500667121477</c:v>
                </c:pt>
                <c:pt idx="74">
                  <c:v>313.7125564710783</c:v>
                </c:pt>
                <c:pt idx="75">
                  <c:v>304.30117977694596</c:v>
                </c:pt>
                <c:pt idx="76">
                  <c:v>295.1721443836376</c:v>
                </c:pt>
                <c:pt idx="77">
                  <c:v>286.31698005212849</c:v>
                </c:pt>
                <c:pt idx="78">
                  <c:v>277.72747065056461</c:v>
                </c:pt>
                <c:pt idx="79">
                  <c:v>269.39564653104765</c:v>
                </c:pt>
                <c:pt idx="80">
                  <c:v>261.3137771351162</c:v>
                </c:pt>
                <c:pt idx="81">
                  <c:v>253.47436382106272</c:v>
                </c:pt>
                <c:pt idx="82">
                  <c:v>245.87013290643085</c:v>
                </c:pt>
                <c:pt idx="83">
                  <c:v>238.49402891923793</c:v>
                </c:pt>
                <c:pt idx="84">
                  <c:v>279.05590474545625</c:v>
                </c:pt>
                <c:pt idx="85">
                  <c:v>270.68422760309255</c:v>
                </c:pt>
                <c:pt idx="86">
                  <c:v>262.5637007749998</c:v>
                </c:pt>
                <c:pt idx="87">
                  <c:v>254.68678975174981</c:v>
                </c:pt>
                <c:pt idx="88">
                  <c:v>247.04618605919731</c:v>
                </c:pt>
                <c:pt idx="89">
                  <c:v>239.63480047742138</c:v>
                </c:pt>
                <c:pt idx="90">
                  <c:v>232.44575646309875</c:v>
                </c:pt>
                <c:pt idx="91">
                  <c:v>225.47238376920578</c:v>
                </c:pt>
                <c:pt idx="92">
                  <c:v>218.7082122561296</c:v>
                </c:pt>
                <c:pt idx="93">
                  <c:v>212.14696588844572</c:v>
                </c:pt>
                <c:pt idx="94">
                  <c:v>205.78255691179234</c:v>
                </c:pt>
                <c:pt idx="95">
                  <c:v>199.60908020443858</c:v>
                </c:pt>
                <c:pt idx="96">
                  <c:v>233.55759774900085</c:v>
                </c:pt>
                <c:pt idx="97">
                  <c:v>226.55086981653082</c:v>
                </c:pt>
                <c:pt idx="98">
                  <c:v>219.75434372203489</c:v>
                </c:pt>
                <c:pt idx="99">
                  <c:v>213.16171341037384</c:v>
                </c:pt>
                <c:pt idx="100">
                  <c:v>206.76686200806262</c:v>
                </c:pt>
                <c:pt idx="101">
                  <c:v>200.56385614782073</c:v>
                </c:pt>
                <c:pt idx="102">
                  <c:v>194.54694046338611</c:v>
                </c:pt>
                <c:pt idx="103">
                  <c:v>188.71053224948452</c:v>
                </c:pt>
                <c:pt idx="104">
                  <c:v>183.04921628199997</c:v>
                </c:pt>
                <c:pt idx="105">
                  <c:v>177.55773979353998</c:v>
                </c:pt>
                <c:pt idx="106">
                  <c:v>172.23100759973377</c:v>
                </c:pt>
                <c:pt idx="107">
                  <c:v>167.06407737174175</c:v>
                </c:pt>
                <c:pt idx="108">
                  <c:v>195.47750303309886</c:v>
                </c:pt>
                <c:pt idx="109">
                  <c:v>189.61317794210589</c:v>
                </c:pt>
                <c:pt idx="110">
                  <c:v>183.92478260384271</c:v>
                </c:pt>
                <c:pt idx="111">
                  <c:v>178.40703912572744</c:v>
                </c:pt>
                <c:pt idx="112">
                  <c:v>173.05482795195562</c:v>
                </c:pt>
                <c:pt idx="113">
                  <c:v>167.86318311339696</c:v>
                </c:pt>
                <c:pt idx="114">
                  <c:v>162.82728761999505</c:v>
                </c:pt>
                <c:pt idx="115">
                  <c:v>157.9424689913952</c:v>
                </c:pt>
                <c:pt idx="116">
                  <c:v>153.20419492165334</c:v>
                </c:pt>
                <c:pt idx="117">
                  <c:v>148.60806907400374</c:v>
                </c:pt>
                <c:pt idx="118">
                  <c:v>144.14982700178362</c:v>
                </c:pt>
                <c:pt idx="119">
                  <c:v>139.82533219173013</c:v>
                </c:pt>
                <c:pt idx="120">
                  <c:v>163.60612782599429</c:v>
                </c:pt>
                <c:pt idx="121">
                  <c:v>158.69794399121446</c:v>
                </c:pt>
                <c:pt idx="122">
                  <c:v>153.93700567147803</c:v>
                </c:pt>
                <c:pt idx="123">
                  <c:v>149.31889550133369</c:v>
                </c:pt>
                <c:pt idx="124">
                  <c:v>144.83932863629369</c:v>
                </c:pt>
                <c:pt idx="125">
                  <c:v>140.49414877720488</c:v>
                </c:pt>
                <c:pt idx="126">
                  <c:v>136.27932431388874</c:v>
                </c:pt>
                <c:pt idx="127">
                  <c:v>132.19094458447208</c:v>
                </c:pt>
                <c:pt idx="128">
                  <c:v>128.22521624693792</c:v>
                </c:pt>
                <c:pt idx="129">
                  <c:v>124.37845975952978</c:v>
                </c:pt>
                <c:pt idx="130">
                  <c:v>120.64710596674388</c:v>
                </c:pt>
                <c:pt idx="131">
                  <c:v>117.02769278774156</c:v>
                </c:pt>
                <c:pt idx="132">
                  <c:v>136.93117953160734</c:v>
                </c:pt>
                <c:pt idx="133">
                  <c:v>132.82324414565912</c:v>
                </c:pt>
                <c:pt idx="134">
                  <c:v>128.83854682128936</c:v>
                </c:pt>
                <c:pt idx="135">
                  <c:v>124.97339041665067</c:v>
                </c:pt>
                <c:pt idx="136">
                  <c:v>121.22418870415115</c:v>
                </c:pt>
                <c:pt idx="137">
                  <c:v>117.58746304302662</c:v>
                </c:pt>
                <c:pt idx="138">
                  <c:v>114.05983915173582</c:v>
                </c:pt>
                <c:pt idx="139">
                  <c:v>110.63804397718374</c:v>
                </c:pt>
                <c:pt idx="140">
                  <c:v>107.31890265786824</c:v>
                </c:pt>
                <c:pt idx="141">
                  <c:v>104.09933557813218</c:v>
                </c:pt>
                <c:pt idx="142">
                  <c:v>100.97635551078822</c:v>
                </c:pt>
                <c:pt idx="143">
                  <c:v>97.947064845464581</c:v>
                </c:pt>
                <c:pt idx="144">
                  <c:v>114.60541348340742</c:v>
                </c:pt>
                <c:pt idx="145">
                  <c:v>111.1672510789052</c:v>
                </c:pt>
                <c:pt idx="146">
                  <c:v>107.83223354653803</c:v>
                </c:pt>
                <c:pt idx="147">
                  <c:v>104.59726654014189</c:v>
                </c:pt>
                <c:pt idx="148">
                  <c:v>101.45934854393764</c:v>
                </c:pt>
                <c:pt idx="149">
                  <c:v>98.415568087619505</c:v>
                </c:pt>
                <c:pt idx="150">
                  <c:v>95.463101044990921</c:v>
                </c:pt>
                <c:pt idx="151">
                  <c:v>92.599208013641189</c:v>
                </c:pt>
                <c:pt idx="152">
                  <c:v>89.821231773231958</c:v>
                </c:pt>
                <c:pt idx="153">
                  <c:v>87.126594820034995</c:v>
                </c:pt>
                <c:pt idx="154">
                  <c:v>84.512796975433943</c:v>
                </c:pt>
                <c:pt idx="155">
                  <c:v>81.977413066170925</c:v>
                </c:pt>
                <c:pt idx="156">
                  <c:v>95.919722919432033</c:v>
                </c:pt>
                <c:pt idx="157">
                  <c:v>93.042131231849069</c:v>
                </c:pt>
                <c:pt idx="158">
                  <c:v>90.250867294893595</c:v>
                </c:pt>
                <c:pt idx="159">
                  <c:v>87.543341276046789</c:v>
                </c:pt>
                <c:pt idx="160">
                  <c:v>84.917041037765387</c:v>
                </c:pt>
                <c:pt idx="161">
                  <c:v>82.369529806632428</c:v>
                </c:pt>
                <c:pt idx="162">
                  <c:v>79.89844391243345</c:v>
                </c:pt>
                <c:pt idx="163">
                  <c:v>77.501490595060446</c:v>
                </c:pt>
                <c:pt idx="164">
                  <c:v>75.176445877208636</c:v>
                </c:pt>
                <c:pt idx="165">
                  <c:v>72.921152500892376</c:v>
                </c:pt>
                <c:pt idx="166">
                  <c:v>70.733517925865598</c:v>
                </c:pt>
                <c:pt idx="167">
                  <c:v>68.611512388089636</c:v>
                </c:pt>
                <c:pt idx="168">
                  <c:v>80.28061646732489</c:v>
                </c:pt>
                <c:pt idx="169">
                  <c:v>77.872197973305148</c:v>
                </c:pt>
                <c:pt idx="170">
                  <c:v>75.536032034106</c:v>
                </c:pt>
                <c:pt idx="171">
                  <c:v>73.269951073082822</c:v>
                </c:pt>
                <c:pt idx="172">
                  <c:v>71.071852540890333</c:v>
                </c:pt>
                <c:pt idx="173">
                  <c:v>68.939696964663625</c:v>
                </c:pt>
                <c:pt idx="174">
                  <c:v>66.871506055723714</c:v>
                </c:pt>
                <c:pt idx="175">
                  <c:v>64.865360874052001</c:v>
                </c:pt>
                <c:pt idx="176">
                  <c:v>62.919400047830443</c:v>
                </c:pt>
                <c:pt idx="177">
                  <c:v>61.031818046395529</c:v>
                </c:pt>
                <c:pt idx="178">
                  <c:v>59.20086350500366</c:v>
                </c:pt>
                <c:pt idx="179">
                  <c:v>57.424837599853554</c:v>
                </c:pt>
                <c:pt idx="180">
                  <c:v>67.191367783528619</c:v>
                </c:pt>
                <c:pt idx="181">
                  <c:v>65.175626750022758</c:v>
                </c:pt>
                <c:pt idx="182">
                  <c:v>63.220357947522075</c:v>
                </c:pt>
                <c:pt idx="183">
                  <c:v>61.32374720909641</c:v>
                </c:pt>
                <c:pt idx="184">
                  <c:v>59.484034792823522</c:v>
                </c:pt>
                <c:pt idx="185">
                  <c:v>57.699513749038815</c:v>
                </c:pt>
                <c:pt idx="186">
                  <c:v>55.968528336567651</c:v>
                </c:pt>
                <c:pt idx="187">
                  <c:v>54.289472486470622</c:v>
                </c:pt>
                <c:pt idx="188">
                  <c:v>52.660788311876502</c:v>
                </c:pt>
                <c:pt idx="189">
                  <c:v>51.080964662520209</c:v>
                </c:pt>
                <c:pt idx="190">
                  <c:v>49.548535722644601</c:v>
                </c:pt>
                <c:pt idx="191">
                  <c:v>48.062079650965266</c:v>
                </c:pt>
                <c:pt idx="192">
                  <c:v>56.236238625035135</c:v>
                </c:pt>
                <c:pt idx="193">
                  <c:v>54.54915146628408</c:v>
                </c:pt>
                <c:pt idx="194">
                  <c:v>52.91267692229556</c:v>
                </c:pt>
                <c:pt idx="195">
                  <c:v>51.325296614626694</c:v>
                </c:pt>
                <c:pt idx="196">
                  <c:v>49.785537716187896</c:v>
                </c:pt>
                <c:pt idx="197">
                  <c:v>48.29197158470226</c:v>
                </c:pt>
                <c:pt idx="198">
                  <c:v>46.843212437161192</c:v>
                </c:pt>
                <c:pt idx="199">
                  <c:v>45.437916064046355</c:v>
                </c:pt>
                <c:pt idx="200">
                  <c:v>44.074778582124964</c:v>
                </c:pt>
                <c:pt idx="201">
                  <c:v>42.752535224661216</c:v>
                </c:pt>
                <c:pt idx="202">
                  <c:v>41.469959167921381</c:v>
                </c:pt>
                <c:pt idx="203">
                  <c:v>40.225860392883739</c:v>
                </c:pt>
                <c:pt idx="204">
                  <c:v>47.067274249880008</c:v>
                </c:pt>
                <c:pt idx="205">
                  <c:v>45.655256022383611</c:v>
                </c:pt>
                <c:pt idx="206">
                  <c:v>44.285598341712102</c:v>
                </c:pt>
                <c:pt idx="207">
                  <c:v>42.957030391460741</c:v>
                </c:pt>
                <c:pt idx="208">
                  <c:v>41.668319479716921</c:v>
                </c:pt>
                <c:pt idx="209">
                  <c:v>40.418269895325416</c:v>
                </c:pt>
                <c:pt idx="210">
                  <c:v>39.205721798465653</c:v>
                </c:pt>
                <c:pt idx="211">
                  <c:v>38.029550144511681</c:v>
                </c:pt>
                <c:pt idx="212">
                  <c:v>36.888663640176333</c:v>
                </c:pt>
                <c:pt idx="213">
                  <c:v>35.782003730971041</c:v>
                </c:pt>
                <c:pt idx="214">
                  <c:v>34.708543619041912</c:v>
                </c:pt>
                <c:pt idx="215">
                  <c:v>33.667287310470655</c:v>
                </c:pt>
                <c:pt idx="216">
                  <c:v>39.393251744386802</c:v>
                </c:pt>
                <c:pt idx="217">
                  <c:v>38.2114541920552</c:v>
                </c:pt>
                <c:pt idx="218">
                  <c:v>37.065110566293541</c:v>
                </c:pt>
                <c:pt idx="219">
                  <c:v>35.953157249304738</c:v>
                </c:pt>
                <c:pt idx="220">
                  <c:v>34.874562531825596</c:v>
                </c:pt>
                <c:pt idx="221">
                  <c:v>33.828325655870827</c:v>
                </c:pt>
                <c:pt idx="222">
                  <c:v>32.813475886194702</c:v>
                </c:pt>
                <c:pt idx="223">
                  <c:v>31.82907160960886</c:v>
                </c:pt>
                <c:pt idx="224">
                  <c:v>30.874199461320593</c:v>
                </c:pt>
                <c:pt idx="225">
                  <c:v>29.947973477480975</c:v>
                </c:pt>
                <c:pt idx="226">
                  <c:v>29.049534273156546</c:v>
                </c:pt>
                <c:pt idx="227">
                  <c:v>28.17804824496185</c:v>
                </c:pt>
                <c:pt idx="228">
                  <c:v>32.970430256019974</c:v>
                </c:pt>
                <c:pt idx="229">
                  <c:v>31.981317348339374</c:v>
                </c:pt>
                <c:pt idx="230">
                  <c:v>31.021877827889192</c:v>
                </c:pt>
                <c:pt idx="231">
                  <c:v>30.091221493052515</c:v>
                </c:pt>
                <c:pt idx="232">
                  <c:v>29.188484848260941</c:v>
                </c:pt>
                <c:pt idx="233">
                  <c:v>28.312830302813111</c:v>
                </c:pt>
                <c:pt idx="234">
                  <c:v>27.463445393728719</c:v>
                </c:pt>
                <c:pt idx="235">
                  <c:v>26.639542031916857</c:v>
                </c:pt>
                <c:pt idx="236">
                  <c:v>25.840355770959352</c:v>
                </c:pt>
                <c:pt idx="237">
                  <c:v>25.065145097830573</c:v>
                </c:pt>
                <c:pt idx="238">
                  <c:v>24.313190744895657</c:v>
                </c:pt>
                <c:pt idx="239">
                  <c:v>23.583795022548788</c:v>
                </c:pt>
                <c:pt idx="240">
                  <c:v>27.594809342490304</c:v>
                </c:pt>
                <c:pt idx="241">
                  <c:v>26.766965062215593</c:v>
                </c:pt>
                <c:pt idx="242">
                  <c:v>25.963956110349127</c:v>
                </c:pt>
                <c:pt idx="243">
                  <c:v>25.185037427038655</c:v>
                </c:pt>
                <c:pt idx="244">
                  <c:v>24.429486304227495</c:v>
                </c:pt>
                <c:pt idx="245">
                  <c:v>23.69660171510067</c:v>
                </c:pt>
                <c:pt idx="246">
                  <c:v>22.985703663647648</c:v>
                </c:pt>
                <c:pt idx="247">
                  <c:v>22.296132553738218</c:v>
                </c:pt>
                <c:pt idx="248">
                  <c:v>21.627248577126071</c:v>
                </c:pt>
                <c:pt idx="249">
                  <c:v>20.978431119812289</c:v>
                </c:pt>
                <c:pt idx="250">
                  <c:v>20.34907818621792</c:v>
                </c:pt>
                <c:pt idx="251">
                  <c:v>19.738605840631383</c:v>
                </c:pt>
                <c:pt idx="252">
                  <c:v>23.095649548260134</c:v>
                </c:pt>
                <c:pt idx="253">
                  <c:v>22.402780061812329</c:v>
                </c:pt>
                <c:pt idx="254">
                  <c:v>21.73069665995796</c:v>
                </c:pt>
                <c:pt idx="255">
                  <c:v>21.078775760159221</c:v>
                </c:pt>
                <c:pt idx="256">
                  <c:v>20.446412487354443</c:v>
                </c:pt>
                <c:pt idx="257">
                  <c:v>19.833020112733809</c:v>
                </c:pt>
                <c:pt idx="258">
                  <c:v>19.238029509351794</c:v>
                </c:pt>
                <c:pt idx="259">
                  <c:v>18.660888624071241</c:v>
                </c:pt>
                <c:pt idx="260">
                  <c:v>18.101061965349103</c:v>
                </c:pt>
                <c:pt idx="261">
                  <c:v>17.558030106388632</c:v>
                </c:pt>
                <c:pt idx="262">
                  <c:v>17.031289203196973</c:v>
                </c:pt>
                <c:pt idx="263">
                  <c:v>16.520350527101066</c:v>
                </c:pt>
                <c:pt idx="264">
                  <c:v>19.33004941022401</c:v>
                </c:pt>
                <c:pt idx="265">
                  <c:v>18.75014792791729</c:v>
                </c:pt>
                <c:pt idx="266">
                  <c:v>18.187643490079772</c:v>
                </c:pt>
                <c:pt idx="267">
                  <c:v>17.642014185377377</c:v>
                </c:pt>
                <c:pt idx="268">
                  <c:v>17.112753759816055</c:v>
                </c:pt>
                <c:pt idx="269">
                  <c:v>16.599371147021575</c:v>
                </c:pt>
                <c:pt idx="270">
                  <c:v>16.101390012610928</c:v>
                </c:pt>
                <c:pt idx="271">
                  <c:v>15.6183483122326</c:v>
                </c:pt>
                <c:pt idx="272">
                  <c:v>15.149797862865622</c:v>
                </c:pt>
                <c:pt idx="273">
                  <c:v>14.695303926979653</c:v>
                </c:pt>
                <c:pt idx="274">
                  <c:v>14.254444809170263</c:v>
                </c:pt>
                <c:pt idx="275">
                  <c:v>13.826811464895155</c:v>
                </c:pt>
                <c:pt idx="276">
                  <c:v>16.178406648443875</c:v>
                </c:pt>
                <c:pt idx="277">
                  <c:v>15.693054448990559</c:v>
                </c:pt>
                <c:pt idx="278">
                  <c:v>15.222262815520843</c:v>
                </c:pt>
                <c:pt idx="279">
                  <c:v>14.765594931055217</c:v>
                </c:pt>
                <c:pt idx="280">
                  <c:v>14.32262708312356</c:v>
                </c:pt>
                <c:pt idx="281">
                  <c:v>13.892948270629853</c:v>
                </c:pt>
                <c:pt idx="282">
                  <c:v>13.476159822510958</c:v>
                </c:pt>
                <c:pt idx="283">
                  <c:v>13.071875027835629</c:v>
                </c:pt>
                <c:pt idx="284">
                  <c:v>12.679718777000561</c:v>
                </c:pt>
                <c:pt idx="285">
                  <c:v>12.299327213690544</c:v>
                </c:pt>
                <c:pt idx="286">
                  <c:v>11.930347397279828</c:v>
                </c:pt>
                <c:pt idx="287">
                  <c:v>11.572436975361434</c:v>
                </c:pt>
                <c:pt idx="288">
                  <c:v>13.540619381136894</c:v>
                </c:pt>
                <c:pt idx="289">
                  <c:v>13.134400799702787</c:v>
                </c:pt>
                <c:pt idx="290">
                  <c:v>12.740368775711703</c:v>
                </c:pt>
                <c:pt idx="291">
                  <c:v>12.358157712440352</c:v>
                </c:pt>
                <c:pt idx="292">
                  <c:v>11.987412981067141</c:v>
                </c:pt>
                <c:pt idx="293">
                  <c:v>11.627790591635128</c:v>
                </c:pt>
                <c:pt idx="294">
                  <c:v>11.278956873886074</c:v>
                </c:pt>
                <c:pt idx="295">
                  <c:v>10.940588167669491</c:v>
                </c:pt>
                <c:pt idx="296">
                  <c:v>10.612370522639406</c:v>
                </c:pt>
                <c:pt idx="297">
                  <c:v>10.293999406960223</c:v>
                </c:pt>
                <c:pt idx="298">
                  <c:v>9.9851794247514167</c:v>
                </c:pt>
                <c:pt idx="299">
                  <c:v>9.6856240420088735</c:v>
                </c:pt>
                <c:pt idx="300">
                  <c:v>11.332906707624106</c:v>
                </c:pt>
                <c:pt idx="301">
                  <c:v>10.992919506395383</c:v>
                </c:pt>
                <c:pt idx="302">
                  <c:v>10.663131921203522</c:v>
                </c:pt>
                <c:pt idx="303">
                  <c:v>10.343237963567416</c:v>
                </c:pt>
                <c:pt idx="304">
                  <c:v>10.032940824660393</c:v>
                </c:pt>
                <c:pt idx="305">
                  <c:v>9.7319525999205823</c:v>
                </c:pt>
                <c:pt idx="306">
                  <c:v>9.4399940219229652</c:v>
                </c:pt>
                <c:pt idx="307">
                  <c:v>9.1567942012652761</c:v>
                </c:pt>
                <c:pt idx="308">
                  <c:v>8.8820903752273175</c:v>
                </c:pt>
                <c:pt idx="309">
                  <c:v>8.6156276639704981</c:v>
                </c:pt>
                <c:pt idx="310">
                  <c:v>8.3571588340513827</c:v>
                </c:pt>
                <c:pt idx="311">
                  <c:v>8.1064440690298412</c:v>
                </c:pt>
              </c:numCache>
            </c:numRef>
          </c:val>
        </c:ser>
        <c:marker val="1"/>
        <c:axId val="75082368"/>
        <c:axId val="76489088"/>
      </c:lineChart>
      <c:catAx>
        <c:axId val="75082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76489088"/>
        <c:crosses val="autoZero"/>
        <c:auto val="1"/>
        <c:lblAlgn val="ctr"/>
        <c:lblOffset val="100"/>
      </c:catAx>
      <c:valAx>
        <c:axId val="764890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Remainder Due</a:t>
                </a:r>
              </a:p>
            </c:rich>
          </c:tx>
          <c:layout/>
        </c:title>
        <c:numFmt formatCode="_(&quot;$&quot;* #,##0.00_);_(&quot;$&quot;* \(#,##0.00\);_(&quot;$&quot;* &quot;-&quot;??_);_(@_)" sourceLinked="1"/>
        <c:tickLblPos val="nextTo"/>
        <c:crossAx val="750823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Balance Over Time with 3% or $10 Minimum</a:t>
            </a:r>
            <a:r>
              <a:rPr lang="en-US" baseline="0"/>
              <a:t> Monthly Payment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Sheet1!$U$1</c:f>
              <c:strCache>
                <c:ptCount val="1"/>
                <c:pt idx="0">
                  <c:v>Remainder Due</c:v>
                </c:pt>
              </c:strCache>
            </c:strRef>
          </c:tx>
          <c:marker>
            <c:symbol val="none"/>
          </c:marker>
          <c:val>
            <c:numRef>
              <c:f>Sheet1!$U$2:$U$115</c:f>
              <c:numCache>
                <c:formatCode>_("$"* #,##0.00_);_("$"* \(#,##0.00\);_("$"* "-"??_);_(@_)</c:formatCode>
                <c:ptCount val="114"/>
                <c:pt idx="0">
                  <c:v>970</c:v>
                </c:pt>
                <c:pt idx="1">
                  <c:v>940.9</c:v>
                </c:pt>
                <c:pt idx="2">
                  <c:v>912.673</c:v>
                </c:pt>
                <c:pt idx="3">
                  <c:v>885.29281000000003</c:v>
                </c:pt>
                <c:pt idx="4">
                  <c:v>858.73402570000007</c:v>
                </c:pt>
                <c:pt idx="5">
                  <c:v>832.97200492900004</c:v>
                </c:pt>
                <c:pt idx="6">
                  <c:v>807.98284478112998</c:v>
                </c:pt>
                <c:pt idx="7">
                  <c:v>783.74335943769609</c:v>
                </c:pt>
                <c:pt idx="8">
                  <c:v>760.23105865456523</c:v>
                </c:pt>
                <c:pt idx="9">
                  <c:v>737.42412689492824</c:v>
                </c:pt>
                <c:pt idx="10">
                  <c:v>715.30140308808041</c:v>
                </c:pt>
                <c:pt idx="11">
                  <c:v>693.84236099543796</c:v>
                </c:pt>
                <c:pt idx="12">
                  <c:v>811.84761176503901</c:v>
                </c:pt>
                <c:pt idx="13">
                  <c:v>787.4921834120878</c:v>
                </c:pt>
                <c:pt idx="14">
                  <c:v>763.86741790972519</c:v>
                </c:pt>
                <c:pt idx="15">
                  <c:v>740.95139537243347</c:v>
                </c:pt>
                <c:pt idx="16">
                  <c:v>718.7228535112605</c:v>
                </c:pt>
                <c:pt idx="17">
                  <c:v>697.16116790592264</c:v>
                </c:pt>
                <c:pt idx="18">
                  <c:v>676.24633286874496</c:v>
                </c:pt>
                <c:pt idx="19">
                  <c:v>655.95894288268266</c:v>
                </c:pt>
                <c:pt idx="20">
                  <c:v>636.28017459620219</c:v>
                </c:pt>
                <c:pt idx="21">
                  <c:v>617.19176935831615</c:v>
                </c:pt>
                <c:pt idx="22">
                  <c:v>598.67601627756665</c:v>
                </c:pt>
                <c:pt idx="23">
                  <c:v>580.7157357892396</c:v>
                </c:pt>
                <c:pt idx="24">
                  <c:v>679.48097394700756</c:v>
                </c:pt>
                <c:pt idx="25">
                  <c:v>659.09654472859734</c:v>
                </c:pt>
                <c:pt idx="26">
                  <c:v>639.32364838673936</c:v>
                </c:pt>
                <c:pt idx="27">
                  <c:v>620.14393893513716</c:v>
                </c:pt>
                <c:pt idx="28">
                  <c:v>601.53962076708308</c:v>
                </c:pt>
                <c:pt idx="29">
                  <c:v>583.49343214407054</c:v>
                </c:pt>
                <c:pt idx="30">
                  <c:v>565.98862917974839</c:v>
                </c:pt>
                <c:pt idx="31">
                  <c:v>549.0089703043559</c:v>
                </c:pt>
                <c:pt idx="32">
                  <c:v>532.53870119522526</c:v>
                </c:pt>
                <c:pt idx="33">
                  <c:v>516.5625401593685</c:v>
                </c:pt>
                <c:pt idx="34">
                  <c:v>501.06566395458742</c:v>
                </c:pt>
                <c:pt idx="35">
                  <c:v>486.03369403594979</c:v>
                </c:pt>
                <c:pt idx="36">
                  <c:v>568.69588241099018</c:v>
                </c:pt>
                <c:pt idx="37">
                  <c:v>551.63500593866047</c:v>
                </c:pt>
                <c:pt idx="38">
                  <c:v>535.08595576050061</c:v>
                </c:pt>
                <c:pt idx="39">
                  <c:v>519.03337708768561</c:v>
                </c:pt>
                <c:pt idx="40">
                  <c:v>503.46237577505502</c:v>
                </c:pt>
                <c:pt idx="41">
                  <c:v>488.3585045018034</c:v>
                </c:pt>
                <c:pt idx="42">
                  <c:v>473.70774936674928</c:v>
                </c:pt>
                <c:pt idx="43">
                  <c:v>459.49651688574681</c:v>
                </c:pt>
                <c:pt idx="44">
                  <c:v>445.7116213791744</c:v>
                </c:pt>
                <c:pt idx="45">
                  <c:v>432.34027273779918</c:v>
                </c:pt>
                <c:pt idx="46">
                  <c:v>419.37006455566518</c:v>
                </c:pt>
                <c:pt idx="47">
                  <c:v>406.78896261899524</c:v>
                </c:pt>
                <c:pt idx="48">
                  <c:v>475.97360201646768</c:v>
                </c:pt>
                <c:pt idx="49">
                  <c:v>461.69439395597362</c:v>
                </c:pt>
                <c:pt idx="50">
                  <c:v>447.84356213729444</c:v>
                </c:pt>
                <c:pt idx="51">
                  <c:v>434.4082552731756</c:v>
                </c:pt>
                <c:pt idx="52">
                  <c:v>421.37600761498032</c:v>
                </c:pt>
                <c:pt idx="53">
                  <c:v>408.73472738653089</c:v>
                </c:pt>
                <c:pt idx="54">
                  <c:v>396.47268556493498</c:v>
                </c:pt>
                <c:pt idx="55">
                  <c:v>384.57850499798695</c:v>
                </c:pt>
                <c:pt idx="56">
                  <c:v>373.04114984804733</c:v>
                </c:pt>
                <c:pt idx="57">
                  <c:v>361.84991535260593</c:v>
                </c:pt>
                <c:pt idx="58">
                  <c:v>350.99441789202774</c:v>
                </c:pt>
                <c:pt idx="59">
                  <c:v>340.46458535526693</c:v>
                </c:pt>
                <c:pt idx="60">
                  <c:v>398.36910521677561</c:v>
                </c:pt>
                <c:pt idx="61">
                  <c:v>386.41803206027237</c:v>
                </c:pt>
                <c:pt idx="62">
                  <c:v>374.82549109846417</c:v>
                </c:pt>
                <c:pt idx="63">
                  <c:v>363.58072636551026</c:v>
                </c:pt>
                <c:pt idx="64">
                  <c:v>352.67330457454494</c:v>
                </c:pt>
                <c:pt idx="65">
                  <c:v>342.09310543730862</c:v>
                </c:pt>
                <c:pt idx="66">
                  <c:v>331.83031227418934</c:v>
                </c:pt>
                <c:pt idx="67">
                  <c:v>321.83031227418934</c:v>
                </c:pt>
                <c:pt idx="68">
                  <c:v>311.83031227418934</c:v>
                </c:pt>
                <c:pt idx="69">
                  <c:v>301.83031227418934</c:v>
                </c:pt>
                <c:pt idx="70">
                  <c:v>291.83031227418934</c:v>
                </c:pt>
                <c:pt idx="71">
                  <c:v>281.83031227418934</c:v>
                </c:pt>
                <c:pt idx="72">
                  <c:v>329.76260719299046</c:v>
                </c:pt>
                <c:pt idx="73">
                  <c:v>319.76260719299046</c:v>
                </c:pt>
                <c:pt idx="74">
                  <c:v>309.76260719299046</c:v>
                </c:pt>
                <c:pt idx="75">
                  <c:v>299.76260719299046</c:v>
                </c:pt>
                <c:pt idx="76">
                  <c:v>289.76260719299046</c:v>
                </c:pt>
                <c:pt idx="77">
                  <c:v>279.76260719299046</c:v>
                </c:pt>
                <c:pt idx="78">
                  <c:v>269.76260719299046</c:v>
                </c:pt>
                <c:pt idx="79">
                  <c:v>259.76260719299046</c:v>
                </c:pt>
                <c:pt idx="80">
                  <c:v>249.76260719299046</c:v>
                </c:pt>
                <c:pt idx="81">
                  <c:v>239.76260719299046</c:v>
                </c:pt>
                <c:pt idx="82">
                  <c:v>229.76260719299046</c:v>
                </c:pt>
                <c:pt idx="83">
                  <c:v>219.76260719299046</c:v>
                </c:pt>
                <c:pt idx="84">
                  <c:v>255.09148058363468</c:v>
                </c:pt>
                <c:pt idx="85">
                  <c:v>245.09148058363468</c:v>
                </c:pt>
                <c:pt idx="86">
                  <c:v>235.09148058363468</c:v>
                </c:pt>
                <c:pt idx="87">
                  <c:v>225.09148058363468</c:v>
                </c:pt>
                <c:pt idx="88">
                  <c:v>215.09148058363468</c:v>
                </c:pt>
                <c:pt idx="89">
                  <c:v>205.09148058363468</c:v>
                </c:pt>
                <c:pt idx="90">
                  <c:v>195.09148058363468</c:v>
                </c:pt>
                <c:pt idx="91">
                  <c:v>185.09148058363468</c:v>
                </c:pt>
                <c:pt idx="92">
                  <c:v>175.09148058363468</c:v>
                </c:pt>
                <c:pt idx="93">
                  <c:v>165.09148058363468</c:v>
                </c:pt>
                <c:pt idx="94">
                  <c:v>155.09148058363468</c:v>
                </c:pt>
                <c:pt idx="95">
                  <c:v>145.09148058363468</c:v>
                </c:pt>
                <c:pt idx="96">
                  <c:v>165.01847060910825</c:v>
                </c:pt>
                <c:pt idx="97">
                  <c:v>155.01847060910825</c:v>
                </c:pt>
                <c:pt idx="98">
                  <c:v>145.01847060910825</c:v>
                </c:pt>
                <c:pt idx="99">
                  <c:v>135.01847060910825</c:v>
                </c:pt>
                <c:pt idx="100">
                  <c:v>125.01847060910825</c:v>
                </c:pt>
                <c:pt idx="101">
                  <c:v>115.01847060910825</c:v>
                </c:pt>
                <c:pt idx="102">
                  <c:v>105.01847060910825</c:v>
                </c:pt>
                <c:pt idx="103">
                  <c:v>95.018470609108249</c:v>
                </c:pt>
                <c:pt idx="104">
                  <c:v>85.018470609108249</c:v>
                </c:pt>
                <c:pt idx="105">
                  <c:v>75.018470609108249</c:v>
                </c:pt>
                <c:pt idx="106">
                  <c:v>65.018470609108249</c:v>
                </c:pt>
                <c:pt idx="107">
                  <c:v>55.018470609108249</c:v>
                </c:pt>
                <c:pt idx="108">
                  <c:v>45.018470609108249</c:v>
                </c:pt>
                <c:pt idx="109">
                  <c:v>35.018470609108249</c:v>
                </c:pt>
                <c:pt idx="110">
                  <c:v>25.018470609108249</c:v>
                </c:pt>
                <c:pt idx="111">
                  <c:v>15.018470609108249</c:v>
                </c:pt>
                <c:pt idx="112">
                  <c:v>5.0184706091082489</c:v>
                </c:pt>
                <c:pt idx="113">
                  <c:v>-4.9815293908917511</c:v>
                </c:pt>
              </c:numCache>
            </c:numRef>
          </c:val>
        </c:ser>
        <c:marker val="1"/>
        <c:axId val="88748800"/>
        <c:axId val="88772608"/>
      </c:lineChart>
      <c:catAx>
        <c:axId val="88748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88772608"/>
        <c:crosses val="autoZero"/>
        <c:auto val="1"/>
        <c:lblAlgn val="ctr"/>
        <c:lblOffset val="100"/>
      </c:catAx>
      <c:valAx>
        <c:axId val="8877260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Remainder Due</a:t>
                </a:r>
              </a:p>
            </c:rich>
          </c:tx>
          <c:layout/>
        </c:title>
        <c:numFmt formatCode="_(&quot;$&quot;* #,##0.00_);_(&quot;$&quot;* \(#,##0.00\);_(&quot;$&quot;* &quot;-&quot;??_);_(@_)" sourceLinked="1"/>
        <c:tickLblPos val="nextTo"/>
        <c:crossAx val="887488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Balance</a:t>
            </a:r>
            <a:r>
              <a:rPr lang="en-US" baseline="0"/>
              <a:t> Over Time with $10 more than Minimum Monthly Payment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Sheet1!$AD$1</c:f>
              <c:strCache>
                <c:ptCount val="1"/>
                <c:pt idx="0">
                  <c:v>Remainder Due</c:v>
                </c:pt>
              </c:strCache>
            </c:strRef>
          </c:tx>
          <c:marker>
            <c:symbol val="none"/>
          </c:marker>
          <c:val>
            <c:numRef>
              <c:f>Sheet1!$AD$2:$AD$62</c:f>
              <c:numCache>
                <c:formatCode>_("$"* #,##0.00_);_("$"* \(#,##0.00\);_("$"* "-"??_);_(@_)</c:formatCode>
                <c:ptCount val="61"/>
                <c:pt idx="0">
                  <c:v>960</c:v>
                </c:pt>
                <c:pt idx="1">
                  <c:v>921.2</c:v>
                </c:pt>
                <c:pt idx="2">
                  <c:v>883.56400000000008</c:v>
                </c:pt>
                <c:pt idx="3">
                  <c:v>847.05708000000004</c:v>
                </c:pt>
                <c:pt idx="4">
                  <c:v>811.6453676000001</c:v>
                </c:pt>
                <c:pt idx="5">
                  <c:v>777.29600657200012</c:v>
                </c:pt>
                <c:pt idx="6">
                  <c:v>743.97712637484017</c:v>
                </c:pt>
                <c:pt idx="7">
                  <c:v>711.65781258359493</c:v>
                </c:pt>
                <c:pt idx="8">
                  <c:v>680.30807820608709</c:v>
                </c:pt>
                <c:pt idx="9">
                  <c:v>649.89883585990447</c:v>
                </c:pt>
                <c:pt idx="10">
                  <c:v>620.40187078410736</c:v>
                </c:pt>
                <c:pt idx="11">
                  <c:v>591.78981466058417</c:v>
                </c:pt>
                <c:pt idx="12">
                  <c:v>801.84761176503901</c:v>
                </c:pt>
                <c:pt idx="13">
                  <c:v>767.79218341208787</c:v>
                </c:pt>
                <c:pt idx="14">
                  <c:v>734.75841790972527</c:v>
                </c:pt>
                <c:pt idx="15">
                  <c:v>702.71566537243348</c:v>
                </c:pt>
                <c:pt idx="16">
                  <c:v>671.63419541126052</c:v>
                </c:pt>
                <c:pt idx="17">
                  <c:v>641.48516954892273</c:v>
                </c:pt>
                <c:pt idx="18">
                  <c:v>612.24061446245503</c:v>
                </c:pt>
                <c:pt idx="19">
                  <c:v>583.8733960285814</c:v>
                </c:pt>
                <c:pt idx="20">
                  <c:v>556.35719414772393</c:v>
                </c:pt>
                <c:pt idx="21">
                  <c:v>529.66647832329227</c:v>
                </c:pt>
                <c:pt idx="22">
                  <c:v>503.77648397359349</c:v>
                </c:pt>
                <c:pt idx="23">
                  <c:v>478.6631894543857</c:v>
                </c:pt>
                <c:pt idx="24">
                  <c:v>669.48097394700756</c:v>
                </c:pt>
                <c:pt idx="25">
                  <c:v>639.39654472859729</c:v>
                </c:pt>
                <c:pt idx="26">
                  <c:v>610.21464838673933</c:v>
                </c:pt>
                <c:pt idx="27">
                  <c:v>581.90820893513717</c:v>
                </c:pt>
                <c:pt idx="28">
                  <c:v>554.4509626670831</c:v>
                </c:pt>
                <c:pt idx="29">
                  <c:v>527.81743378707063</c:v>
                </c:pt>
                <c:pt idx="30">
                  <c:v>501.98291077345851</c:v>
                </c:pt>
                <c:pt idx="31">
                  <c:v>476.92342345025475</c:v>
                </c:pt>
                <c:pt idx="32">
                  <c:v>452.61572074674712</c:v>
                </c:pt>
                <c:pt idx="33">
                  <c:v>429.03724912434473</c:v>
                </c:pt>
                <c:pt idx="34">
                  <c:v>406.16613165061437</c:v>
                </c:pt>
                <c:pt idx="35">
                  <c:v>383.98114770109595</c:v>
                </c:pt>
                <c:pt idx="36">
                  <c:v>439.28674760747708</c:v>
                </c:pt>
                <c:pt idx="37">
                  <c:v>416.10814517925274</c:v>
                </c:pt>
                <c:pt idx="38">
                  <c:v>393.62490082387518</c:v>
                </c:pt>
                <c:pt idx="39">
                  <c:v>371.81615379915894</c:v>
                </c:pt>
                <c:pt idx="40">
                  <c:v>350.66166918518417</c:v>
                </c:pt>
                <c:pt idx="41">
                  <c:v>330.14181910962861</c:v>
                </c:pt>
                <c:pt idx="42">
                  <c:v>310.14181910962861</c:v>
                </c:pt>
                <c:pt idx="43">
                  <c:v>290.14181910962861</c:v>
                </c:pt>
                <c:pt idx="44">
                  <c:v>270.14181910962861</c:v>
                </c:pt>
                <c:pt idx="45">
                  <c:v>250.14181910962861</c:v>
                </c:pt>
                <c:pt idx="46">
                  <c:v>230.14181910962861</c:v>
                </c:pt>
                <c:pt idx="47">
                  <c:v>210.14181910962861</c:v>
                </c:pt>
                <c:pt idx="48">
                  <c:v>233.4862808184167</c:v>
                </c:pt>
                <c:pt idx="49">
                  <c:v>213.4862808184167</c:v>
                </c:pt>
                <c:pt idx="50">
                  <c:v>193.4862808184167</c:v>
                </c:pt>
                <c:pt idx="51">
                  <c:v>173.4862808184167</c:v>
                </c:pt>
                <c:pt idx="52">
                  <c:v>153.4862808184167</c:v>
                </c:pt>
                <c:pt idx="53">
                  <c:v>133.4862808184167</c:v>
                </c:pt>
                <c:pt idx="54">
                  <c:v>113.4862808184167</c:v>
                </c:pt>
                <c:pt idx="55">
                  <c:v>93.486280818416702</c:v>
                </c:pt>
                <c:pt idx="56">
                  <c:v>73.486280818416702</c:v>
                </c:pt>
                <c:pt idx="57">
                  <c:v>53.486280818416702</c:v>
                </c:pt>
                <c:pt idx="58">
                  <c:v>33.486280818416702</c:v>
                </c:pt>
                <c:pt idx="59">
                  <c:v>13.486280818416702</c:v>
                </c:pt>
                <c:pt idx="60">
                  <c:v>-3.731999745611013</c:v>
                </c:pt>
              </c:numCache>
            </c:numRef>
          </c:val>
        </c:ser>
        <c:marker val="1"/>
        <c:axId val="88711552"/>
        <c:axId val="88795392"/>
      </c:lineChart>
      <c:catAx>
        <c:axId val="88711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88795392"/>
        <c:crosses val="autoZero"/>
        <c:auto val="1"/>
        <c:lblAlgn val="ctr"/>
        <c:lblOffset val="100"/>
      </c:catAx>
      <c:valAx>
        <c:axId val="8879539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Remiander Due</a:t>
                </a:r>
              </a:p>
            </c:rich>
          </c:tx>
          <c:layout/>
        </c:title>
        <c:numFmt formatCode="_(&quot;$&quot;* #,##0.00_);_(&quot;$&quot;* \(#,##0.00\);_(&quot;$&quot;* &quot;-&quot;??_);_(@_)" sourceLinked="1"/>
        <c:tickLblPos val="nextTo"/>
        <c:crossAx val="8871155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84666</xdr:colOff>
      <xdr:row>1</xdr:row>
      <xdr:rowOff>116417</xdr:rowOff>
    </xdr:from>
    <xdr:to>
      <xdr:col>12</xdr:col>
      <xdr:colOff>508000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16</xdr:row>
      <xdr:rowOff>116416</xdr:rowOff>
    </xdr:from>
    <xdr:to>
      <xdr:col>12</xdr:col>
      <xdr:colOff>518584</xdr:colOff>
      <xdr:row>30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95249</xdr:colOff>
      <xdr:row>31</xdr:row>
      <xdr:rowOff>84667</xdr:rowOff>
    </xdr:from>
    <xdr:to>
      <xdr:col>12</xdr:col>
      <xdr:colOff>518583</xdr:colOff>
      <xdr:row>45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350"/>
  <sheetViews>
    <sheetView tabSelected="1" topLeftCell="F1" zoomScale="90" zoomScaleNormal="90" workbookViewId="0">
      <pane ySplit="1" topLeftCell="A25" activePane="bottomLeft" state="frozen"/>
      <selection activeCell="J1" sqref="J1"/>
      <selection pane="bottomLeft" activeCell="O38" sqref="O38"/>
    </sheetView>
  </sheetViews>
  <sheetFormatPr defaultRowHeight="15"/>
  <cols>
    <col min="1" max="1" width="14.85546875" bestFit="1" customWidth="1"/>
    <col min="2" max="2" width="11.140625" bestFit="1" customWidth="1"/>
    <col min="4" max="4" width="22.5703125" style="2" bestFit="1" customWidth="1"/>
    <col min="5" max="5" width="14.7109375" style="2" bestFit="1" customWidth="1"/>
    <col min="6" max="6" width="14.7109375" style="14" customWidth="1"/>
    <col min="7" max="7" width="16.28515625" style="2" bestFit="1" customWidth="1"/>
    <col min="8" max="9" width="14.85546875" customWidth="1"/>
    <col min="11" max="11" width="12" bestFit="1" customWidth="1"/>
    <col min="12" max="12" width="11.140625" bestFit="1" customWidth="1"/>
    <col min="15" max="15" width="10.42578125" bestFit="1" customWidth="1"/>
    <col min="17" max="17" width="17.42578125" style="2" bestFit="1" customWidth="1"/>
    <col min="18" max="18" width="14.7109375" style="2" bestFit="1" customWidth="1"/>
    <col min="20" max="20" width="9.140625" style="16"/>
    <col min="21" max="21" width="16.28515625" style="2" bestFit="1" customWidth="1"/>
    <col min="23" max="23" width="10.5703125" style="5" bestFit="1" customWidth="1"/>
    <col min="24" max="24" width="16.140625" style="2" bestFit="1" customWidth="1"/>
    <col min="25" max="25" width="10.5703125" bestFit="1" customWidth="1"/>
    <col min="26" max="26" width="17.42578125" style="2" bestFit="1" customWidth="1"/>
    <col min="27" max="27" width="14.7109375" style="2" bestFit="1" customWidth="1"/>
    <col min="29" max="29" width="9.140625" style="16"/>
    <col min="30" max="30" width="16.28515625" style="2" bestFit="1" customWidth="1"/>
    <col min="32" max="32" width="10.5703125" style="5" bestFit="1" customWidth="1"/>
    <col min="33" max="33" width="16.140625" style="2" bestFit="1" customWidth="1"/>
  </cols>
  <sheetData>
    <row r="1" spans="1:33">
      <c r="A1" t="s">
        <v>0</v>
      </c>
      <c r="B1" s="1">
        <v>1000</v>
      </c>
      <c r="D1" s="2" t="s">
        <v>6</v>
      </c>
      <c r="E1" s="2" t="s">
        <v>7</v>
      </c>
      <c r="F1" s="14" t="s">
        <v>13</v>
      </c>
      <c r="G1" s="2" t="s">
        <v>11</v>
      </c>
      <c r="K1" t="s">
        <v>0</v>
      </c>
      <c r="L1" s="1">
        <v>1000</v>
      </c>
      <c r="N1" t="s">
        <v>0</v>
      </c>
      <c r="O1" s="1">
        <v>1000</v>
      </c>
      <c r="Q1" s="2" t="s">
        <v>6</v>
      </c>
      <c r="R1" s="2" t="s">
        <v>7</v>
      </c>
      <c r="S1">
        <v>10</v>
      </c>
      <c r="T1" s="16" t="s">
        <v>13</v>
      </c>
      <c r="U1" s="2" t="s">
        <v>11</v>
      </c>
      <c r="X1" s="2" t="s">
        <v>8</v>
      </c>
      <c r="Z1" s="2" t="s">
        <v>6</v>
      </c>
      <c r="AA1" s="2" t="s">
        <v>7</v>
      </c>
      <c r="AB1">
        <v>10</v>
      </c>
      <c r="AC1" s="14" t="s">
        <v>13</v>
      </c>
      <c r="AD1" s="2" t="s">
        <v>11</v>
      </c>
      <c r="AG1" s="2" t="s">
        <v>8</v>
      </c>
    </row>
    <row r="2" spans="1:33">
      <c r="A2" t="s">
        <v>1</v>
      </c>
      <c r="B2">
        <v>0.189</v>
      </c>
      <c r="D2" s="8">
        <v>1000</v>
      </c>
      <c r="E2" s="8">
        <f>D2*0.03</f>
        <v>30</v>
      </c>
      <c r="F2" s="13">
        <v>1</v>
      </c>
      <c r="G2" s="8">
        <f>D2-E2</f>
        <v>970</v>
      </c>
      <c r="K2" t="s">
        <v>1</v>
      </c>
      <c r="L2">
        <v>0.189</v>
      </c>
      <c r="N2" t="s">
        <v>1</v>
      </c>
      <c r="O2">
        <v>0.189</v>
      </c>
      <c r="Q2" s="8">
        <v>1000</v>
      </c>
      <c r="R2" s="8">
        <f>0.03*Q2</f>
        <v>30</v>
      </c>
      <c r="S2" s="8"/>
      <c r="T2" s="13">
        <v>1</v>
      </c>
      <c r="U2" s="8">
        <f>IF(R2&gt;$S$1,Q2-R2,Q2-$S$1)</f>
        <v>970</v>
      </c>
      <c r="X2" s="2">
        <v>30</v>
      </c>
      <c r="Z2" s="8">
        <v>1000</v>
      </c>
      <c r="AA2" s="8">
        <f>0.03*Z2</f>
        <v>30</v>
      </c>
      <c r="AB2" s="8"/>
      <c r="AC2" s="13">
        <v>1</v>
      </c>
      <c r="AD2" s="8">
        <f>IF(AA2&gt;$S$1,Z2-AA2-10,Z2-$S$1-10)</f>
        <v>960</v>
      </c>
      <c r="AG2" s="2">
        <v>40</v>
      </c>
    </row>
    <row r="3" spans="1:33">
      <c r="A3" t="s">
        <v>2</v>
      </c>
      <c r="B3">
        <v>12</v>
      </c>
      <c r="D3" s="8">
        <f>G2</f>
        <v>970</v>
      </c>
      <c r="E3" s="8">
        <f t="shared" ref="E3:E66" si="0">D3*0.03</f>
        <v>29.099999999999998</v>
      </c>
      <c r="F3" s="13">
        <v>2</v>
      </c>
      <c r="G3" s="8">
        <f t="shared" ref="G3:G66" si="1">D3-E3</f>
        <v>940.9</v>
      </c>
      <c r="K3" t="s">
        <v>2</v>
      </c>
      <c r="L3">
        <v>12</v>
      </c>
      <c r="N3" t="s">
        <v>2</v>
      </c>
      <c r="O3">
        <v>12</v>
      </c>
      <c r="Q3" s="8">
        <f>U2</f>
        <v>970</v>
      </c>
      <c r="R3" s="8">
        <f t="shared" ref="R3:R66" si="2">0.03*Q3</f>
        <v>29.099999999999998</v>
      </c>
      <c r="S3" s="8"/>
      <c r="T3" s="13">
        <v>2</v>
      </c>
      <c r="U3" s="8">
        <f t="shared" ref="U3:U66" si="3">IF(R3&gt;$S$1,Q3-R3,Q3-$S$1)</f>
        <v>940.9</v>
      </c>
      <c r="X3" s="2">
        <f>X2+IF(R3&gt;$S$1,R3,$S$1)</f>
        <v>59.099999999999994</v>
      </c>
      <c r="Z3" s="8">
        <f>AD2</f>
        <v>960</v>
      </c>
      <c r="AA3" s="8">
        <f t="shared" ref="AA3:AA62" si="4">0.03*Z3</f>
        <v>28.799999999999997</v>
      </c>
      <c r="AB3" s="8"/>
      <c r="AC3" s="13">
        <v>2</v>
      </c>
      <c r="AD3" s="8">
        <f>IF(AA3&gt;$S$1,Z3-AA3-10,Z3-$S$1-10)</f>
        <v>921.2</v>
      </c>
      <c r="AG3" s="2">
        <f>AG2+IF(AA3&gt;$S$1,AA3,$S$1)+10</f>
        <v>78.8</v>
      </c>
    </row>
    <row r="4" spans="1:33">
      <c r="A4" t="s">
        <v>3</v>
      </c>
      <c r="B4">
        <v>1</v>
      </c>
      <c r="D4" s="8">
        <f>G3</f>
        <v>940.9</v>
      </c>
      <c r="E4" s="8">
        <f t="shared" si="0"/>
        <v>28.226999999999997</v>
      </c>
      <c r="F4" s="13">
        <v>3</v>
      </c>
      <c r="G4" s="8">
        <f t="shared" si="1"/>
        <v>912.673</v>
      </c>
      <c r="K4" t="s">
        <v>3</v>
      </c>
      <c r="L4">
        <v>5</v>
      </c>
      <c r="N4" t="s">
        <v>3</v>
      </c>
      <c r="O4">
        <v>1</v>
      </c>
      <c r="Q4" s="8">
        <f t="shared" ref="Q4:Q9" si="5">U3</f>
        <v>940.9</v>
      </c>
      <c r="R4" s="8">
        <f t="shared" si="2"/>
        <v>28.226999999999997</v>
      </c>
      <c r="S4" s="8"/>
      <c r="T4" s="13">
        <v>3</v>
      </c>
      <c r="U4" s="8">
        <f t="shared" si="3"/>
        <v>912.673</v>
      </c>
      <c r="X4" s="2">
        <f t="shared" ref="X4:X67" si="6">X3+IF(R4&gt;$S$1,R4,$S$1)</f>
        <v>87.326999999999998</v>
      </c>
      <c r="Z4" s="8">
        <f t="shared" ref="Z4:Z13" si="7">AD3</f>
        <v>921.2</v>
      </c>
      <c r="AA4" s="8">
        <f t="shared" si="4"/>
        <v>27.635999999999999</v>
      </c>
      <c r="AB4" s="8"/>
      <c r="AC4" s="13">
        <v>3</v>
      </c>
      <c r="AD4" s="8">
        <f>IF(AA4&gt;$S$1,Z4-AA4-10,Z4-$S$1-10)</f>
        <v>883.56400000000008</v>
      </c>
      <c r="AG4" s="2">
        <f t="shared" ref="AG4:AG62" si="8">AG3+IF(AA4&gt;$S$1,AA4,$S$1)+10</f>
        <v>116.43599999999999</v>
      </c>
    </row>
    <row r="5" spans="1:33">
      <c r="A5" t="s">
        <v>4</v>
      </c>
      <c r="B5" s="4">
        <f>B1*(1+(B2/B3))^(B3*B4)</f>
        <v>1206.2629032737923</v>
      </c>
      <c r="D5" s="8">
        <f>G4</f>
        <v>912.673</v>
      </c>
      <c r="E5" s="8">
        <f t="shared" si="0"/>
        <v>27.380189999999999</v>
      </c>
      <c r="F5" s="13">
        <v>4</v>
      </c>
      <c r="G5" s="8">
        <f t="shared" si="1"/>
        <v>885.29281000000003</v>
      </c>
      <c r="K5" t="s">
        <v>4</v>
      </c>
      <c r="L5" s="4">
        <f>L1*(1+(L2/L3))^(L3*L4)</f>
        <v>2553.9351178118495</v>
      </c>
      <c r="Q5" s="8">
        <f t="shared" si="5"/>
        <v>912.673</v>
      </c>
      <c r="R5" s="8">
        <f t="shared" si="2"/>
        <v>27.380189999999999</v>
      </c>
      <c r="S5" s="8"/>
      <c r="T5" s="13">
        <v>4</v>
      </c>
      <c r="U5" s="8">
        <f t="shared" si="3"/>
        <v>885.29281000000003</v>
      </c>
      <c r="X5" s="2">
        <f t="shared" si="6"/>
        <v>114.70719</v>
      </c>
      <c r="Z5" s="8">
        <f t="shared" si="7"/>
        <v>883.56400000000008</v>
      </c>
      <c r="AA5" s="8">
        <f t="shared" si="4"/>
        <v>26.506920000000001</v>
      </c>
      <c r="AB5" s="8"/>
      <c r="AC5" s="13">
        <v>4</v>
      </c>
      <c r="AD5" s="8">
        <f>IF(AA5&gt;$S$1,Z5-AA5-10,Z5-$S$1-10)</f>
        <v>847.05708000000004</v>
      </c>
      <c r="AG5" s="2">
        <f t="shared" si="8"/>
        <v>152.94291999999999</v>
      </c>
    </row>
    <row r="6" spans="1:33">
      <c r="A6" s="9" t="s">
        <v>5</v>
      </c>
      <c r="B6" s="12">
        <f>1000-(1000*0.03)</f>
        <v>970</v>
      </c>
      <c r="D6" s="8">
        <f>G5</f>
        <v>885.29281000000003</v>
      </c>
      <c r="E6" s="8">
        <f t="shared" si="0"/>
        <v>26.558784299999999</v>
      </c>
      <c r="F6" s="13">
        <v>5</v>
      </c>
      <c r="G6" s="8">
        <f t="shared" si="1"/>
        <v>858.73402570000007</v>
      </c>
      <c r="Q6" s="8">
        <f t="shared" si="5"/>
        <v>885.29281000000003</v>
      </c>
      <c r="R6" s="8">
        <f t="shared" si="2"/>
        <v>26.558784299999999</v>
      </c>
      <c r="S6" s="8"/>
      <c r="T6" s="13">
        <v>5</v>
      </c>
      <c r="U6" s="8">
        <f t="shared" si="3"/>
        <v>858.73402570000007</v>
      </c>
      <c r="X6" s="2">
        <f t="shared" si="6"/>
        <v>141.26597429999998</v>
      </c>
      <c r="Z6" s="8">
        <f t="shared" si="7"/>
        <v>847.05708000000004</v>
      </c>
      <c r="AA6" s="8">
        <f t="shared" si="4"/>
        <v>25.411712399999999</v>
      </c>
      <c r="AB6" s="8"/>
      <c r="AC6" s="13">
        <v>5</v>
      </c>
      <c r="AD6" s="8">
        <f>IF(AA6&gt;$S$1,Z6-AA6-10,Z6-$S$1-10)</f>
        <v>811.6453676000001</v>
      </c>
      <c r="AG6" s="2">
        <f t="shared" si="8"/>
        <v>188.35463239999999</v>
      </c>
    </row>
    <row r="7" spans="1:33">
      <c r="A7" s="9"/>
      <c r="B7" s="12">
        <f>B6-(B6*0.03)</f>
        <v>940.9</v>
      </c>
      <c r="D7" s="8">
        <f>G6</f>
        <v>858.73402570000007</v>
      </c>
      <c r="E7" s="8">
        <f t="shared" si="0"/>
        <v>25.762020771</v>
      </c>
      <c r="F7" s="13">
        <v>6</v>
      </c>
      <c r="G7" s="8">
        <f t="shared" si="1"/>
        <v>832.97200492900004</v>
      </c>
      <c r="Q7" s="8">
        <f t="shared" si="5"/>
        <v>858.73402570000007</v>
      </c>
      <c r="R7" s="8">
        <f t="shared" si="2"/>
        <v>25.762020771</v>
      </c>
      <c r="S7" s="8"/>
      <c r="T7" s="13">
        <v>6</v>
      </c>
      <c r="U7" s="8">
        <f t="shared" si="3"/>
        <v>832.97200492900004</v>
      </c>
      <c r="X7" s="2">
        <f t="shared" si="6"/>
        <v>167.02799507099999</v>
      </c>
      <c r="Z7" s="8">
        <f t="shared" si="7"/>
        <v>811.6453676000001</v>
      </c>
      <c r="AA7" s="8">
        <f t="shared" si="4"/>
        <v>24.349361028000001</v>
      </c>
      <c r="AB7" s="8"/>
      <c r="AC7" s="13">
        <v>6</v>
      </c>
      <c r="AD7" s="8">
        <f>IF(AA7&gt;$S$1,Z7-AA7-10,Z7-$S$1-10)</f>
        <v>777.29600657200012</v>
      </c>
      <c r="AG7" s="2">
        <f t="shared" si="8"/>
        <v>222.70399342799999</v>
      </c>
    </row>
    <row r="8" spans="1:33">
      <c r="A8" s="9"/>
      <c r="B8" s="12">
        <f t="shared" ref="B8:B17" si="9">B7-(B7*0.03)</f>
        <v>912.673</v>
      </c>
      <c r="D8" s="8">
        <f>G7</f>
        <v>832.97200492900004</v>
      </c>
      <c r="E8" s="8">
        <f t="shared" si="0"/>
        <v>24.989160147869999</v>
      </c>
      <c r="F8" s="13">
        <v>7</v>
      </c>
      <c r="G8" s="8">
        <f t="shared" si="1"/>
        <v>807.98284478112998</v>
      </c>
      <c r="Q8" s="8">
        <f t="shared" si="5"/>
        <v>832.97200492900004</v>
      </c>
      <c r="R8" s="8">
        <f t="shared" si="2"/>
        <v>24.989160147869999</v>
      </c>
      <c r="S8" s="8"/>
      <c r="T8" s="13">
        <v>7</v>
      </c>
      <c r="U8" s="8">
        <f t="shared" si="3"/>
        <v>807.98284478112998</v>
      </c>
      <c r="X8" s="2">
        <f t="shared" si="6"/>
        <v>192.01715521886999</v>
      </c>
      <c r="Z8" s="8">
        <f t="shared" si="7"/>
        <v>777.29600657200012</v>
      </c>
      <c r="AA8" s="8">
        <f t="shared" si="4"/>
        <v>23.318880197160002</v>
      </c>
      <c r="AB8" s="8"/>
      <c r="AC8" s="13">
        <v>7</v>
      </c>
      <c r="AD8" s="8">
        <f>IF(AA8&gt;$S$1,Z8-AA8-10,Z8-$S$1-10)</f>
        <v>743.97712637484017</v>
      </c>
      <c r="AG8" s="2">
        <f t="shared" si="8"/>
        <v>256.02287362516</v>
      </c>
    </row>
    <row r="9" spans="1:33">
      <c r="A9" s="9"/>
      <c r="B9" s="12">
        <f t="shared" si="9"/>
        <v>885.29281000000003</v>
      </c>
      <c r="D9" s="8">
        <f>G8</f>
        <v>807.98284478112998</v>
      </c>
      <c r="E9" s="8">
        <f t="shared" si="0"/>
        <v>24.239485343433898</v>
      </c>
      <c r="F9" s="13">
        <v>8</v>
      </c>
      <c r="G9" s="8">
        <f t="shared" si="1"/>
        <v>783.74335943769609</v>
      </c>
      <c r="H9" t="s">
        <v>0</v>
      </c>
      <c r="I9" s="1">
        <f>G13</f>
        <v>693.84236099543796</v>
      </c>
      <c r="Q9" s="8">
        <f t="shared" si="5"/>
        <v>807.98284478112998</v>
      </c>
      <c r="R9" s="8">
        <f t="shared" si="2"/>
        <v>24.239485343433898</v>
      </c>
      <c r="S9" s="8"/>
      <c r="T9" s="13">
        <v>8</v>
      </c>
      <c r="U9" s="8">
        <f t="shared" si="3"/>
        <v>783.74335943769609</v>
      </c>
      <c r="V9" t="s">
        <v>0</v>
      </c>
      <c r="W9" s="10">
        <v>693.84236099543796</v>
      </c>
      <c r="X9" s="2">
        <f t="shared" si="6"/>
        <v>216.25664056230389</v>
      </c>
      <c r="Z9" s="8">
        <f t="shared" si="7"/>
        <v>743.97712637484017</v>
      </c>
      <c r="AA9" s="8">
        <f t="shared" si="4"/>
        <v>22.319313791245204</v>
      </c>
      <c r="AB9" s="8"/>
      <c r="AC9" s="13">
        <v>8</v>
      </c>
      <c r="AD9" s="8">
        <f>IF(AA9&gt;$S$1,Z9-AA9-10,Z9-$S$1-10)</f>
        <v>711.65781258359493</v>
      </c>
      <c r="AE9" t="s">
        <v>0</v>
      </c>
      <c r="AF9" s="10">
        <v>693.84236099543796</v>
      </c>
      <c r="AG9" s="2">
        <f t="shared" si="8"/>
        <v>288.34218741640518</v>
      </c>
    </row>
    <row r="10" spans="1:33">
      <c r="A10" s="9"/>
      <c r="B10" s="12">
        <f t="shared" si="9"/>
        <v>858.73402570000007</v>
      </c>
      <c r="D10" s="8">
        <f>G9</f>
        <v>783.74335943769609</v>
      </c>
      <c r="E10" s="8">
        <f t="shared" si="0"/>
        <v>23.512300783130883</v>
      </c>
      <c r="F10" s="13">
        <v>9</v>
      </c>
      <c r="G10" s="8">
        <f t="shared" si="1"/>
        <v>760.23105865456523</v>
      </c>
      <c r="H10" t="s">
        <v>1</v>
      </c>
      <c r="I10">
        <v>0.189</v>
      </c>
      <c r="Q10" s="8">
        <f t="shared" ref="Q10:Q13" si="10">U9</f>
        <v>783.74335943769609</v>
      </c>
      <c r="R10" s="8">
        <f t="shared" si="2"/>
        <v>23.512300783130883</v>
      </c>
      <c r="S10" s="8"/>
      <c r="T10" s="13">
        <v>9</v>
      </c>
      <c r="U10" s="8">
        <f t="shared" si="3"/>
        <v>760.23105865456523</v>
      </c>
      <c r="V10" t="s">
        <v>1</v>
      </c>
      <c r="W10" s="5">
        <v>0.189</v>
      </c>
      <c r="X10" s="2">
        <f t="shared" si="6"/>
        <v>239.76894134543477</v>
      </c>
      <c r="Z10" s="8">
        <f t="shared" si="7"/>
        <v>711.65781258359493</v>
      </c>
      <c r="AA10" s="8">
        <f t="shared" si="4"/>
        <v>21.349734377507847</v>
      </c>
      <c r="AB10" s="8"/>
      <c r="AC10" s="13">
        <v>9</v>
      </c>
      <c r="AD10" s="8">
        <f>IF(AA10&gt;$S$1,Z10-AA10-10,Z10-$S$1-10)</f>
        <v>680.30807820608709</v>
      </c>
      <c r="AE10" t="s">
        <v>1</v>
      </c>
      <c r="AF10" s="5">
        <v>0.189</v>
      </c>
      <c r="AG10" s="2">
        <f t="shared" si="8"/>
        <v>319.69192179391302</v>
      </c>
    </row>
    <row r="11" spans="1:33">
      <c r="A11" s="9"/>
      <c r="B11" s="12">
        <f t="shared" si="9"/>
        <v>832.97200492900004</v>
      </c>
      <c r="D11" s="8">
        <f>G10</f>
        <v>760.23105865456523</v>
      </c>
      <c r="E11" s="8">
        <f t="shared" si="0"/>
        <v>22.806931759636957</v>
      </c>
      <c r="F11" s="13">
        <v>10</v>
      </c>
      <c r="G11" s="8">
        <f t="shared" si="1"/>
        <v>737.42412689492824</v>
      </c>
      <c r="H11" t="s">
        <v>2</v>
      </c>
      <c r="I11">
        <v>12</v>
      </c>
      <c r="Q11" s="8">
        <f t="shared" si="10"/>
        <v>760.23105865456523</v>
      </c>
      <c r="R11" s="8">
        <f t="shared" si="2"/>
        <v>22.806931759636957</v>
      </c>
      <c r="S11" s="8"/>
      <c r="T11" s="13">
        <v>10</v>
      </c>
      <c r="U11" s="8">
        <f t="shared" si="3"/>
        <v>737.42412689492824</v>
      </c>
      <c r="V11" t="s">
        <v>2</v>
      </c>
      <c r="W11" s="5">
        <v>12</v>
      </c>
      <c r="X11" s="2">
        <f t="shared" si="6"/>
        <v>262.57587310507171</v>
      </c>
      <c r="Z11" s="8">
        <f t="shared" si="7"/>
        <v>680.30807820608709</v>
      </c>
      <c r="AA11" s="8">
        <f t="shared" si="4"/>
        <v>20.409242346182612</v>
      </c>
      <c r="AB11" s="8"/>
      <c r="AC11" s="13">
        <v>10</v>
      </c>
      <c r="AD11" s="8">
        <f>IF(AA11&gt;$S$1,Z11-AA11-10,Z11-$S$1-10)</f>
        <v>649.89883585990447</v>
      </c>
      <c r="AE11" t="s">
        <v>2</v>
      </c>
      <c r="AF11" s="5">
        <v>12</v>
      </c>
      <c r="AG11" s="2">
        <f t="shared" si="8"/>
        <v>350.10116414009565</v>
      </c>
    </row>
    <row r="12" spans="1:33">
      <c r="A12" s="9"/>
      <c r="B12" s="12">
        <f t="shared" si="9"/>
        <v>807.98284478112998</v>
      </c>
      <c r="D12" s="8">
        <f>G11</f>
        <v>737.42412689492824</v>
      </c>
      <c r="E12" s="8">
        <f t="shared" si="0"/>
        <v>22.122723806847848</v>
      </c>
      <c r="F12" s="13">
        <v>11</v>
      </c>
      <c r="G12" s="8">
        <f t="shared" si="1"/>
        <v>715.30140308808041</v>
      </c>
      <c r="H12" t="s">
        <v>3</v>
      </c>
      <c r="I12">
        <v>1</v>
      </c>
      <c r="Q12" s="8">
        <f t="shared" si="10"/>
        <v>737.42412689492824</v>
      </c>
      <c r="R12" s="8">
        <f t="shared" si="2"/>
        <v>22.122723806847848</v>
      </c>
      <c r="S12" s="8"/>
      <c r="T12" s="13">
        <v>11</v>
      </c>
      <c r="U12" s="8">
        <f t="shared" si="3"/>
        <v>715.30140308808041</v>
      </c>
      <c r="V12" t="s">
        <v>3</v>
      </c>
      <c r="W12" s="5">
        <v>1</v>
      </c>
      <c r="X12" s="2">
        <f t="shared" si="6"/>
        <v>284.69859691191954</v>
      </c>
      <c r="Z12" s="8">
        <f t="shared" si="7"/>
        <v>649.89883585990447</v>
      </c>
      <c r="AA12" s="8">
        <f t="shared" si="4"/>
        <v>19.496965075797132</v>
      </c>
      <c r="AB12" s="8"/>
      <c r="AC12" s="13">
        <v>11</v>
      </c>
      <c r="AD12" s="8">
        <f>IF(AA12&gt;$S$1,Z12-AA12-10,Z12-$S$1-10)</f>
        <v>620.40187078410736</v>
      </c>
      <c r="AE12" t="s">
        <v>3</v>
      </c>
      <c r="AF12" s="5">
        <v>1</v>
      </c>
      <c r="AG12" s="2">
        <f t="shared" si="8"/>
        <v>379.59812921589275</v>
      </c>
    </row>
    <row r="13" spans="1:33">
      <c r="A13" s="9"/>
      <c r="B13" s="12">
        <f t="shared" si="9"/>
        <v>783.74335943769609</v>
      </c>
      <c r="D13" s="8">
        <f>G12</f>
        <v>715.30140308808041</v>
      </c>
      <c r="E13" s="8">
        <f t="shared" si="0"/>
        <v>21.459042092642413</v>
      </c>
      <c r="F13" s="13">
        <v>12</v>
      </c>
      <c r="G13" s="8">
        <f t="shared" si="1"/>
        <v>693.84236099543796</v>
      </c>
      <c r="H13" t="s">
        <v>4</v>
      </c>
      <c r="I13" s="4">
        <f>I9*(1+(I10/I11))^(I11*I12)</f>
        <v>836.95630078869976</v>
      </c>
      <c r="Q13" s="8">
        <f t="shared" si="10"/>
        <v>715.30140308808041</v>
      </c>
      <c r="R13" s="8">
        <f t="shared" si="2"/>
        <v>21.459042092642413</v>
      </c>
      <c r="S13" s="8"/>
      <c r="T13" s="13">
        <v>12</v>
      </c>
      <c r="U13" s="8">
        <f t="shared" si="3"/>
        <v>693.84236099543796</v>
      </c>
      <c r="V13" t="s">
        <v>4</v>
      </c>
      <c r="W13" s="6">
        <f>W9*(1+(W10/W11))^(W11*W12)</f>
        <v>836.95630078869976</v>
      </c>
      <c r="X13" s="2">
        <f t="shared" si="6"/>
        <v>306.15763900456193</v>
      </c>
      <c r="Z13" s="8">
        <f t="shared" si="7"/>
        <v>620.40187078410736</v>
      </c>
      <c r="AA13" s="8">
        <f t="shared" si="4"/>
        <v>18.612056123523221</v>
      </c>
      <c r="AB13" s="8"/>
      <c r="AC13" s="13">
        <v>12</v>
      </c>
      <c r="AD13" s="8">
        <f>IF(AA13&gt;$S$1,Z13-AA13-10,Z13-$S$1-10)</f>
        <v>591.78981466058417</v>
      </c>
      <c r="AE13" t="s">
        <v>4</v>
      </c>
      <c r="AF13" s="6">
        <f>AF9*(1+(AF10/AF11))^(AF11*AF12)</f>
        <v>836.95630078869976</v>
      </c>
      <c r="AG13" s="2">
        <f t="shared" si="8"/>
        <v>408.210185339416</v>
      </c>
    </row>
    <row r="14" spans="1:33">
      <c r="A14" s="9"/>
      <c r="B14" s="12">
        <f t="shared" si="9"/>
        <v>760.23105865456523</v>
      </c>
      <c r="D14" s="2">
        <f>I13</f>
        <v>836.95630078869976</v>
      </c>
      <c r="E14" s="2">
        <f t="shared" si="0"/>
        <v>25.108689023660993</v>
      </c>
      <c r="F14" s="13">
        <v>13</v>
      </c>
      <c r="G14" s="2">
        <f t="shared" si="1"/>
        <v>811.84761176503878</v>
      </c>
      <c r="Q14" s="2">
        <v>836.95630078869999</v>
      </c>
      <c r="R14" s="2">
        <f t="shared" si="2"/>
        <v>25.108689023661</v>
      </c>
      <c r="S14" s="2"/>
      <c r="T14" s="13">
        <v>13</v>
      </c>
      <c r="U14" s="2">
        <f t="shared" si="3"/>
        <v>811.84761176503901</v>
      </c>
      <c r="X14" s="2">
        <f t="shared" si="6"/>
        <v>331.26632802822292</v>
      </c>
      <c r="Z14" s="2">
        <v>836.95630078869999</v>
      </c>
      <c r="AA14" s="2">
        <f t="shared" si="4"/>
        <v>25.108689023661</v>
      </c>
      <c r="AB14" s="2"/>
      <c r="AC14" s="13">
        <v>13</v>
      </c>
      <c r="AD14" s="8">
        <f>IF(AA14&gt;$S$1,Z14-AA14-10,Z14-$S$1-10)</f>
        <v>801.84761176503901</v>
      </c>
      <c r="AG14" s="2">
        <f t="shared" si="8"/>
        <v>443.31887436307699</v>
      </c>
    </row>
    <row r="15" spans="1:33">
      <c r="A15" s="9"/>
      <c r="B15" s="12">
        <f t="shared" si="9"/>
        <v>737.42412689492824</v>
      </c>
      <c r="D15" s="2">
        <f>G14</f>
        <v>811.84761176503878</v>
      </c>
      <c r="E15" s="2">
        <f t="shared" si="0"/>
        <v>24.355428352951161</v>
      </c>
      <c r="F15" s="13">
        <v>14</v>
      </c>
      <c r="G15" s="2">
        <f t="shared" si="1"/>
        <v>787.49218341208757</v>
      </c>
      <c r="Q15" s="2">
        <f>U14</f>
        <v>811.84761176503901</v>
      </c>
      <c r="R15" s="2">
        <f t="shared" si="2"/>
        <v>24.355428352951169</v>
      </c>
      <c r="S15" s="2"/>
      <c r="T15" s="13">
        <v>14</v>
      </c>
      <c r="U15" s="2">
        <f t="shared" si="3"/>
        <v>787.4921834120878</v>
      </c>
      <c r="X15" s="2">
        <f t="shared" si="6"/>
        <v>355.62175638117407</v>
      </c>
      <c r="Z15" s="2">
        <f>AD14</f>
        <v>801.84761176503901</v>
      </c>
      <c r="AA15" s="2">
        <f t="shared" si="4"/>
        <v>24.055428352951168</v>
      </c>
      <c r="AB15" s="2"/>
      <c r="AC15" s="13">
        <v>14</v>
      </c>
      <c r="AD15" s="8">
        <f>IF(AA15&gt;$S$1,Z15-AA15-10,Z15-$S$1-10)</f>
        <v>767.79218341208787</v>
      </c>
      <c r="AG15" s="2">
        <f t="shared" si="8"/>
        <v>477.37430271602818</v>
      </c>
    </row>
    <row r="16" spans="1:33">
      <c r="A16" s="9"/>
      <c r="B16" s="12">
        <f t="shared" si="9"/>
        <v>715.30140308808041</v>
      </c>
      <c r="D16" s="2">
        <f>G15</f>
        <v>787.49218341208757</v>
      </c>
      <c r="E16" s="2">
        <f t="shared" si="0"/>
        <v>23.624765502362628</v>
      </c>
      <c r="F16" s="13">
        <v>15</v>
      </c>
      <c r="G16" s="2">
        <f t="shared" si="1"/>
        <v>763.86741790972496</v>
      </c>
      <c r="Q16" s="2">
        <f t="shared" ref="Q16:Q25" si="11">U15</f>
        <v>787.4921834120878</v>
      </c>
      <c r="R16" s="2">
        <f t="shared" si="2"/>
        <v>23.624765502362632</v>
      </c>
      <c r="S16" s="2"/>
      <c r="T16" s="13">
        <v>15</v>
      </c>
      <c r="U16" s="2">
        <f t="shared" si="3"/>
        <v>763.86741790972519</v>
      </c>
      <c r="X16" s="2">
        <f t="shared" si="6"/>
        <v>379.24652188353667</v>
      </c>
      <c r="Z16" s="2">
        <f t="shared" ref="Z16:Z25" si="12">AD15</f>
        <v>767.79218341208787</v>
      </c>
      <c r="AA16" s="2">
        <f t="shared" si="4"/>
        <v>23.033765502362634</v>
      </c>
      <c r="AB16" s="2"/>
      <c r="AC16" s="13">
        <v>15</v>
      </c>
      <c r="AD16" s="8">
        <f>IF(AA16&gt;$S$1,Z16-AA16-10,Z16-$S$1-10)</f>
        <v>734.75841790972527</v>
      </c>
      <c r="AG16" s="2">
        <f t="shared" si="8"/>
        <v>510.40806821839084</v>
      </c>
    </row>
    <row r="17" spans="1:33">
      <c r="A17" s="9"/>
      <c r="B17" s="12">
        <f t="shared" si="9"/>
        <v>693.84236099543796</v>
      </c>
      <c r="D17" s="2">
        <f>G16</f>
        <v>763.86741790972496</v>
      </c>
      <c r="E17" s="2">
        <f t="shared" si="0"/>
        <v>22.916022537291749</v>
      </c>
      <c r="F17" s="13">
        <v>16</v>
      </c>
      <c r="G17" s="2">
        <f t="shared" si="1"/>
        <v>740.95139537243324</v>
      </c>
      <c r="Q17" s="2">
        <f t="shared" si="11"/>
        <v>763.86741790972519</v>
      </c>
      <c r="R17" s="2">
        <f t="shared" si="2"/>
        <v>22.916022537291756</v>
      </c>
      <c r="S17" s="2"/>
      <c r="T17" s="13">
        <v>16</v>
      </c>
      <c r="U17" s="2">
        <f t="shared" si="3"/>
        <v>740.95139537243347</v>
      </c>
      <c r="X17" s="2">
        <f t="shared" si="6"/>
        <v>402.16254442082845</v>
      </c>
      <c r="Z17" s="2">
        <f t="shared" si="12"/>
        <v>734.75841790972527</v>
      </c>
      <c r="AA17" s="2">
        <f t="shared" si="4"/>
        <v>22.042752537291758</v>
      </c>
      <c r="AB17" s="2"/>
      <c r="AC17" s="13">
        <v>16</v>
      </c>
      <c r="AD17" s="8">
        <f>IF(AA17&gt;$S$1,Z17-AA17-10,Z17-$S$1-10)</f>
        <v>702.71566537243348</v>
      </c>
      <c r="AG17" s="2">
        <f t="shared" si="8"/>
        <v>542.45082075568257</v>
      </c>
    </row>
    <row r="18" spans="1:33">
      <c r="A18" t="s">
        <v>0</v>
      </c>
      <c r="B18" s="3">
        <v>693.84236099543796</v>
      </c>
      <c r="D18" s="2">
        <f>G17</f>
        <v>740.95139537243324</v>
      </c>
      <c r="E18" s="2">
        <f t="shared" si="0"/>
        <v>22.228541861172996</v>
      </c>
      <c r="F18" s="13">
        <v>17</v>
      </c>
      <c r="G18" s="2">
        <f t="shared" si="1"/>
        <v>718.72285351126027</v>
      </c>
      <c r="Q18" s="2">
        <f t="shared" si="11"/>
        <v>740.95139537243347</v>
      </c>
      <c r="R18" s="2">
        <f t="shared" si="2"/>
        <v>22.228541861173003</v>
      </c>
      <c r="S18" s="2"/>
      <c r="T18" s="13">
        <v>17</v>
      </c>
      <c r="U18" s="2">
        <f t="shared" si="3"/>
        <v>718.7228535112605</v>
      </c>
      <c r="X18" s="2">
        <f t="shared" si="6"/>
        <v>424.39108628200148</v>
      </c>
      <c r="Z18" s="2">
        <f t="shared" si="12"/>
        <v>702.71566537243348</v>
      </c>
      <c r="AA18" s="2">
        <f t="shared" si="4"/>
        <v>21.081469961173003</v>
      </c>
      <c r="AB18" s="2"/>
      <c r="AC18" s="13">
        <v>17</v>
      </c>
      <c r="AD18" s="8">
        <f>IF(AA18&gt;$S$1,Z18-AA18-10,Z18-$S$1-10)</f>
        <v>671.63419541126052</v>
      </c>
      <c r="AG18" s="2">
        <f t="shared" si="8"/>
        <v>573.53229071685553</v>
      </c>
    </row>
    <row r="19" spans="1:33">
      <c r="A19" t="s">
        <v>1</v>
      </c>
      <c r="B19">
        <v>0.189</v>
      </c>
      <c r="D19" s="2">
        <f>G18</f>
        <v>718.72285351126027</v>
      </c>
      <c r="E19" s="2">
        <f t="shared" si="0"/>
        <v>21.561685605337807</v>
      </c>
      <c r="F19" s="13">
        <v>18</v>
      </c>
      <c r="G19" s="2">
        <f t="shared" si="1"/>
        <v>697.16116790592241</v>
      </c>
      <c r="Q19" s="2">
        <f>U18</f>
        <v>718.7228535112605</v>
      </c>
      <c r="R19" s="2">
        <f t="shared" si="2"/>
        <v>21.561685605337814</v>
      </c>
      <c r="S19" s="2"/>
      <c r="T19" s="13">
        <v>18</v>
      </c>
      <c r="U19" s="2">
        <f t="shared" si="3"/>
        <v>697.16116790592264</v>
      </c>
      <c r="X19" s="2">
        <f t="shared" si="6"/>
        <v>445.95277188733928</v>
      </c>
      <c r="Z19" s="2">
        <f>AD18</f>
        <v>671.63419541126052</v>
      </c>
      <c r="AA19" s="2">
        <f t="shared" si="4"/>
        <v>20.149025862337815</v>
      </c>
      <c r="AB19" s="2"/>
      <c r="AC19" s="13">
        <v>18</v>
      </c>
      <c r="AD19" s="8">
        <f>IF(AA19&gt;$S$1,Z19-AA19-10,Z19-$S$1-10)</f>
        <v>641.48516954892273</v>
      </c>
      <c r="AG19" s="2">
        <f t="shared" si="8"/>
        <v>603.68131657919332</v>
      </c>
    </row>
    <row r="20" spans="1:33">
      <c r="A20" t="s">
        <v>2</v>
      </c>
      <c r="B20">
        <v>12</v>
      </c>
      <c r="D20" s="2">
        <f>G19</f>
        <v>697.16116790592241</v>
      </c>
      <c r="E20" s="2">
        <f t="shared" si="0"/>
        <v>20.914835037177671</v>
      </c>
      <c r="F20" s="13">
        <v>19</v>
      </c>
      <c r="G20" s="2">
        <f t="shared" si="1"/>
        <v>676.24633286874473</v>
      </c>
      <c r="Q20" s="2">
        <f t="shared" si="11"/>
        <v>697.16116790592264</v>
      </c>
      <c r="R20" s="2">
        <f t="shared" si="2"/>
        <v>20.914835037177678</v>
      </c>
      <c r="S20" s="2"/>
      <c r="T20" s="13">
        <v>19</v>
      </c>
      <c r="U20" s="2">
        <f t="shared" si="3"/>
        <v>676.24633286874496</v>
      </c>
      <c r="X20" s="2">
        <f t="shared" si="6"/>
        <v>466.86760692451696</v>
      </c>
      <c r="Z20" s="2">
        <f t="shared" ref="Z20:Z29" si="13">AD19</f>
        <v>641.48516954892273</v>
      </c>
      <c r="AA20" s="2">
        <f t="shared" si="4"/>
        <v>19.244555086467681</v>
      </c>
      <c r="AB20" s="2"/>
      <c r="AC20" s="13">
        <v>19</v>
      </c>
      <c r="AD20" s="8">
        <f>IF(AA20&gt;$S$1,Z20-AA20-10,Z20-$S$1-10)</f>
        <v>612.24061446245503</v>
      </c>
      <c r="AG20" s="2">
        <f t="shared" si="8"/>
        <v>632.92587166566102</v>
      </c>
    </row>
    <row r="21" spans="1:33">
      <c r="A21" t="s">
        <v>3</v>
      </c>
      <c r="B21">
        <v>1</v>
      </c>
      <c r="D21" s="2">
        <f>G20</f>
        <v>676.24633286874473</v>
      </c>
      <c r="E21" s="2">
        <f t="shared" si="0"/>
        <v>20.28738998606234</v>
      </c>
      <c r="F21" s="13">
        <v>20</v>
      </c>
      <c r="G21" s="2">
        <f t="shared" si="1"/>
        <v>655.95894288268244</v>
      </c>
      <c r="H21" t="s">
        <v>0</v>
      </c>
      <c r="I21" s="1">
        <f>G25</f>
        <v>580.71573578923937</v>
      </c>
      <c r="Q21" s="2">
        <f t="shared" si="11"/>
        <v>676.24633286874496</v>
      </c>
      <c r="R21" s="2">
        <f t="shared" si="2"/>
        <v>20.287389986062347</v>
      </c>
      <c r="S21" s="2"/>
      <c r="T21" s="13">
        <v>20</v>
      </c>
      <c r="U21" s="2">
        <f t="shared" si="3"/>
        <v>655.95894288268266</v>
      </c>
      <c r="V21" t="s">
        <v>0</v>
      </c>
      <c r="W21" s="10">
        <v>580.7157357892396</v>
      </c>
      <c r="X21" s="2">
        <f t="shared" si="6"/>
        <v>487.15499691057931</v>
      </c>
      <c r="Z21" s="2">
        <f t="shared" si="13"/>
        <v>612.24061446245503</v>
      </c>
      <c r="AA21" s="2">
        <f t="shared" si="4"/>
        <v>18.367218433873649</v>
      </c>
      <c r="AB21" s="2"/>
      <c r="AC21" s="13">
        <v>20</v>
      </c>
      <c r="AD21" s="8">
        <f>IF(AA21&gt;$S$1,Z21-AA21-10,Z21-$S$1-10)</f>
        <v>583.8733960285814</v>
      </c>
      <c r="AE21" t="s">
        <v>0</v>
      </c>
      <c r="AF21" s="10">
        <v>580.7157357892396</v>
      </c>
      <c r="AG21" s="2">
        <f t="shared" si="8"/>
        <v>661.29309009953465</v>
      </c>
    </row>
    <row r="22" spans="1:33">
      <c r="A22" t="s">
        <v>4</v>
      </c>
      <c r="B22" s="2">
        <f>B18*(1+(B19/B20))^(B20*B21)</f>
        <v>836.95630078869976</v>
      </c>
      <c r="D22" s="2">
        <f>G21</f>
        <v>655.95894288268244</v>
      </c>
      <c r="E22" s="2">
        <f t="shared" si="0"/>
        <v>19.678768286480473</v>
      </c>
      <c r="F22" s="13">
        <v>21</v>
      </c>
      <c r="G22" s="2">
        <f t="shared" si="1"/>
        <v>636.28017459620196</v>
      </c>
      <c r="H22" t="s">
        <v>1</v>
      </c>
      <c r="I22">
        <v>0.189</v>
      </c>
      <c r="Q22" s="2">
        <f t="shared" si="11"/>
        <v>655.95894288268266</v>
      </c>
      <c r="R22" s="2">
        <f t="shared" si="2"/>
        <v>19.67876828648048</v>
      </c>
      <c r="S22" s="2"/>
      <c r="T22" s="13">
        <v>21</v>
      </c>
      <c r="U22" s="2">
        <f t="shared" si="3"/>
        <v>636.28017459620219</v>
      </c>
      <c r="V22" t="s">
        <v>1</v>
      </c>
      <c r="W22" s="5">
        <v>0.189</v>
      </c>
      <c r="X22" s="2">
        <f t="shared" si="6"/>
        <v>506.83376519705979</v>
      </c>
      <c r="Z22" s="2">
        <f t="shared" si="13"/>
        <v>583.8733960285814</v>
      </c>
      <c r="AA22" s="2">
        <f t="shared" si="4"/>
        <v>17.516201880857441</v>
      </c>
      <c r="AB22" s="2"/>
      <c r="AC22" s="13">
        <v>21</v>
      </c>
      <c r="AD22" s="8">
        <f>IF(AA22&gt;$S$1,Z22-AA22-10,Z22-$S$1-10)</f>
        <v>556.35719414772393</v>
      </c>
      <c r="AE22" t="s">
        <v>1</v>
      </c>
      <c r="AF22" s="5">
        <v>0.189</v>
      </c>
      <c r="AG22" s="2">
        <f t="shared" si="8"/>
        <v>688.80929198039212</v>
      </c>
    </row>
    <row r="23" spans="1:33">
      <c r="A23" s="9" t="s">
        <v>5</v>
      </c>
      <c r="B23" s="12">
        <f>B22-(B22*0.03)</f>
        <v>811.84761176503878</v>
      </c>
      <c r="D23" s="2">
        <f>G22</f>
        <v>636.28017459620196</v>
      </c>
      <c r="E23" s="2">
        <f t="shared" si="0"/>
        <v>19.088405237886057</v>
      </c>
      <c r="F23" s="13">
        <v>22</v>
      </c>
      <c r="G23" s="2">
        <f t="shared" si="1"/>
        <v>617.19176935831592</v>
      </c>
      <c r="H23" t="s">
        <v>2</v>
      </c>
      <c r="I23">
        <v>12</v>
      </c>
      <c r="Q23" s="2">
        <f t="shared" si="11"/>
        <v>636.28017459620219</v>
      </c>
      <c r="R23" s="2">
        <f t="shared" si="2"/>
        <v>19.088405237886064</v>
      </c>
      <c r="S23" s="2"/>
      <c r="T23" s="13">
        <v>22</v>
      </c>
      <c r="U23" s="2">
        <f t="shared" si="3"/>
        <v>617.19176935831615</v>
      </c>
      <c r="V23" t="s">
        <v>2</v>
      </c>
      <c r="W23" s="5">
        <v>12</v>
      </c>
      <c r="X23" s="2">
        <f t="shared" si="6"/>
        <v>525.92217043494588</v>
      </c>
      <c r="Z23" s="2">
        <f t="shared" si="13"/>
        <v>556.35719414772393</v>
      </c>
      <c r="AA23" s="2">
        <f t="shared" si="4"/>
        <v>16.690715824431717</v>
      </c>
      <c r="AB23" s="2"/>
      <c r="AC23" s="13">
        <v>22</v>
      </c>
      <c r="AD23" s="8">
        <f>IF(AA23&gt;$S$1,Z23-AA23-10,Z23-$S$1-10)</f>
        <v>529.66647832329227</v>
      </c>
      <c r="AE23" t="s">
        <v>2</v>
      </c>
      <c r="AF23" s="5">
        <v>12</v>
      </c>
      <c r="AG23" s="2">
        <f t="shared" si="8"/>
        <v>715.50000780482378</v>
      </c>
    </row>
    <row r="24" spans="1:33">
      <c r="A24" s="9"/>
      <c r="B24" s="12">
        <f t="shared" ref="B24:B34" si="14">B23-(B23*0.03)</f>
        <v>787.49218341208757</v>
      </c>
      <c r="D24" s="2">
        <f>G23</f>
        <v>617.19176935831592</v>
      </c>
      <c r="E24" s="2">
        <f t="shared" si="0"/>
        <v>18.515753080749477</v>
      </c>
      <c r="F24" s="13">
        <v>23</v>
      </c>
      <c r="G24" s="2">
        <f t="shared" si="1"/>
        <v>598.67601627756642</v>
      </c>
      <c r="H24" t="s">
        <v>3</v>
      </c>
      <c r="I24">
        <v>1</v>
      </c>
      <c r="Q24" s="2">
        <f t="shared" si="11"/>
        <v>617.19176935831615</v>
      </c>
      <c r="R24" s="2">
        <f t="shared" si="2"/>
        <v>18.515753080749484</v>
      </c>
      <c r="S24" s="2"/>
      <c r="T24" s="13">
        <v>23</v>
      </c>
      <c r="U24" s="2">
        <f t="shared" si="3"/>
        <v>598.67601627756665</v>
      </c>
      <c r="V24" t="s">
        <v>3</v>
      </c>
      <c r="W24" s="5">
        <v>1</v>
      </c>
      <c r="X24" s="2">
        <f t="shared" si="6"/>
        <v>544.43792351569539</v>
      </c>
      <c r="Z24" s="2">
        <f t="shared" si="13"/>
        <v>529.66647832329227</v>
      </c>
      <c r="AA24" s="2">
        <f t="shared" si="4"/>
        <v>15.889994349698767</v>
      </c>
      <c r="AB24" s="2"/>
      <c r="AC24" s="13">
        <v>23</v>
      </c>
      <c r="AD24" s="8">
        <f>IF(AA24&gt;$S$1,Z24-AA24-10,Z24-$S$1-10)</f>
        <v>503.77648397359349</v>
      </c>
      <c r="AE24" t="s">
        <v>3</v>
      </c>
      <c r="AF24" s="5">
        <v>1</v>
      </c>
      <c r="AG24" s="2">
        <f t="shared" si="8"/>
        <v>741.39000215452256</v>
      </c>
    </row>
    <row r="25" spans="1:33">
      <c r="A25" s="9"/>
      <c r="B25" s="12">
        <f t="shared" si="14"/>
        <v>763.86741790972496</v>
      </c>
      <c r="D25" s="2">
        <f>G24</f>
        <v>598.67601627756642</v>
      </c>
      <c r="E25" s="2">
        <f t="shared" si="0"/>
        <v>17.96028048832699</v>
      </c>
      <c r="F25" s="13">
        <v>24</v>
      </c>
      <c r="G25" s="2">
        <f t="shared" si="1"/>
        <v>580.71573578923937</v>
      </c>
      <c r="H25" t="s">
        <v>4</v>
      </c>
      <c r="I25" s="4">
        <f>I21*(1+(I22/I23))^(I23*I24)</f>
        <v>700.49584942990441</v>
      </c>
      <c r="Q25" s="2">
        <f t="shared" si="11"/>
        <v>598.67601627756665</v>
      </c>
      <c r="R25" s="2">
        <f t="shared" si="2"/>
        <v>17.960280488326998</v>
      </c>
      <c r="S25" s="2"/>
      <c r="T25" s="13">
        <v>24</v>
      </c>
      <c r="U25" s="2">
        <f t="shared" si="3"/>
        <v>580.7157357892396</v>
      </c>
      <c r="V25" t="s">
        <v>4</v>
      </c>
      <c r="W25" s="6">
        <f>W21*(1+(W22/W23))^(W23*W24)</f>
        <v>700.49584942990475</v>
      </c>
      <c r="X25" s="2">
        <f t="shared" si="6"/>
        <v>562.39820400402243</v>
      </c>
      <c r="Z25" s="2">
        <f t="shared" si="13"/>
        <v>503.77648397359349</v>
      </c>
      <c r="AA25" s="2">
        <f t="shared" si="4"/>
        <v>15.113294519207804</v>
      </c>
      <c r="AB25" s="2"/>
      <c r="AC25" s="13">
        <v>24</v>
      </c>
      <c r="AD25" s="8">
        <f>IF(AA25&gt;$S$1,Z25-AA25-10,Z25-$S$1-10)</f>
        <v>478.6631894543857</v>
      </c>
      <c r="AE25" t="s">
        <v>4</v>
      </c>
      <c r="AF25" s="6">
        <f>AF21*(1+(AF22/AF23))^(AF23*AF24)</f>
        <v>700.49584942990475</v>
      </c>
      <c r="AG25" s="2">
        <f t="shared" si="8"/>
        <v>766.50329667373035</v>
      </c>
    </row>
    <row r="26" spans="1:33">
      <c r="A26" s="9"/>
      <c r="B26" s="12">
        <f t="shared" si="14"/>
        <v>740.95139537243324</v>
      </c>
      <c r="D26" s="8">
        <f>I25</f>
        <v>700.49584942990441</v>
      </c>
      <c r="E26" s="8">
        <f t="shared" si="0"/>
        <v>21.014875482897132</v>
      </c>
      <c r="F26" s="13">
        <v>25</v>
      </c>
      <c r="G26" s="8">
        <f t="shared" si="1"/>
        <v>679.48097394700733</v>
      </c>
      <c r="Q26" s="8">
        <v>700.49584942990475</v>
      </c>
      <c r="R26" s="8">
        <f t="shared" si="2"/>
        <v>21.014875482897143</v>
      </c>
      <c r="S26" s="8"/>
      <c r="T26" s="13">
        <v>25</v>
      </c>
      <c r="U26" s="8">
        <f t="shared" si="3"/>
        <v>679.48097394700756</v>
      </c>
      <c r="X26" s="2">
        <f t="shared" si="6"/>
        <v>583.41307948691963</v>
      </c>
      <c r="Z26" s="8">
        <v>700.49584942990475</v>
      </c>
      <c r="AA26" s="8">
        <f t="shared" si="4"/>
        <v>21.014875482897143</v>
      </c>
      <c r="AB26" s="8"/>
      <c r="AC26" s="13">
        <v>25</v>
      </c>
      <c r="AD26" s="8">
        <f>IF(AA26&gt;$S$1,Z26-AA26-10,Z26-$S$1-10)</f>
        <v>669.48097394700756</v>
      </c>
      <c r="AG26" s="2">
        <f t="shared" si="8"/>
        <v>797.51817215662754</v>
      </c>
    </row>
    <row r="27" spans="1:33">
      <c r="A27" s="9"/>
      <c r="B27" s="12">
        <f t="shared" si="14"/>
        <v>718.72285351126027</v>
      </c>
      <c r="D27" s="8">
        <f>G26</f>
        <v>679.48097394700733</v>
      </c>
      <c r="E27" s="8">
        <f t="shared" si="0"/>
        <v>20.384429218410219</v>
      </c>
      <c r="F27" s="13">
        <v>26</v>
      </c>
      <c r="G27" s="8">
        <f t="shared" si="1"/>
        <v>659.09654472859711</v>
      </c>
      <c r="Q27" s="8">
        <f>U26</f>
        <v>679.48097394700756</v>
      </c>
      <c r="R27" s="8">
        <f t="shared" si="2"/>
        <v>20.384429218410226</v>
      </c>
      <c r="S27" s="8"/>
      <c r="T27" s="13">
        <v>26</v>
      </c>
      <c r="U27" s="8">
        <f t="shared" si="3"/>
        <v>659.09654472859734</v>
      </c>
      <c r="X27" s="2">
        <f t="shared" si="6"/>
        <v>603.79750870532985</v>
      </c>
      <c r="Z27" s="8">
        <f>AD26</f>
        <v>669.48097394700756</v>
      </c>
      <c r="AA27" s="8">
        <f t="shared" si="4"/>
        <v>20.084429218410225</v>
      </c>
      <c r="AB27" s="8"/>
      <c r="AC27" s="13">
        <v>26</v>
      </c>
      <c r="AD27" s="8">
        <f>IF(AA27&gt;$S$1,Z27-AA27-10,Z27-$S$1-10)</f>
        <v>639.39654472859729</v>
      </c>
      <c r="AG27" s="2">
        <f t="shared" si="8"/>
        <v>827.60260137503781</v>
      </c>
    </row>
    <row r="28" spans="1:33">
      <c r="A28" s="9"/>
      <c r="B28" s="12">
        <f t="shared" si="14"/>
        <v>697.16116790592241</v>
      </c>
      <c r="D28" s="8">
        <f>G27</f>
        <v>659.09654472859711</v>
      </c>
      <c r="E28" s="8">
        <f t="shared" si="0"/>
        <v>19.772896341857912</v>
      </c>
      <c r="F28" s="13">
        <v>27</v>
      </c>
      <c r="G28" s="8">
        <f t="shared" si="1"/>
        <v>639.32364838673925</v>
      </c>
      <c r="Q28" s="8">
        <f t="shared" ref="Q28:Q37" si="15">U27</f>
        <v>659.09654472859734</v>
      </c>
      <c r="R28" s="8">
        <f t="shared" si="2"/>
        <v>19.772896341857919</v>
      </c>
      <c r="S28" s="8"/>
      <c r="T28" s="13">
        <v>27</v>
      </c>
      <c r="U28" s="8">
        <f t="shared" si="3"/>
        <v>639.32364838673936</v>
      </c>
      <c r="X28" s="2">
        <f t="shared" si="6"/>
        <v>623.57040504718782</v>
      </c>
      <c r="Z28" s="8">
        <f t="shared" ref="Z28:Z37" si="16">AD27</f>
        <v>639.39654472859729</v>
      </c>
      <c r="AA28" s="8">
        <f t="shared" si="4"/>
        <v>19.181896341857918</v>
      </c>
      <c r="AB28" s="8"/>
      <c r="AC28" s="13">
        <v>27</v>
      </c>
      <c r="AD28" s="8">
        <f>IF(AA28&gt;$S$1,Z28-AA28-10,Z28-$S$1-10)</f>
        <v>610.21464838673933</v>
      </c>
      <c r="AG28" s="2">
        <f t="shared" si="8"/>
        <v>856.78449771689577</v>
      </c>
    </row>
    <row r="29" spans="1:33">
      <c r="A29" s="9"/>
      <c r="B29" s="12">
        <f t="shared" si="14"/>
        <v>676.24633286874473</v>
      </c>
      <c r="D29" s="8">
        <f>G28</f>
        <v>639.32364838673925</v>
      </c>
      <c r="E29" s="8">
        <f t="shared" si="0"/>
        <v>19.179709451602175</v>
      </c>
      <c r="F29" s="13">
        <v>28</v>
      </c>
      <c r="G29" s="8">
        <f t="shared" si="1"/>
        <v>620.14393893513704</v>
      </c>
      <c r="Q29" s="8">
        <f t="shared" si="15"/>
        <v>639.32364838673936</v>
      </c>
      <c r="R29" s="8">
        <f t="shared" si="2"/>
        <v>19.179709451602179</v>
      </c>
      <c r="S29" s="8"/>
      <c r="T29" s="13">
        <v>28</v>
      </c>
      <c r="U29" s="8">
        <f t="shared" si="3"/>
        <v>620.14393893513716</v>
      </c>
      <c r="X29" s="2">
        <f t="shared" si="6"/>
        <v>642.75011449879003</v>
      </c>
      <c r="Z29" s="8">
        <f t="shared" si="16"/>
        <v>610.21464838673933</v>
      </c>
      <c r="AA29" s="8">
        <f t="shared" si="4"/>
        <v>18.306439451602181</v>
      </c>
      <c r="AB29" s="8"/>
      <c r="AC29" s="13">
        <v>28</v>
      </c>
      <c r="AD29" s="8">
        <f>IF(AA29&gt;$S$1,Z29-AA29-10,Z29-$S$1-10)</f>
        <v>581.90820893513717</v>
      </c>
      <c r="AG29" s="2">
        <f t="shared" si="8"/>
        <v>885.09093716849793</v>
      </c>
    </row>
    <row r="30" spans="1:33">
      <c r="A30" s="9"/>
      <c r="B30" s="12">
        <f t="shared" si="14"/>
        <v>655.95894288268244</v>
      </c>
      <c r="D30" s="8">
        <f>G29</f>
        <v>620.14393893513704</v>
      </c>
      <c r="E30" s="8">
        <f t="shared" si="0"/>
        <v>18.60431816805411</v>
      </c>
      <c r="F30" s="13">
        <v>29</v>
      </c>
      <c r="G30" s="8">
        <f t="shared" si="1"/>
        <v>601.53962076708297</v>
      </c>
      <c r="Q30" s="8">
        <f t="shared" si="15"/>
        <v>620.14393893513716</v>
      </c>
      <c r="R30" s="8">
        <f t="shared" si="2"/>
        <v>18.604318168054114</v>
      </c>
      <c r="S30" s="8"/>
      <c r="T30" s="13">
        <v>29</v>
      </c>
      <c r="U30" s="8">
        <f t="shared" si="3"/>
        <v>601.53962076708308</v>
      </c>
      <c r="X30" s="2">
        <f t="shared" si="6"/>
        <v>661.3544326668441</v>
      </c>
      <c r="Z30" s="8">
        <f t="shared" si="16"/>
        <v>581.90820893513717</v>
      </c>
      <c r="AA30" s="8">
        <f t="shared" si="4"/>
        <v>17.457246268054114</v>
      </c>
      <c r="AB30" s="8"/>
      <c r="AC30" s="13">
        <v>29</v>
      </c>
      <c r="AD30" s="8">
        <f>IF(AA30&gt;$S$1,Z30-AA30-10,Z30-$S$1-10)</f>
        <v>554.4509626670831</v>
      </c>
      <c r="AG30" s="2">
        <f t="shared" si="8"/>
        <v>912.54818343655199</v>
      </c>
    </row>
    <row r="31" spans="1:33">
      <c r="A31" s="9"/>
      <c r="B31" s="12">
        <f t="shared" si="14"/>
        <v>636.28017459620196</v>
      </c>
      <c r="D31" s="8">
        <f>G30</f>
        <v>601.53962076708297</v>
      </c>
      <c r="E31" s="8">
        <f t="shared" si="0"/>
        <v>18.046188623012487</v>
      </c>
      <c r="F31" s="13">
        <v>30</v>
      </c>
      <c r="G31" s="8">
        <f t="shared" si="1"/>
        <v>583.49343214407043</v>
      </c>
      <c r="Q31" s="8">
        <f t="shared" si="15"/>
        <v>601.53962076708308</v>
      </c>
      <c r="R31" s="8">
        <f t="shared" si="2"/>
        <v>18.04618862301249</v>
      </c>
      <c r="S31" s="8"/>
      <c r="T31" s="13">
        <v>30</v>
      </c>
      <c r="U31" s="8">
        <f t="shared" si="3"/>
        <v>583.49343214407054</v>
      </c>
      <c r="X31" s="2">
        <f t="shared" si="6"/>
        <v>679.40062128985664</v>
      </c>
      <c r="Z31" s="8">
        <f t="shared" si="16"/>
        <v>554.4509626670831</v>
      </c>
      <c r="AA31" s="8">
        <f t="shared" si="4"/>
        <v>16.633528880012491</v>
      </c>
      <c r="AB31" s="8"/>
      <c r="AC31" s="13">
        <v>30</v>
      </c>
      <c r="AD31" s="8">
        <f>IF(AA31&gt;$S$1,Z31-AA31-10,Z31-$S$1-10)</f>
        <v>527.81743378707063</v>
      </c>
      <c r="AG31" s="2">
        <f t="shared" si="8"/>
        <v>939.18171231656447</v>
      </c>
    </row>
    <row r="32" spans="1:33">
      <c r="A32" s="9"/>
      <c r="B32" s="12">
        <f t="shared" si="14"/>
        <v>617.19176935831592</v>
      </c>
      <c r="D32" s="8">
        <f>G31</f>
        <v>583.49343214407043</v>
      </c>
      <c r="E32" s="8">
        <f t="shared" si="0"/>
        <v>17.504802964322113</v>
      </c>
      <c r="F32" s="13">
        <v>31</v>
      </c>
      <c r="G32" s="8">
        <f t="shared" si="1"/>
        <v>565.98862917974827</v>
      </c>
      <c r="Q32" s="8">
        <f t="shared" si="15"/>
        <v>583.49343214407054</v>
      </c>
      <c r="R32" s="8">
        <f t="shared" si="2"/>
        <v>17.504802964322117</v>
      </c>
      <c r="S32" s="8"/>
      <c r="T32" s="13">
        <v>31</v>
      </c>
      <c r="U32" s="8">
        <f t="shared" si="3"/>
        <v>565.98862917974839</v>
      </c>
      <c r="X32" s="2">
        <f t="shared" si="6"/>
        <v>696.9054242541788</v>
      </c>
      <c r="Z32" s="8">
        <f t="shared" si="16"/>
        <v>527.81743378707063</v>
      </c>
      <c r="AA32" s="8">
        <f t="shared" si="4"/>
        <v>15.834523013612118</v>
      </c>
      <c r="AB32" s="8"/>
      <c r="AC32" s="13">
        <v>31</v>
      </c>
      <c r="AD32" s="8">
        <f>IF(AA32&gt;$S$1,Z32-AA32-10,Z32-$S$1-10)</f>
        <v>501.98291077345851</v>
      </c>
      <c r="AG32" s="2">
        <f t="shared" si="8"/>
        <v>965.01623533017664</v>
      </c>
    </row>
    <row r="33" spans="1:33">
      <c r="A33" s="9"/>
      <c r="B33" s="12">
        <f t="shared" si="14"/>
        <v>598.67601627756642</v>
      </c>
      <c r="D33" s="8">
        <f>G32</f>
        <v>565.98862917974827</v>
      </c>
      <c r="E33" s="8">
        <f t="shared" si="0"/>
        <v>16.979658875392449</v>
      </c>
      <c r="F33" s="13">
        <v>32</v>
      </c>
      <c r="G33" s="8">
        <f t="shared" si="1"/>
        <v>549.00897030435578</v>
      </c>
      <c r="H33" t="s">
        <v>0</v>
      </c>
      <c r="I33" s="1">
        <f>G37</f>
        <v>486.03369403594968</v>
      </c>
      <c r="Q33" s="8">
        <f t="shared" si="15"/>
        <v>565.98862917974839</v>
      </c>
      <c r="R33" s="8">
        <f t="shared" si="2"/>
        <v>16.979658875392452</v>
      </c>
      <c r="S33" s="8"/>
      <c r="T33" s="13">
        <v>32</v>
      </c>
      <c r="U33" s="8">
        <f t="shared" si="3"/>
        <v>549.0089703043559</v>
      </c>
      <c r="V33" t="s">
        <v>0</v>
      </c>
      <c r="W33" s="7">
        <f>U37</f>
        <v>486.03369403594979</v>
      </c>
      <c r="X33" s="2">
        <f t="shared" si="6"/>
        <v>713.88508312957129</v>
      </c>
      <c r="Z33" s="8">
        <f t="shared" si="16"/>
        <v>501.98291077345851</v>
      </c>
      <c r="AA33" s="8">
        <f t="shared" si="4"/>
        <v>15.059487323203754</v>
      </c>
      <c r="AB33" s="8"/>
      <c r="AC33" s="13">
        <v>32</v>
      </c>
      <c r="AD33" s="8">
        <f>IF(AA33&gt;$S$1,Z33-AA33-10,Z33-$S$1-10)</f>
        <v>476.92342345025475</v>
      </c>
      <c r="AE33" t="s">
        <v>0</v>
      </c>
      <c r="AF33" s="7">
        <f>AD37</f>
        <v>383.98114770109595</v>
      </c>
      <c r="AG33" s="2">
        <f t="shared" si="8"/>
        <v>990.07572265338035</v>
      </c>
    </row>
    <row r="34" spans="1:33">
      <c r="A34" s="9"/>
      <c r="B34" s="12">
        <f t="shared" si="14"/>
        <v>580.71573578923937</v>
      </c>
      <c r="D34" s="8">
        <f>G33</f>
        <v>549.00897030435578</v>
      </c>
      <c r="E34" s="8">
        <f t="shared" si="0"/>
        <v>16.470269109130673</v>
      </c>
      <c r="F34" s="13">
        <v>33</v>
      </c>
      <c r="G34" s="8">
        <f t="shared" si="1"/>
        <v>532.53870119522514</v>
      </c>
      <c r="H34" t="s">
        <v>1</v>
      </c>
      <c r="I34">
        <v>0.189</v>
      </c>
      <c r="Q34" s="8">
        <f t="shared" si="15"/>
        <v>549.0089703043559</v>
      </c>
      <c r="R34" s="8">
        <f t="shared" si="2"/>
        <v>16.470269109130676</v>
      </c>
      <c r="S34" s="8"/>
      <c r="T34" s="13">
        <v>33</v>
      </c>
      <c r="U34" s="8">
        <f t="shared" si="3"/>
        <v>532.53870119522526</v>
      </c>
      <c r="V34" t="s">
        <v>1</v>
      </c>
      <c r="W34" s="5">
        <v>0.189</v>
      </c>
      <c r="X34" s="2">
        <f t="shared" si="6"/>
        <v>730.35535223870193</v>
      </c>
      <c r="Z34" s="8">
        <f t="shared" si="16"/>
        <v>476.92342345025475</v>
      </c>
      <c r="AA34" s="8">
        <f t="shared" si="4"/>
        <v>14.307702703507642</v>
      </c>
      <c r="AB34" s="8"/>
      <c r="AC34" s="13">
        <v>33</v>
      </c>
      <c r="AD34" s="8">
        <f>IF(AA34&gt;$S$1,Z34-AA34-10,Z34-$S$1-10)</f>
        <v>452.61572074674712</v>
      </c>
      <c r="AE34" t="s">
        <v>1</v>
      </c>
      <c r="AF34" s="5">
        <v>0.189</v>
      </c>
      <c r="AG34" s="2">
        <f t="shared" si="8"/>
        <v>1014.383425356888</v>
      </c>
    </row>
    <row r="35" spans="1:33">
      <c r="A35" t="s">
        <v>0</v>
      </c>
      <c r="B35" s="3">
        <v>580.71573578923937</v>
      </c>
      <c r="D35" s="8">
        <f>G34</f>
        <v>532.53870119522514</v>
      </c>
      <c r="E35" s="8">
        <f t="shared" si="0"/>
        <v>15.976161035856753</v>
      </c>
      <c r="F35" s="13">
        <v>34</v>
      </c>
      <c r="G35" s="8">
        <f t="shared" si="1"/>
        <v>516.56254015936838</v>
      </c>
      <c r="H35" t="s">
        <v>2</v>
      </c>
      <c r="I35">
        <v>12</v>
      </c>
      <c r="Q35" s="8">
        <f t="shared" si="15"/>
        <v>532.53870119522526</v>
      </c>
      <c r="R35" s="8">
        <f t="shared" si="2"/>
        <v>15.976161035856757</v>
      </c>
      <c r="S35" s="8"/>
      <c r="T35" s="13">
        <v>34</v>
      </c>
      <c r="U35" s="8">
        <f t="shared" si="3"/>
        <v>516.5625401593685</v>
      </c>
      <c r="V35" t="s">
        <v>2</v>
      </c>
      <c r="W35" s="5">
        <v>12</v>
      </c>
      <c r="X35" s="2">
        <f t="shared" si="6"/>
        <v>746.33151327455869</v>
      </c>
      <c r="Z35" s="8">
        <f t="shared" si="16"/>
        <v>452.61572074674712</v>
      </c>
      <c r="AA35" s="8">
        <f t="shared" si="4"/>
        <v>13.578471622402413</v>
      </c>
      <c r="AB35" s="8"/>
      <c r="AC35" s="13">
        <v>34</v>
      </c>
      <c r="AD35" s="8">
        <f>IF(AA35&gt;$S$1,Z35-AA35-10,Z35-$S$1-10)</f>
        <v>429.03724912434473</v>
      </c>
      <c r="AE35" t="s">
        <v>2</v>
      </c>
      <c r="AF35" s="5">
        <v>12</v>
      </c>
      <c r="AG35" s="2">
        <f t="shared" si="8"/>
        <v>1037.9618969792905</v>
      </c>
    </row>
    <row r="36" spans="1:33">
      <c r="A36" t="s">
        <v>1</v>
      </c>
      <c r="B36">
        <v>0.189</v>
      </c>
      <c r="D36" s="8">
        <f>G35</f>
        <v>516.56254015936838</v>
      </c>
      <c r="E36" s="8">
        <f t="shared" si="0"/>
        <v>15.496876204781051</v>
      </c>
      <c r="F36" s="13">
        <v>35</v>
      </c>
      <c r="G36" s="8">
        <f t="shared" si="1"/>
        <v>501.06566395458731</v>
      </c>
      <c r="H36" t="s">
        <v>3</v>
      </c>
      <c r="I36">
        <v>1</v>
      </c>
      <c r="Q36" s="8">
        <f t="shared" si="15"/>
        <v>516.5625401593685</v>
      </c>
      <c r="R36" s="8">
        <f t="shared" si="2"/>
        <v>15.496876204781055</v>
      </c>
      <c r="S36" s="8"/>
      <c r="T36" s="13">
        <v>35</v>
      </c>
      <c r="U36" s="8">
        <f t="shared" si="3"/>
        <v>501.06566395458742</v>
      </c>
      <c r="V36" t="s">
        <v>3</v>
      </c>
      <c r="W36" s="5">
        <v>1</v>
      </c>
      <c r="X36" s="2">
        <f t="shared" si="6"/>
        <v>761.82838947933976</v>
      </c>
      <c r="Z36" s="8">
        <f t="shared" si="16"/>
        <v>429.03724912434473</v>
      </c>
      <c r="AA36" s="8">
        <f t="shared" si="4"/>
        <v>12.871117473730342</v>
      </c>
      <c r="AB36" s="8"/>
      <c r="AC36" s="13">
        <v>35</v>
      </c>
      <c r="AD36" s="8">
        <f>IF(AA36&gt;$S$1,Z36-AA36-10,Z36-$S$1-10)</f>
        <v>406.16613165061437</v>
      </c>
      <c r="AE36" t="s">
        <v>3</v>
      </c>
      <c r="AF36" s="5">
        <v>1</v>
      </c>
      <c r="AG36" s="2">
        <f t="shared" si="8"/>
        <v>1060.8330144530207</v>
      </c>
    </row>
    <row r="37" spans="1:33">
      <c r="A37" t="s">
        <v>2</v>
      </c>
      <c r="B37">
        <v>12</v>
      </c>
      <c r="D37" s="8">
        <f>G36</f>
        <v>501.06566395458731</v>
      </c>
      <c r="E37" s="8">
        <f t="shared" si="0"/>
        <v>15.031969918637619</v>
      </c>
      <c r="F37" s="13">
        <v>36</v>
      </c>
      <c r="G37" s="8">
        <f t="shared" si="1"/>
        <v>486.03369403594968</v>
      </c>
      <c r="H37" t="s">
        <v>4</v>
      </c>
      <c r="I37" s="4">
        <f>I33*(1+(I34/I35))^(I35*I36)</f>
        <v>586.28441485669077</v>
      </c>
      <c r="Q37" s="8">
        <f t="shared" si="15"/>
        <v>501.06566395458742</v>
      </c>
      <c r="R37" s="8">
        <f t="shared" si="2"/>
        <v>15.031969918637621</v>
      </c>
      <c r="S37" s="8"/>
      <c r="T37" s="13">
        <v>36</v>
      </c>
      <c r="U37" s="8">
        <f t="shared" si="3"/>
        <v>486.03369403594979</v>
      </c>
      <c r="V37" t="s">
        <v>4</v>
      </c>
      <c r="W37" s="6">
        <f>W33*(1+(W34/W35))^(W35*W36)</f>
        <v>586.28441485669089</v>
      </c>
      <c r="X37" s="2">
        <f t="shared" si="6"/>
        <v>776.86035939797739</v>
      </c>
      <c r="Z37" s="8">
        <f t="shared" si="16"/>
        <v>406.16613165061437</v>
      </c>
      <c r="AA37" s="8">
        <f t="shared" si="4"/>
        <v>12.184983949518431</v>
      </c>
      <c r="AB37" s="8"/>
      <c r="AC37" s="13">
        <v>36</v>
      </c>
      <c r="AD37" s="8">
        <f>IF(AA37&gt;$S$1,Z37-AA37-10,Z37-$S$1-10)</f>
        <v>383.98114770109595</v>
      </c>
      <c r="AE37" t="s">
        <v>4</v>
      </c>
      <c r="AF37" s="6">
        <f>AF33*(1+(AF34/AF35))^(AF35*AF36)</f>
        <v>463.18221402832688</v>
      </c>
      <c r="AG37" s="2">
        <f t="shared" si="8"/>
        <v>1083.0179984025392</v>
      </c>
    </row>
    <row r="38" spans="1:33">
      <c r="A38" t="s">
        <v>3</v>
      </c>
      <c r="B38">
        <v>1</v>
      </c>
      <c r="D38" s="2">
        <f>I37</f>
        <v>586.28441485669077</v>
      </c>
      <c r="E38" s="2">
        <f t="shared" si="0"/>
        <v>17.588532445700721</v>
      </c>
      <c r="F38" s="13">
        <v>37</v>
      </c>
      <c r="G38" s="2">
        <f t="shared" si="1"/>
        <v>568.69588241099007</v>
      </c>
      <c r="Q38" s="6">
        <f>W37</f>
        <v>586.28441485669089</v>
      </c>
      <c r="R38" s="2">
        <f t="shared" si="2"/>
        <v>17.588532445700725</v>
      </c>
      <c r="S38" s="2"/>
      <c r="T38" s="13">
        <v>37</v>
      </c>
      <c r="U38" s="2">
        <f t="shared" si="3"/>
        <v>568.69588241099018</v>
      </c>
      <c r="X38" s="2">
        <f t="shared" si="6"/>
        <v>794.4488918436781</v>
      </c>
      <c r="Z38" s="6">
        <f>AF37</f>
        <v>463.18221402832688</v>
      </c>
      <c r="AA38" s="2">
        <f t="shared" si="4"/>
        <v>13.895466420849806</v>
      </c>
      <c r="AB38" s="2"/>
      <c r="AC38" s="13">
        <v>37</v>
      </c>
      <c r="AD38" s="8">
        <f>IF(AA38&gt;$S$1,Z38-AA38-10,Z38-$S$1-10)</f>
        <v>439.28674760747708</v>
      </c>
      <c r="AG38" s="2">
        <f t="shared" si="8"/>
        <v>1106.9134648233889</v>
      </c>
    </row>
    <row r="39" spans="1:33">
      <c r="A39" t="s">
        <v>4</v>
      </c>
      <c r="B39" s="2">
        <f>B35*(1+(B36/B37))^(B37*B38)</f>
        <v>700.49584942990441</v>
      </c>
      <c r="D39" s="2">
        <f>G38</f>
        <v>568.69588241099007</v>
      </c>
      <c r="E39" s="2">
        <f t="shared" si="0"/>
        <v>17.060876472329703</v>
      </c>
      <c r="F39" s="13">
        <v>38</v>
      </c>
      <c r="G39" s="2">
        <f t="shared" si="1"/>
        <v>551.63500593866036</v>
      </c>
      <c r="Q39" s="2">
        <f>U38</f>
        <v>568.69588241099018</v>
      </c>
      <c r="R39" s="2">
        <f t="shared" si="2"/>
        <v>17.060876472329706</v>
      </c>
      <c r="S39" s="2"/>
      <c r="T39" s="13">
        <v>38</v>
      </c>
      <c r="U39" s="2">
        <f t="shared" si="3"/>
        <v>551.63500593866047</v>
      </c>
      <c r="X39" s="2">
        <f t="shared" si="6"/>
        <v>811.50976831600781</v>
      </c>
      <c r="Z39" s="2">
        <f>AD38</f>
        <v>439.28674760747708</v>
      </c>
      <c r="AA39" s="2">
        <f t="shared" si="4"/>
        <v>13.178602428224313</v>
      </c>
      <c r="AB39" s="2"/>
      <c r="AC39" s="13">
        <v>38</v>
      </c>
      <c r="AD39" s="8">
        <f>IF(AA39&gt;$S$1,Z39-AA39-10,Z39-$S$1-10)</f>
        <v>416.10814517925274</v>
      </c>
      <c r="AG39" s="2">
        <f t="shared" si="8"/>
        <v>1130.0920672516133</v>
      </c>
    </row>
    <row r="40" spans="1:33">
      <c r="A40" s="9" t="s">
        <v>5</v>
      </c>
      <c r="B40" s="8">
        <v>700.49584942990441</v>
      </c>
      <c r="D40" s="2">
        <f>G39</f>
        <v>551.63500593866036</v>
      </c>
      <c r="E40" s="2">
        <f t="shared" si="0"/>
        <v>16.54905017815981</v>
      </c>
      <c r="F40" s="13">
        <v>39</v>
      </c>
      <c r="G40" s="2">
        <f t="shared" si="1"/>
        <v>535.0859557605005</v>
      </c>
      <c r="Q40" s="2">
        <f t="shared" ref="Q40:Q49" si="17">U39</f>
        <v>551.63500593866047</v>
      </c>
      <c r="R40" s="2">
        <f t="shared" si="2"/>
        <v>16.549050178159813</v>
      </c>
      <c r="S40" s="2"/>
      <c r="T40" s="13">
        <v>39</v>
      </c>
      <c r="U40" s="2">
        <f t="shared" si="3"/>
        <v>535.08595576050061</v>
      </c>
      <c r="X40" s="2">
        <f t="shared" si="6"/>
        <v>828.05881849416767</v>
      </c>
      <c r="Z40" s="2">
        <f t="shared" ref="Z40:Z49" si="18">AD39</f>
        <v>416.10814517925274</v>
      </c>
      <c r="AA40" s="2">
        <f t="shared" si="4"/>
        <v>12.483244355377582</v>
      </c>
      <c r="AB40" s="2"/>
      <c r="AC40" s="13">
        <v>39</v>
      </c>
      <c r="AD40" s="8">
        <f>IF(AA40&gt;$S$1,Z40-AA40-10,Z40-$S$1-10)</f>
        <v>393.62490082387518</v>
      </c>
      <c r="AG40" s="2">
        <f t="shared" si="8"/>
        <v>1152.5753116069909</v>
      </c>
    </row>
    <row r="41" spans="1:33">
      <c r="A41" s="9"/>
      <c r="B41" s="12">
        <f>B40-(B40*0.03)</f>
        <v>679.48097394700733</v>
      </c>
      <c r="D41" s="2">
        <f>G40</f>
        <v>535.0859557605005</v>
      </c>
      <c r="E41" s="2">
        <f t="shared" si="0"/>
        <v>16.052578672815013</v>
      </c>
      <c r="F41" s="13">
        <v>40</v>
      </c>
      <c r="G41" s="2">
        <f t="shared" si="1"/>
        <v>519.03337708768549</v>
      </c>
      <c r="Q41" s="2">
        <f t="shared" si="17"/>
        <v>535.08595576050061</v>
      </c>
      <c r="R41" s="2">
        <f t="shared" si="2"/>
        <v>16.052578672815017</v>
      </c>
      <c r="S41" s="2"/>
      <c r="T41" s="13">
        <v>40</v>
      </c>
      <c r="U41" s="2">
        <f t="shared" si="3"/>
        <v>519.03337708768561</v>
      </c>
      <c r="X41" s="2">
        <f t="shared" si="6"/>
        <v>844.11139716698267</v>
      </c>
      <c r="Z41" s="2">
        <f t="shared" si="18"/>
        <v>393.62490082387518</v>
      </c>
      <c r="AA41" s="2">
        <f t="shared" si="4"/>
        <v>11.808747024716254</v>
      </c>
      <c r="AB41" s="2"/>
      <c r="AC41" s="13">
        <v>40</v>
      </c>
      <c r="AD41" s="8">
        <f>IF(AA41&gt;$S$1,Z41-AA41-10,Z41-$S$1-10)</f>
        <v>371.81615379915894</v>
      </c>
      <c r="AG41" s="2">
        <f t="shared" si="8"/>
        <v>1174.3840586317071</v>
      </c>
    </row>
    <row r="42" spans="1:33">
      <c r="A42" s="9"/>
      <c r="B42" s="12">
        <f t="shared" ref="B42:B51" si="19">B41-(B41*0.03)</f>
        <v>659.09654472859711</v>
      </c>
      <c r="D42" s="2">
        <f>G41</f>
        <v>519.03337708768549</v>
      </c>
      <c r="E42" s="2">
        <f t="shared" si="0"/>
        <v>15.571001312630564</v>
      </c>
      <c r="F42" s="13">
        <v>41</v>
      </c>
      <c r="G42" s="2">
        <f t="shared" si="1"/>
        <v>503.46237577505491</v>
      </c>
      <c r="Q42" s="2">
        <f t="shared" si="17"/>
        <v>519.03337708768561</v>
      </c>
      <c r="R42" s="2">
        <f t="shared" si="2"/>
        <v>15.571001312630568</v>
      </c>
      <c r="S42" s="2"/>
      <c r="T42" s="13">
        <v>41</v>
      </c>
      <c r="U42" s="2">
        <f t="shared" si="3"/>
        <v>503.46237577505502</v>
      </c>
      <c r="X42" s="2">
        <f t="shared" si="6"/>
        <v>859.6823984796132</v>
      </c>
      <c r="Z42" s="2">
        <f t="shared" si="18"/>
        <v>371.81615379915894</v>
      </c>
      <c r="AA42" s="2">
        <f t="shared" si="4"/>
        <v>11.154484613974768</v>
      </c>
      <c r="AB42" s="2"/>
      <c r="AC42" s="13">
        <v>41</v>
      </c>
      <c r="AD42" s="8">
        <f>IF(AA42&gt;$S$1,Z42-AA42-10,Z42-$S$1-10)</f>
        <v>350.66166918518417</v>
      </c>
      <c r="AG42" s="2">
        <f t="shared" si="8"/>
        <v>1195.5385432456819</v>
      </c>
    </row>
    <row r="43" spans="1:33">
      <c r="A43" s="9"/>
      <c r="B43" s="12">
        <f t="shared" si="19"/>
        <v>639.32364838673925</v>
      </c>
      <c r="D43" s="2">
        <f>G42</f>
        <v>503.46237577505491</v>
      </c>
      <c r="E43" s="2">
        <f t="shared" si="0"/>
        <v>15.103871273251647</v>
      </c>
      <c r="F43" s="13">
        <v>42</v>
      </c>
      <c r="G43" s="2">
        <f t="shared" si="1"/>
        <v>488.35850450180328</v>
      </c>
      <c r="Q43" s="2">
        <f t="shared" si="17"/>
        <v>503.46237577505502</v>
      </c>
      <c r="R43" s="2">
        <f t="shared" si="2"/>
        <v>15.10387127325165</v>
      </c>
      <c r="S43" s="2"/>
      <c r="T43" s="13">
        <v>42</v>
      </c>
      <c r="U43" s="2">
        <f t="shared" si="3"/>
        <v>488.3585045018034</v>
      </c>
      <c r="X43" s="2">
        <f t="shared" si="6"/>
        <v>874.78626975286488</v>
      </c>
      <c r="Z43" s="2">
        <f t="shared" si="18"/>
        <v>350.66166918518417</v>
      </c>
      <c r="AA43" s="2">
        <f t="shared" si="4"/>
        <v>10.519850075555524</v>
      </c>
      <c r="AB43" s="2"/>
      <c r="AC43" s="13">
        <v>42</v>
      </c>
      <c r="AD43" s="8">
        <f>IF(AA43&gt;$S$1,Z43-AA43-10,Z43-$S$1-10)</f>
        <v>330.14181910962861</v>
      </c>
      <c r="AG43" s="2">
        <f t="shared" si="8"/>
        <v>1216.0583933212374</v>
      </c>
    </row>
    <row r="44" spans="1:33">
      <c r="A44" s="9"/>
      <c r="B44" s="12">
        <f t="shared" si="19"/>
        <v>620.14393893513704</v>
      </c>
      <c r="D44" s="2">
        <f>G43</f>
        <v>488.35850450180328</v>
      </c>
      <c r="E44" s="2">
        <f t="shared" si="0"/>
        <v>14.650755135054098</v>
      </c>
      <c r="F44" s="13">
        <v>43</v>
      </c>
      <c r="G44" s="2">
        <f t="shared" si="1"/>
        <v>473.70774936674917</v>
      </c>
      <c r="Q44" s="2">
        <f t="shared" si="17"/>
        <v>488.3585045018034</v>
      </c>
      <c r="R44" s="2">
        <f t="shared" si="2"/>
        <v>14.650755135054101</v>
      </c>
      <c r="S44" s="2"/>
      <c r="T44" s="13">
        <v>43</v>
      </c>
      <c r="U44" s="2">
        <f t="shared" si="3"/>
        <v>473.70774936674928</v>
      </c>
      <c r="X44" s="2">
        <f t="shared" si="6"/>
        <v>889.43702488791894</v>
      </c>
      <c r="Z44" s="2">
        <f t="shared" si="18"/>
        <v>330.14181910962861</v>
      </c>
      <c r="AA44" s="2">
        <f t="shared" si="4"/>
        <v>9.9042545732888581</v>
      </c>
      <c r="AB44" s="2"/>
      <c r="AC44" s="13">
        <v>43</v>
      </c>
      <c r="AD44" s="8">
        <f>IF(AA44&gt;$S$1,Z44-AA44-10,Z44-$S$1-10)</f>
        <v>310.14181910962861</v>
      </c>
      <c r="AG44" s="2">
        <f t="shared" si="8"/>
        <v>1236.0583933212374</v>
      </c>
    </row>
    <row r="45" spans="1:33">
      <c r="A45" s="9"/>
      <c r="B45" s="12">
        <f t="shared" si="19"/>
        <v>601.53962076708297</v>
      </c>
      <c r="D45" s="2">
        <f>G44</f>
        <v>473.70774936674917</v>
      </c>
      <c r="E45" s="2">
        <f t="shared" si="0"/>
        <v>14.211232481002474</v>
      </c>
      <c r="F45" s="13">
        <v>44</v>
      </c>
      <c r="G45" s="2">
        <f t="shared" si="1"/>
        <v>459.4965168857467</v>
      </c>
      <c r="H45" t="s">
        <v>0</v>
      </c>
      <c r="I45" s="1">
        <f>G49</f>
        <v>406.78896261899519</v>
      </c>
      <c r="Q45" s="2">
        <f t="shared" si="17"/>
        <v>473.70774936674928</v>
      </c>
      <c r="R45" s="2">
        <f t="shared" si="2"/>
        <v>14.211232481002478</v>
      </c>
      <c r="S45" s="2"/>
      <c r="T45" s="13">
        <v>44</v>
      </c>
      <c r="U45" s="2">
        <f t="shared" si="3"/>
        <v>459.49651688574681</v>
      </c>
      <c r="V45" t="s">
        <v>0</v>
      </c>
      <c r="W45" s="7">
        <f>U49</f>
        <v>406.78896261899524</v>
      </c>
      <c r="X45" s="2">
        <f t="shared" si="6"/>
        <v>903.64825736892146</v>
      </c>
      <c r="Z45" s="2">
        <f t="shared" si="18"/>
        <v>310.14181910962861</v>
      </c>
      <c r="AA45" s="2">
        <f t="shared" si="4"/>
        <v>9.3042545732888584</v>
      </c>
      <c r="AB45" s="2"/>
      <c r="AC45" s="13">
        <v>44</v>
      </c>
      <c r="AD45" s="8">
        <f>IF(AA45&gt;$S$1,Z45-AA45-10,Z45-$S$1-10)</f>
        <v>290.14181910962861</v>
      </c>
      <c r="AE45" t="s">
        <v>0</v>
      </c>
      <c r="AF45" s="7">
        <f>AD49</f>
        <v>210.14181910962861</v>
      </c>
      <c r="AG45" s="2">
        <f t="shared" si="8"/>
        <v>1256.0583933212374</v>
      </c>
    </row>
    <row r="46" spans="1:33">
      <c r="A46" s="9"/>
      <c r="B46" s="12">
        <f t="shared" si="19"/>
        <v>583.49343214407043</v>
      </c>
      <c r="D46" s="2">
        <f>G45</f>
        <v>459.4965168857467</v>
      </c>
      <c r="E46" s="2">
        <f t="shared" si="0"/>
        <v>13.784895506572401</v>
      </c>
      <c r="F46" s="13">
        <v>45</v>
      </c>
      <c r="G46" s="2">
        <f t="shared" si="1"/>
        <v>445.71162137917429</v>
      </c>
      <c r="H46" t="s">
        <v>1</v>
      </c>
      <c r="I46">
        <v>0.189</v>
      </c>
      <c r="Q46" s="2">
        <f t="shared" si="17"/>
        <v>459.49651688574681</v>
      </c>
      <c r="R46" s="2">
        <f t="shared" si="2"/>
        <v>13.784895506572404</v>
      </c>
      <c r="S46" s="2"/>
      <c r="T46" s="13">
        <v>45</v>
      </c>
      <c r="U46" s="2">
        <f t="shared" si="3"/>
        <v>445.7116213791744</v>
      </c>
      <c r="V46" t="s">
        <v>1</v>
      </c>
      <c r="W46" s="5">
        <v>0.189</v>
      </c>
      <c r="X46" s="2">
        <f t="shared" si="6"/>
        <v>917.43315287549387</v>
      </c>
      <c r="Z46" s="2">
        <f t="shared" si="18"/>
        <v>290.14181910962861</v>
      </c>
      <c r="AA46" s="2">
        <f t="shared" si="4"/>
        <v>8.7042545732888588</v>
      </c>
      <c r="AB46" s="2"/>
      <c r="AC46" s="13">
        <v>45</v>
      </c>
      <c r="AD46" s="8">
        <f>IF(AA46&gt;$S$1,Z46-AA46-10,Z46-$S$1-10)</f>
        <v>270.14181910962861</v>
      </c>
      <c r="AE46" t="s">
        <v>1</v>
      </c>
      <c r="AF46" s="5">
        <v>0.189</v>
      </c>
      <c r="AG46" s="2">
        <f t="shared" si="8"/>
        <v>1276.0583933212374</v>
      </c>
    </row>
    <row r="47" spans="1:33">
      <c r="A47" s="9"/>
      <c r="B47" s="12">
        <f t="shared" si="19"/>
        <v>565.98862917974827</v>
      </c>
      <c r="D47" s="2">
        <f>G46</f>
        <v>445.71162137917429</v>
      </c>
      <c r="E47" s="2">
        <f t="shared" si="0"/>
        <v>13.371348641375228</v>
      </c>
      <c r="F47" s="13">
        <v>46</v>
      </c>
      <c r="G47" s="2">
        <f t="shared" si="1"/>
        <v>432.34027273779907</v>
      </c>
      <c r="H47" t="s">
        <v>2</v>
      </c>
      <c r="I47">
        <v>12</v>
      </c>
      <c r="Q47" s="2">
        <f t="shared" si="17"/>
        <v>445.7116213791744</v>
      </c>
      <c r="R47" s="2">
        <f t="shared" si="2"/>
        <v>13.371348641375231</v>
      </c>
      <c r="S47" s="2"/>
      <c r="T47" s="13">
        <v>46</v>
      </c>
      <c r="U47" s="2">
        <f t="shared" si="3"/>
        <v>432.34027273779918</v>
      </c>
      <c r="V47" t="s">
        <v>2</v>
      </c>
      <c r="W47" s="5">
        <v>12</v>
      </c>
      <c r="X47" s="2">
        <f t="shared" si="6"/>
        <v>930.8045015168691</v>
      </c>
      <c r="Z47" s="2">
        <f t="shared" si="18"/>
        <v>270.14181910962861</v>
      </c>
      <c r="AA47" s="2">
        <f t="shared" si="4"/>
        <v>8.1042545732888573</v>
      </c>
      <c r="AB47" s="2"/>
      <c r="AC47" s="13">
        <v>46</v>
      </c>
      <c r="AD47" s="8">
        <f>IF(AA47&gt;$S$1,Z47-AA47-10,Z47-$S$1-10)</f>
        <v>250.14181910962861</v>
      </c>
      <c r="AE47" t="s">
        <v>2</v>
      </c>
      <c r="AF47" s="5">
        <v>12</v>
      </c>
      <c r="AG47" s="2">
        <f t="shared" si="8"/>
        <v>1296.0583933212374</v>
      </c>
    </row>
    <row r="48" spans="1:33">
      <c r="A48" s="9"/>
      <c r="B48" s="12">
        <f t="shared" si="19"/>
        <v>549.00897030435578</v>
      </c>
      <c r="D48" s="2">
        <f>G47</f>
        <v>432.34027273779907</v>
      </c>
      <c r="E48" s="2">
        <f t="shared" si="0"/>
        <v>12.970208182133971</v>
      </c>
      <c r="F48" s="13">
        <v>47</v>
      </c>
      <c r="G48" s="2">
        <f t="shared" si="1"/>
        <v>419.37006455566512</v>
      </c>
      <c r="H48" t="s">
        <v>3</v>
      </c>
      <c r="I48">
        <v>1</v>
      </c>
      <c r="Q48" s="2">
        <f t="shared" si="17"/>
        <v>432.34027273779918</v>
      </c>
      <c r="R48" s="2">
        <f t="shared" si="2"/>
        <v>12.970208182133975</v>
      </c>
      <c r="S48" s="2"/>
      <c r="T48" s="13">
        <v>47</v>
      </c>
      <c r="U48" s="2">
        <f t="shared" si="3"/>
        <v>419.37006455566518</v>
      </c>
      <c r="V48" t="s">
        <v>3</v>
      </c>
      <c r="W48" s="5">
        <v>1</v>
      </c>
      <c r="X48" s="2">
        <f t="shared" si="6"/>
        <v>943.7747096990031</v>
      </c>
      <c r="Z48" s="2">
        <f t="shared" si="18"/>
        <v>250.14181910962861</v>
      </c>
      <c r="AA48" s="2">
        <f t="shared" si="4"/>
        <v>7.5042545732888577</v>
      </c>
      <c r="AB48" s="2"/>
      <c r="AC48" s="13">
        <v>47</v>
      </c>
      <c r="AD48" s="8">
        <f>IF(AA48&gt;$S$1,Z48-AA48-10,Z48-$S$1-10)</f>
        <v>230.14181910962861</v>
      </c>
      <c r="AE48" t="s">
        <v>3</v>
      </c>
      <c r="AF48" s="5">
        <v>1</v>
      </c>
      <c r="AG48" s="2">
        <f t="shared" si="8"/>
        <v>1316.0583933212374</v>
      </c>
    </row>
    <row r="49" spans="1:33">
      <c r="A49" s="9"/>
      <c r="B49" s="12">
        <f t="shared" si="19"/>
        <v>532.53870119522514</v>
      </c>
      <c r="D49" s="2">
        <f>G48</f>
        <v>419.37006455566512</v>
      </c>
      <c r="E49" s="2">
        <f t="shared" si="0"/>
        <v>12.581101936669953</v>
      </c>
      <c r="F49" s="13">
        <v>48</v>
      </c>
      <c r="G49" s="2">
        <f t="shared" si="1"/>
        <v>406.78896261899519</v>
      </c>
      <c r="H49" t="s">
        <v>4</v>
      </c>
      <c r="I49" s="4">
        <f>I45*(1+(I46/I47))^(I47*I48)</f>
        <v>490.69443506852332</v>
      </c>
      <c r="Q49" s="2">
        <f t="shared" si="17"/>
        <v>419.37006455566518</v>
      </c>
      <c r="R49" s="2">
        <f t="shared" si="2"/>
        <v>12.581101936669954</v>
      </c>
      <c r="S49" s="2"/>
      <c r="T49" s="13">
        <v>48</v>
      </c>
      <c r="U49" s="2">
        <f t="shared" si="3"/>
        <v>406.78896261899524</v>
      </c>
      <c r="V49" t="s">
        <v>4</v>
      </c>
      <c r="W49" s="6">
        <f>W45*(1+(W46/W47))^(W47*W48)</f>
        <v>490.69443506852338</v>
      </c>
      <c r="X49" s="2">
        <f t="shared" si="6"/>
        <v>956.35581163567304</v>
      </c>
      <c r="Z49" s="2">
        <f t="shared" si="18"/>
        <v>230.14181910962861</v>
      </c>
      <c r="AA49" s="2">
        <f t="shared" si="4"/>
        <v>6.9042545732888581</v>
      </c>
      <c r="AB49" s="2"/>
      <c r="AC49" s="13">
        <v>48</v>
      </c>
      <c r="AD49" s="8">
        <f>IF(AA49&gt;$S$1,Z49-AA49-10,Z49-$S$1-10)</f>
        <v>210.14181910962861</v>
      </c>
      <c r="AE49" t="s">
        <v>4</v>
      </c>
      <c r="AF49" s="6">
        <f>AF45*(1+(AF46/AF47))^(AF47*AF48)</f>
        <v>253.4862808184167</v>
      </c>
      <c r="AG49" s="2">
        <f t="shared" si="8"/>
        <v>1336.0583933212374</v>
      </c>
    </row>
    <row r="50" spans="1:33">
      <c r="A50" s="9"/>
      <c r="B50" s="12">
        <f t="shared" si="19"/>
        <v>516.56254015936838</v>
      </c>
      <c r="D50" s="8">
        <f>I49</f>
        <v>490.69443506852332</v>
      </c>
      <c r="E50" s="8">
        <f t="shared" si="0"/>
        <v>14.720833052055699</v>
      </c>
      <c r="F50" s="13">
        <v>49</v>
      </c>
      <c r="G50" s="8">
        <f t="shared" si="1"/>
        <v>475.97360201646762</v>
      </c>
      <c r="Q50" s="8">
        <f>W49</f>
        <v>490.69443506852338</v>
      </c>
      <c r="R50" s="8">
        <f t="shared" si="2"/>
        <v>14.720833052055701</v>
      </c>
      <c r="S50" s="9"/>
      <c r="T50" s="13">
        <v>49</v>
      </c>
      <c r="U50" s="8">
        <f t="shared" si="3"/>
        <v>475.97360201646768</v>
      </c>
      <c r="X50" s="2">
        <f t="shared" si="6"/>
        <v>971.07664468772873</v>
      </c>
      <c r="Z50" s="8">
        <f>AF49</f>
        <v>253.4862808184167</v>
      </c>
      <c r="AA50" s="8">
        <f t="shared" si="4"/>
        <v>7.6045884245525004</v>
      </c>
      <c r="AB50" s="9"/>
      <c r="AC50" s="13">
        <v>49</v>
      </c>
      <c r="AD50" s="8">
        <f>IF(AA50&gt;$S$1,Z50-AA50-10,Z50-$S$1-10)</f>
        <v>233.4862808184167</v>
      </c>
      <c r="AG50" s="2">
        <f t="shared" si="8"/>
        <v>1356.0583933212374</v>
      </c>
    </row>
    <row r="51" spans="1:33">
      <c r="A51" s="9"/>
      <c r="B51" s="12">
        <f t="shared" si="19"/>
        <v>501.06566395458731</v>
      </c>
      <c r="D51" s="8">
        <f>G50</f>
        <v>475.97360201646762</v>
      </c>
      <c r="E51" s="8">
        <f t="shared" si="0"/>
        <v>14.279208060494028</v>
      </c>
      <c r="F51" s="13">
        <v>50</v>
      </c>
      <c r="G51" s="8">
        <f t="shared" si="1"/>
        <v>461.69439395597362</v>
      </c>
      <c r="Q51" s="8">
        <f>U50</f>
        <v>475.97360201646768</v>
      </c>
      <c r="R51" s="8">
        <f t="shared" si="2"/>
        <v>14.27920806049403</v>
      </c>
      <c r="S51" s="9"/>
      <c r="T51" s="13">
        <v>50</v>
      </c>
      <c r="U51" s="8">
        <f t="shared" si="3"/>
        <v>461.69439395597362</v>
      </c>
      <c r="X51" s="2">
        <f t="shared" si="6"/>
        <v>985.35585274822279</v>
      </c>
      <c r="Z51" s="8">
        <f>AD50</f>
        <v>233.4862808184167</v>
      </c>
      <c r="AA51" s="8">
        <f t="shared" si="4"/>
        <v>7.0045884245525007</v>
      </c>
      <c r="AB51" s="9"/>
      <c r="AC51" s="13">
        <v>50</v>
      </c>
      <c r="AD51" s="8">
        <f>IF(AA51&gt;$S$1,Z51-AA51-10,Z51-$S$1-10)</f>
        <v>213.4862808184167</v>
      </c>
      <c r="AG51" s="2">
        <f t="shared" si="8"/>
        <v>1376.0583933212374</v>
      </c>
    </row>
    <row r="52" spans="1:33">
      <c r="A52" t="s">
        <v>0</v>
      </c>
      <c r="B52" s="2">
        <v>501.06566395458731</v>
      </c>
      <c r="D52" s="8">
        <f>G51</f>
        <v>461.69439395597362</v>
      </c>
      <c r="E52" s="8">
        <f t="shared" si="0"/>
        <v>13.850831818679207</v>
      </c>
      <c r="F52" s="13">
        <v>51</v>
      </c>
      <c r="G52" s="8">
        <f t="shared" si="1"/>
        <v>447.84356213729444</v>
      </c>
      <c r="Q52" s="8">
        <f t="shared" ref="Q52:Q61" si="20">U51</f>
        <v>461.69439395597362</v>
      </c>
      <c r="R52" s="8">
        <f t="shared" si="2"/>
        <v>13.850831818679207</v>
      </c>
      <c r="S52" s="9"/>
      <c r="T52" s="13">
        <v>51</v>
      </c>
      <c r="U52" s="8">
        <f t="shared" si="3"/>
        <v>447.84356213729444</v>
      </c>
      <c r="X52" s="2">
        <f t="shared" si="6"/>
        <v>999.20668456690203</v>
      </c>
      <c r="Z52" s="8">
        <f t="shared" ref="Z52:Z61" si="21">AD51</f>
        <v>213.4862808184167</v>
      </c>
      <c r="AA52" s="8">
        <f t="shared" si="4"/>
        <v>6.4045884245525011</v>
      </c>
      <c r="AB52" s="9"/>
      <c r="AC52" s="13">
        <v>51</v>
      </c>
      <c r="AD52" s="8">
        <f>IF(AA52&gt;$S$1,Z52-AA52-10,Z52-$S$1-10)</f>
        <v>193.4862808184167</v>
      </c>
      <c r="AG52" s="2">
        <f t="shared" si="8"/>
        <v>1396.0583933212374</v>
      </c>
    </row>
    <row r="53" spans="1:33">
      <c r="A53" t="s">
        <v>1</v>
      </c>
      <c r="B53">
        <v>0.189</v>
      </c>
      <c r="D53" s="8">
        <f>G52</f>
        <v>447.84356213729444</v>
      </c>
      <c r="E53" s="8">
        <f t="shared" si="0"/>
        <v>13.435306864118832</v>
      </c>
      <c r="F53" s="13">
        <v>52</v>
      </c>
      <c r="G53" s="8">
        <f t="shared" si="1"/>
        <v>434.4082552731756</v>
      </c>
      <c r="Q53" s="8">
        <f t="shared" si="20"/>
        <v>447.84356213729444</v>
      </c>
      <c r="R53" s="8">
        <f t="shared" si="2"/>
        <v>13.435306864118832</v>
      </c>
      <c r="S53" s="9"/>
      <c r="T53" s="13">
        <v>52</v>
      </c>
      <c r="U53" s="8">
        <f t="shared" si="3"/>
        <v>434.4082552731756</v>
      </c>
      <c r="X53" s="2">
        <f t="shared" si="6"/>
        <v>1012.6419914310209</v>
      </c>
      <c r="Z53" s="8">
        <f t="shared" si="21"/>
        <v>193.4862808184167</v>
      </c>
      <c r="AA53" s="8">
        <f t="shared" si="4"/>
        <v>5.8045884245525006</v>
      </c>
      <c r="AB53" s="9"/>
      <c r="AC53" s="13">
        <v>52</v>
      </c>
      <c r="AD53" s="8">
        <f>IF(AA53&gt;$S$1,Z53-AA53-10,Z53-$S$1-10)</f>
        <v>173.4862808184167</v>
      </c>
      <c r="AG53" s="2">
        <f t="shared" si="8"/>
        <v>1416.0583933212374</v>
      </c>
    </row>
    <row r="54" spans="1:33">
      <c r="A54" t="s">
        <v>2</v>
      </c>
      <c r="B54">
        <v>12</v>
      </c>
      <c r="D54" s="8">
        <f>G53</f>
        <v>434.4082552731756</v>
      </c>
      <c r="E54" s="8">
        <f t="shared" si="0"/>
        <v>13.032247658195267</v>
      </c>
      <c r="F54" s="13">
        <v>53</v>
      </c>
      <c r="G54" s="8">
        <f t="shared" si="1"/>
        <v>421.37600761498032</v>
      </c>
      <c r="Q54" s="8">
        <f t="shared" si="20"/>
        <v>434.4082552731756</v>
      </c>
      <c r="R54" s="8">
        <f t="shared" si="2"/>
        <v>13.032247658195267</v>
      </c>
      <c r="S54" s="9"/>
      <c r="T54" s="13">
        <v>53</v>
      </c>
      <c r="U54" s="8">
        <f t="shared" si="3"/>
        <v>421.37600761498032</v>
      </c>
      <c r="X54" s="2">
        <f t="shared" si="6"/>
        <v>1025.6742390892161</v>
      </c>
      <c r="Z54" s="8">
        <f t="shared" si="21"/>
        <v>173.4862808184167</v>
      </c>
      <c r="AA54" s="8">
        <f t="shared" si="4"/>
        <v>5.2045884245525009</v>
      </c>
      <c r="AB54" s="9"/>
      <c r="AC54" s="13">
        <v>53</v>
      </c>
      <c r="AD54" s="8">
        <f>IF(AA54&gt;$S$1,Z54-AA54-10,Z54-$S$1-10)</f>
        <v>153.4862808184167</v>
      </c>
      <c r="AG54" s="2">
        <f t="shared" si="8"/>
        <v>1436.0583933212374</v>
      </c>
    </row>
    <row r="55" spans="1:33">
      <c r="A55" t="s">
        <v>3</v>
      </c>
      <c r="B55">
        <v>1</v>
      </c>
      <c r="D55" s="8">
        <f>G54</f>
        <v>421.37600761498032</v>
      </c>
      <c r="E55" s="8">
        <f t="shared" si="0"/>
        <v>12.641280228449409</v>
      </c>
      <c r="F55" s="13">
        <v>54</v>
      </c>
      <c r="G55" s="8">
        <f t="shared" si="1"/>
        <v>408.73472738653089</v>
      </c>
      <c r="Q55" s="8">
        <f t="shared" si="20"/>
        <v>421.37600761498032</v>
      </c>
      <c r="R55" s="8">
        <f t="shared" si="2"/>
        <v>12.641280228449409</v>
      </c>
      <c r="S55" s="9"/>
      <c r="T55" s="13">
        <v>54</v>
      </c>
      <c r="U55" s="8">
        <f t="shared" si="3"/>
        <v>408.73472738653089</v>
      </c>
      <c r="X55" s="2">
        <f t="shared" si="6"/>
        <v>1038.3155193176656</v>
      </c>
      <c r="Z55" s="8">
        <f t="shared" si="21"/>
        <v>153.4862808184167</v>
      </c>
      <c r="AA55" s="8">
        <f t="shared" si="4"/>
        <v>4.6045884245525013</v>
      </c>
      <c r="AB55" s="9"/>
      <c r="AC55" s="13">
        <v>54</v>
      </c>
      <c r="AD55" s="8">
        <f>IF(AA55&gt;$S$1,Z55-AA55-10,Z55-$S$1-10)</f>
        <v>133.4862808184167</v>
      </c>
      <c r="AG55" s="2">
        <f t="shared" si="8"/>
        <v>1456.0583933212374</v>
      </c>
    </row>
    <row r="56" spans="1:33">
      <c r="A56" t="s">
        <v>4</v>
      </c>
      <c r="B56" s="2">
        <f>B52*(1+(B53/B54))^(B54*B55)</f>
        <v>604.41692253267092</v>
      </c>
      <c r="D56" s="8">
        <f>G55</f>
        <v>408.73472738653089</v>
      </c>
      <c r="E56" s="8">
        <f t="shared" si="0"/>
        <v>12.262041821595925</v>
      </c>
      <c r="F56" s="13">
        <v>55</v>
      </c>
      <c r="G56" s="8">
        <f t="shared" si="1"/>
        <v>396.47268556493498</v>
      </c>
      <c r="Q56" s="8">
        <f t="shared" si="20"/>
        <v>408.73472738653089</v>
      </c>
      <c r="R56" s="8">
        <f t="shared" si="2"/>
        <v>12.262041821595925</v>
      </c>
      <c r="S56" s="9"/>
      <c r="T56" s="13">
        <v>55</v>
      </c>
      <c r="U56" s="8">
        <f t="shared" si="3"/>
        <v>396.47268556493498</v>
      </c>
      <c r="X56" s="2">
        <f t="shared" si="6"/>
        <v>1050.5775611392614</v>
      </c>
      <c r="Z56" s="8">
        <f t="shared" si="21"/>
        <v>133.4862808184167</v>
      </c>
      <c r="AA56" s="8">
        <f t="shared" si="4"/>
        <v>4.0045884245525007</v>
      </c>
      <c r="AB56" s="9"/>
      <c r="AC56" s="13">
        <v>55</v>
      </c>
      <c r="AD56" s="8">
        <f>IF(AA56&gt;$S$1,Z56-AA56-10,Z56-$S$1-10)</f>
        <v>113.4862808184167</v>
      </c>
      <c r="AG56" s="2">
        <f t="shared" si="8"/>
        <v>1476.0583933212374</v>
      </c>
    </row>
    <row r="57" spans="1:33">
      <c r="A57" s="9" t="s">
        <v>5</v>
      </c>
      <c r="B57" s="8">
        <f>B56</f>
        <v>604.41692253267092</v>
      </c>
      <c r="D57" s="8">
        <f>G56</f>
        <v>396.47268556493498</v>
      </c>
      <c r="E57" s="8">
        <f t="shared" si="0"/>
        <v>11.894180566948048</v>
      </c>
      <c r="F57" s="13">
        <v>56</v>
      </c>
      <c r="G57" s="8">
        <f t="shared" si="1"/>
        <v>384.57850499798695</v>
      </c>
      <c r="H57" t="s">
        <v>0</v>
      </c>
      <c r="I57" s="1">
        <f>G61</f>
        <v>340.46458535526693</v>
      </c>
      <c r="Q57" s="8">
        <f t="shared" si="20"/>
        <v>396.47268556493498</v>
      </c>
      <c r="R57" s="8">
        <f t="shared" si="2"/>
        <v>11.894180566948048</v>
      </c>
      <c r="S57" s="9"/>
      <c r="T57" s="13">
        <v>56</v>
      </c>
      <c r="U57" s="8">
        <f t="shared" si="3"/>
        <v>384.57850499798695</v>
      </c>
      <c r="V57" t="s">
        <v>0</v>
      </c>
      <c r="W57" s="7">
        <f>U61</f>
        <v>340.46458535526693</v>
      </c>
      <c r="X57" s="2">
        <f t="shared" si="6"/>
        <v>1062.4717417062095</v>
      </c>
      <c r="Z57" s="8">
        <f t="shared" si="21"/>
        <v>113.4862808184167</v>
      </c>
      <c r="AA57" s="8">
        <f t="shared" si="4"/>
        <v>3.4045884245525011</v>
      </c>
      <c r="AB57" s="9"/>
      <c r="AC57" s="13">
        <v>56</v>
      </c>
      <c r="AD57" s="8">
        <f>IF(AA57&gt;$S$1,Z57-AA57-10,Z57-$S$1-10)</f>
        <v>93.486280818416702</v>
      </c>
      <c r="AE57" t="s">
        <v>0</v>
      </c>
      <c r="AF57" s="7">
        <f>AD61</f>
        <v>13.486280818416702</v>
      </c>
      <c r="AG57" s="2">
        <f t="shared" si="8"/>
        <v>1496.0583933212374</v>
      </c>
    </row>
    <row r="58" spans="1:33">
      <c r="A58" s="9"/>
      <c r="B58" s="12">
        <f>B57-(B57*0.03)</f>
        <v>586.28441485669077</v>
      </c>
      <c r="D58" s="8">
        <f>G57</f>
        <v>384.57850499798695</v>
      </c>
      <c r="E58" s="8">
        <f t="shared" si="0"/>
        <v>11.537355149939609</v>
      </c>
      <c r="F58" s="13">
        <v>57</v>
      </c>
      <c r="G58" s="8">
        <f t="shared" si="1"/>
        <v>373.04114984804733</v>
      </c>
      <c r="H58" t="s">
        <v>1</v>
      </c>
      <c r="I58">
        <v>0.189</v>
      </c>
      <c r="Q58" s="8">
        <f t="shared" si="20"/>
        <v>384.57850499798695</v>
      </c>
      <c r="R58" s="8">
        <f t="shared" si="2"/>
        <v>11.537355149939609</v>
      </c>
      <c r="S58" s="9"/>
      <c r="T58" s="13">
        <v>57</v>
      </c>
      <c r="U58" s="8">
        <f t="shared" si="3"/>
        <v>373.04114984804733</v>
      </c>
      <c r="V58" t="s">
        <v>1</v>
      </c>
      <c r="W58" s="5">
        <v>0.189</v>
      </c>
      <c r="X58" s="2">
        <f t="shared" si="6"/>
        <v>1074.0090968561492</v>
      </c>
      <c r="Z58" s="8">
        <f t="shared" si="21"/>
        <v>93.486280818416702</v>
      </c>
      <c r="AA58" s="8">
        <f t="shared" si="4"/>
        <v>2.804588424552501</v>
      </c>
      <c r="AB58" s="9"/>
      <c r="AC58" s="13">
        <v>57</v>
      </c>
      <c r="AD58" s="8">
        <f>IF(AA58&gt;$S$1,Z58-AA58-10,Z58-$S$1-10)</f>
        <v>73.486280818416702</v>
      </c>
      <c r="AE58" t="s">
        <v>1</v>
      </c>
      <c r="AF58" s="5">
        <v>0.189</v>
      </c>
      <c r="AG58" s="2">
        <f t="shared" si="8"/>
        <v>1516.0583933212374</v>
      </c>
    </row>
    <row r="59" spans="1:33">
      <c r="A59" s="9"/>
      <c r="B59" s="12">
        <f t="shared" ref="B59:B68" si="22">B58-(B58*0.03)</f>
        <v>568.69588241099007</v>
      </c>
      <c r="D59" s="8">
        <f>G58</f>
        <v>373.04114984804733</v>
      </c>
      <c r="E59" s="8">
        <f t="shared" si="0"/>
        <v>11.191234495441419</v>
      </c>
      <c r="F59" s="13">
        <v>58</v>
      </c>
      <c r="G59" s="8">
        <f t="shared" si="1"/>
        <v>361.84991535260593</v>
      </c>
      <c r="H59" t="s">
        <v>2</v>
      </c>
      <c r="I59">
        <v>12</v>
      </c>
      <c r="Q59" s="8">
        <f t="shared" si="20"/>
        <v>373.04114984804733</v>
      </c>
      <c r="R59" s="8">
        <f t="shared" si="2"/>
        <v>11.191234495441419</v>
      </c>
      <c r="S59" s="9"/>
      <c r="T59" s="13">
        <v>58</v>
      </c>
      <c r="U59" s="8">
        <f t="shared" si="3"/>
        <v>361.84991535260593</v>
      </c>
      <c r="V59" t="s">
        <v>2</v>
      </c>
      <c r="W59" s="5">
        <v>12</v>
      </c>
      <c r="X59" s="2">
        <f t="shared" si="6"/>
        <v>1085.2003313515906</v>
      </c>
      <c r="Z59" s="8">
        <f t="shared" si="21"/>
        <v>73.486280818416702</v>
      </c>
      <c r="AA59" s="8">
        <f t="shared" si="4"/>
        <v>2.2045884245525009</v>
      </c>
      <c r="AB59" s="9"/>
      <c r="AC59" s="13">
        <v>58</v>
      </c>
      <c r="AD59" s="8">
        <f>IF(AA59&gt;$S$1,Z59-AA59-10,Z59-$S$1-10)</f>
        <v>53.486280818416702</v>
      </c>
      <c r="AE59" t="s">
        <v>2</v>
      </c>
      <c r="AF59" s="5">
        <v>12</v>
      </c>
      <c r="AG59" s="2">
        <f t="shared" si="8"/>
        <v>1536.0583933212374</v>
      </c>
    </row>
    <row r="60" spans="1:33">
      <c r="A60" s="9"/>
      <c r="B60" s="12">
        <f t="shared" si="22"/>
        <v>551.63500593866036</v>
      </c>
      <c r="D60" s="8">
        <f>G59</f>
        <v>361.84991535260593</v>
      </c>
      <c r="E60" s="8">
        <f t="shared" si="0"/>
        <v>10.855497460578178</v>
      </c>
      <c r="F60" s="13">
        <v>59</v>
      </c>
      <c r="G60" s="8">
        <f t="shared" si="1"/>
        <v>350.99441789202774</v>
      </c>
      <c r="H60" t="s">
        <v>3</v>
      </c>
      <c r="I60">
        <v>1</v>
      </c>
      <c r="Q60" s="8">
        <f t="shared" si="20"/>
        <v>361.84991535260593</v>
      </c>
      <c r="R60" s="8">
        <f t="shared" si="2"/>
        <v>10.855497460578178</v>
      </c>
      <c r="S60" s="9"/>
      <c r="T60" s="13">
        <v>59</v>
      </c>
      <c r="U60" s="8">
        <f t="shared" si="3"/>
        <v>350.99441789202774</v>
      </c>
      <c r="V60" t="s">
        <v>3</v>
      </c>
      <c r="W60" s="5">
        <v>1</v>
      </c>
      <c r="X60" s="2">
        <f t="shared" si="6"/>
        <v>1096.0558288121688</v>
      </c>
      <c r="Z60" s="8">
        <f t="shared" si="21"/>
        <v>53.486280818416702</v>
      </c>
      <c r="AA60" s="8">
        <f t="shared" si="4"/>
        <v>1.6045884245525011</v>
      </c>
      <c r="AB60" s="9"/>
      <c r="AC60" s="13">
        <v>59</v>
      </c>
      <c r="AD60" s="8">
        <f>IF(AA60&gt;$S$1,Z60-AA60-10,Z60-$S$1-10)</f>
        <v>33.486280818416702</v>
      </c>
      <c r="AE60" t="s">
        <v>3</v>
      </c>
      <c r="AF60" s="5">
        <v>1</v>
      </c>
      <c r="AG60" s="2">
        <f t="shared" si="8"/>
        <v>1556.0583933212374</v>
      </c>
    </row>
    <row r="61" spans="1:33">
      <c r="A61" s="9"/>
      <c r="B61" s="12">
        <f t="shared" si="22"/>
        <v>535.0859557605005</v>
      </c>
      <c r="D61" s="8">
        <f>G60</f>
        <v>350.99441789202774</v>
      </c>
      <c r="E61" s="8">
        <f t="shared" si="0"/>
        <v>10.529832536760832</v>
      </c>
      <c r="F61" s="13">
        <v>60</v>
      </c>
      <c r="G61" s="8">
        <f t="shared" si="1"/>
        <v>340.46458535526693</v>
      </c>
      <c r="H61" t="s">
        <v>4</v>
      </c>
      <c r="I61" s="4">
        <f>I57*(1+(I58/I59))^(I59*I60)</f>
        <v>410.68979919255219</v>
      </c>
      <c r="Q61" s="8">
        <f t="shared" si="20"/>
        <v>350.99441789202774</v>
      </c>
      <c r="R61" s="8">
        <f t="shared" si="2"/>
        <v>10.529832536760832</v>
      </c>
      <c r="S61" s="9"/>
      <c r="T61" s="13">
        <v>60</v>
      </c>
      <c r="U61" s="8">
        <f t="shared" si="3"/>
        <v>340.46458535526693</v>
      </c>
      <c r="V61" t="s">
        <v>4</v>
      </c>
      <c r="W61" s="6">
        <f>W57*(1+(W58/W59))^(W59*W60)</f>
        <v>410.68979919255219</v>
      </c>
      <c r="X61" s="2">
        <f t="shared" si="6"/>
        <v>1106.5856613489295</v>
      </c>
      <c r="Z61" s="8">
        <f t="shared" si="21"/>
        <v>33.486280818416702</v>
      </c>
      <c r="AA61" s="8">
        <f t="shared" si="4"/>
        <v>1.004588424552501</v>
      </c>
      <c r="AB61" s="9"/>
      <c r="AC61" s="13">
        <v>60</v>
      </c>
      <c r="AD61" s="8">
        <f>IF(AA61&gt;$S$1,Z61-AA61-10,Z61-$S$1-10)</f>
        <v>13.486280818416702</v>
      </c>
      <c r="AE61" t="s">
        <v>4</v>
      </c>
      <c r="AF61" s="6">
        <f>AF57*(1+(AF58/AF59))^(AF59*AF60)</f>
        <v>16.268000254388987</v>
      </c>
      <c r="AG61" s="2">
        <f t="shared" si="8"/>
        <v>1576.0583933212374</v>
      </c>
    </row>
    <row r="62" spans="1:33">
      <c r="A62" s="9"/>
      <c r="B62" s="12">
        <f t="shared" si="22"/>
        <v>519.03337708768549</v>
      </c>
      <c r="D62" s="2">
        <f>I61</f>
        <v>410.68979919255219</v>
      </c>
      <c r="E62" s="2">
        <f t="shared" si="0"/>
        <v>12.320693975776566</v>
      </c>
      <c r="F62" s="13">
        <v>61</v>
      </c>
      <c r="G62" s="2">
        <f t="shared" si="1"/>
        <v>398.36910521677561</v>
      </c>
      <c r="Q62" s="2">
        <f>W61</f>
        <v>410.68979919255219</v>
      </c>
      <c r="R62" s="2">
        <f t="shared" si="2"/>
        <v>12.320693975776566</v>
      </c>
      <c r="T62" s="13">
        <v>61</v>
      </c>
      <c r="U62" s="2">
        <f t="shared" si="3"/>
        <v>398.36910521677561</v>
      </c>
      <c r="X62" s="2">
        <f t="shared" si="6"/>
        <v>1118.9063553247061</v>
      </c>
      <c r="Z62" s="2">
        <f>AF61</f>
        <v>16.268000254388987</v>
      </c>
      <c r="AA62" s="2">
        <f t="shared" si="4"/>
        <v>0.4880400076316696</v>
      </c>
      <c r="AC62" s="13">
        <v>61</v>
      </c>
      <c r="AD62" s="8">
        <f>IF(AA62&gt;$S$1,Z62-AA62-10,Z62-$S$1-10)</f>
        <v>-3.731999745611013</v>
      </c>
      <c r="AG62" s="4">
        <f t="shared" si="8"/>
        <v>1596.0583933212374</v>
      </c>
    </row>
    <row r="63" spans="1:33">
      <c r="A63" s="9"/>
      <c r="B63" s="12">
        <f t="shared" si="22"/>
        <v>503.46237577505491</v>
      </c>
      <c r="D63" s="2">
        <f>G62</f>
        <v>398.36910521677561</v>
      </c>
      <c r="E63" s="2">
        <f t="shared" si="0"/>
        <v>11.951073156503268</v>
      </c>
      <c r="F63" s="13">
        <v>62</v>
      </c>
      <c r="G63" s="2">
        <f t="shared" si="1"/>
        <v>386.41803206027237</v>
      </c>
      <c r="Q63" s="2">
        <f>U62</f>
        <v>398.36910521677561</v>
      </c>
      <c r="R63" s="2">
        <f t="shared" si="2"/>
        <v>11.951073156503268</v>
      </c>
      <c r="T63" s="13">
        <v>62</v>
      </c>
      <c r="U63" s="2">
        <f t="shared" si="3"/>
        <v>386.41803206027237</v>
      </c>
      <c r="X63" s="2">
        <f t="shared" si="6"/>
        <v>1130.8574284812094</v>
      </c>
      <c r="Z63" s="6"/>
      <c r="AA63" s="6"/>
      <c r="AB63" s="5"/>
      <c r="AC63" s="17"/>
      <c r="AD63" s="6"/>
      <c r="AE63" s="5"/>
    </row>
    <row r="64" spans="1:33">
      <c r="A64" s="9"/>
      <c r="B64" s="12">
        <f t="shared" si="22"/>
        <v>488.35850450180328</v>
      </c>
      <c r="D64" s="2">
        <f>G63</f>
        <v>386.41803206027237</v>
      </c>
      <c r="E64" s="2">
        <f t="shared" si="0"/>
        <v>11.592540961808171</v>
      </c>
      <c r="F64" s="13">
        <v>63</v>
      </c>
      <c r="G64" s="2">
        <f t="shared" si="1"/>
        <v>374.82549109846417</v>
      </c>
      <c r="Q64" s="2">
        <f t="shared" ref="Q64:Q73" si="23">U63</f>
        <v>386.41803206027237</v>
      </c>
      <c r="R64" s="2">
        <f t="shared" si="2"/>
        <v>11.592540961808171</v>
      </c>
      <c r="T64" s="13">
        <v>63</v>
      </c>
      <c r="U64" s="2">
        <f t="shared" si="3"/>
        <v>374.82549109846417</v>
      </c>
      <c r="X64" s="2">
        <f t="shared" si="6"/>
        <v>1142.4499694430176</v>
      </c>
      <c r="Z64" s="4" t="s">
        <v>10</v>
      </c>
      <c r="AA64" s="6"/>
      <c r="AB64" s="5"/>
      <c r="AC64" s="17"/>
      <c r="AD64" s="6"/>
      <c r="AE64" s="5"/>
    </row>
    <row r="65" spans="1:32">
      <c r="A65" s="9"/>
      <c r="B65" s="12">
        <f t="shared" si="22"/>
        <v>473.70774936674917</v>
      </c>
      <c r="D65" s="2">
        <f>G64</f>
        <v>374.82549109846417</v>
      </c>
      <c r="E65" s="2">
        <f t="shared" si="0"/>
        <v>11.244764732953925</v>
      </c>
      <c r="F65" s="13">
        <v>64</v>
      </c>
      <c r="G65" s="2">
        <f t="shared" si="1"/>
        <v>363.58072636551026</v>
      </c>
      <c r="Q65" s="2">
        <f t="shared" si="23"/>
        <v>374.82549109846417</v>
      </c>
      <c r="R65" s="2">
        <f t="shared" si="2"/>
        <v>11.244764732953925</v>
      </c>
      <c r="T65" s="13">
        <v>64</v>
      </c>
      <c r="U65" s="2">
        <f t="shared" si="3"/>
        <v>363.58072636551026</v>
      </c>
      <c r="X65" s="2">
        <f t="shared" si="6"/>
        <v>1153.6947341759715</v>
      </c>
      <c r="Z65" s="6"/>
      <c r="AA65" s="6"/>
      <c r="AB65" s="5"/>
      <c r="AC65" s="17"/>
      <c r="AD65" s="6"/>
      <c r="AE65" s="5"/>
    </row>
    <row r="66" spans="1:32">
      <c r="A66" s="9"/>
      <c r="B66" s="12">
        <f t="shared" si="22"/>
        <v>459.4965168857467</v>
      </c>
      <c r="D66" s="2">
        <f>G65</f>
        <v>363.58072636551026</v>
      </c>
      <c r="E66" s="2">
        <f t="shared" si="0"/>
        <v>10.907421790965307</v>
      </c>
      <c r="F66" s="13">
        <v>65</v>
      </c>
      <c r="G66" s="2">
        <f t="shared" si="1"/>
        <v>352.67330457454494</v>
      </c>
      <c r="Q66" s="2">
        <f t="shared" si="23"/>
        <v>363.58072636551026</v>
      </c>
      <c r="R66" s="2">
        <f t="shared" si="2"/>
        <v>10.907421790965307</v>
      </c>
      <c r="T66" s="13">
        <v>65</v>
      </c>
      <c r="U66" s="2">
        <f t="shared" si="3"/>
        <v>352.67330457454494</v>
      </c>
      <c r="X66" s="2">
        <f t="shared" si="6"/>
        <v>1164.6021559669368</v>
      </c>
      <c r="Z66" s="6"/>
      <c r="AA66" s="6"/>
      <c r="AB66" s="5"/>
      <c r="AC66" s="17"/>
      <c r="AD66" s="6"/>
      <c r="AE66" s="5"/>
    </row>
    <row r="67" spans="1:32">
      <c r="A67" s="9"/>
      <c r="B67" s="12">
        <f t="shared" si="22"/>
        <v>445.71162137917429</v>
      </c>
      <c r="D67" s="2">
        <f>G66</f>
        <v>352.67330457454494</v>
      </c>
      <c r="E67" s="2">
        <f t="shared" ref="E67:E130" si="24">D67*0.03</f>
        <v>10.580199137236347</v>
      </c>
      <c r="F67" s="13">
        <v>66</v>
      </c>
      <c r="G67" s="2">
        <f t="shared" ref="G67:G130" si="25">D67-E67</f>
        <v>342.09310543730862</v>
      </c>
      <c r="Q67" s="2">
        <f t="shared" si="23"/>
        <v>352.67330457454494</v>
      </c>
      <c r="R67" s="2">
        <f t="shared" ref="R67:R115" si="26">0.03*Q67</f>
        <v>10.580199137236347</v>
      </c>
      <c r="T67" s="13">
        <v>66</v>
      </c>
      <c r="U67" s="2">
        <f>IF(R67&gt;$S$1,Q67-R67,Q67-$S$1)</f>
        <v>342.09310543730862</v>
      </c>
      <c r="X67" s="2">
        <f t="shared" si="6"/>
        <v>1175.1823551041732</v>
      </c>
      <c r="Z67" s="6"/>
      <c r="AA67" s="6"/>
      <c r="AB67" s="5"/>
      <c r="AC67" s="17"/>
      <c r="AD67" s="6"/>
      <c r="AE67" s="5"/>
    </row>
    <row r="68" spans="1:32">
      <c r="A68" s="9"/>
      <c r="B68" s="12">
        <f t="shared" si="22"/>
        <v>432.34027273779907</v>
      </c>
      <c r="D68" s="2">
        <f>G67</f>
        <v>342.09310543730862</v>
      </c>
      <c r="E68" s="2">
        <f t="shared" si="24"/>
        <v>10.262793163119259</v>
      </c>
      <c r="F68" s="13">
        <v>67</v>
      </c>
      <c r="G68" s="2">
        <f t="shared" si="25"/>
        <v>331.83031227418934</v>
      </c>
      <c r="Q68" s="2">
        <f t="shared" si="23"/>
        <v>342.09310543730862</v>
      </c>
      <c r="R68" s="2">
        <f t="shared" si="26"/>
        <v>10.262793163119259</v>
      </c>
      <c r="T68" s="13">
        <v>67</v>
      </c>
      <c r="U68" s="2">
        <f>IF(R68&gt;$S$1,Q68-R68,Q68-$S$1)</f>
        <v>331.83031227418934</v>
      </c>
      <c r="X68" s="2">
        <f>X67+IF(R68&gt;$S$1,R68,$S$1)</f>
        <v>1185.4451482672926</v>
      </c>
      <c r="Z68" s="6"/>
      <c r="AA68" s="6"/>
      <c r="AB68" s="5"/>
      <c r="AC68" s="17"/>
      <c r="AD68" s="6"/>
      <c r="AE68" s="5"/>
    </row>
    <row r="69" spans="1:32">
      <c r="A69" t="s">
        <v>0</v>
      </c>
      <c r="B69" s="3">
        <f>B68</f>
        <v>432.34027273779907</v>
      </c>
      <c r="D69" s="2">
        <f>G68</f>
        <v>331.83031227418934</v>
      </c>
      <c r="E69" s="2">
        <f t="shared" si="24"/>
        <v>9.95490936822568</v>
      </c>
      <c r="F69" s="13">
        <v>68</v>
      </c>
      <c r="G69" s="2">
        <f t="shared" si="25"/>
        <v>321.87540290596365</v>
      </c>
      <c r="H69" t="s">
        <v>0</v>
      </c>
      <c r="I69" s="1">
        <f>G73</f>
        <v>284.95397990850273</v>
      </c>
      <c r="Q69" s="2">
        <f t="shared" si="23"/>
        <v>331.83031227418934</v>
      </c>
      <c r="R69" s="2">
        <f t="shared" si="26"/>
        <v>9.95490936822568</v>
      </c>
      <c r="T69" s="13">
        <v>68</v>
      </c>
      <c r="U69" s="2">
        <f>IF(R69&gt;$S$1,Q69-R69,Q69-$S$1)</f>
        <v>321.83031227418934</v>
      </c>
      <c r="V69" t="s">
        <v>0</v>
      </c>
      <c r="W69" s="7">
        <f>U73</f>
        <v>281.83031227418934</v>
      </c>
      <c r="X69" s="2">
        <f>X68+IF(R69&gt;$S$1,R69,$S$1)</f>
        <v>1195.4451482672926</v>
      </c>
      <c r="Z69" s="6"/>
      <c r="AA69" s="6"/>
      <c r="AB69" s="5"/>
      <c r="AC69" s="17"/>
      <c r="AD69" s="6"/>
      <c r="AE69" s="5"/>
      <c r="AF69" s="7"/>
    </row>
    <row r="70" spans="1:32">
      <c r="A70" t="s">
        <v>1</v>
      </c>
      <c r="B70">
        <v>0.189</v>
      </c>
      <c r="D70" s="2">
        <f>G69</f>
        <v>321.87540290596365</v>
      </c>
      <c r="E70" s="2">
        <f t="shared" si="24"/>
        <v>9.6562620871789093</v>
      </c>
      <c r="F70" s="13">
        <v>69</v>
      </c>
      <c r="G70" s="2">
        <f t="shared" si="25"/>
        <v>312.21914081878475</v>
      </c>
      <c r="H70" t="s">
        <v>1</v>
      </c>
      <c r="I70">
        <v>0.189</v>
      </c>
      <c r="Q70" s="2">
        <f t="shared" si="23"/>
        <v>321.83031227418934</v>
      </c>
      <c r="R70" s="2">
        <f t="shared" si="26"/>
        <v>9.6549093682256792</v>
      </c>
      <c r="T70" s="13">
        <v>69</v>
      </c>
      <c r="U70" s="2">
        <f>IF(R70&gt;$S$1,Q70-R70,Q70-$S$1)</f>
        <v>311.83031227418934</v>
      </c>
      <c r="V70" t="s">
        <v>1</v>
      </c>
      <c r="W70" s="5">
        <v>0.189</v>
      </c>
      <c r="X70" s="2">
        <f>X69+IF(R70&gt;$S$1,R70,$S$1)</f>
        <v>1205.4451482672926</v>
      </c>
      <c r="Z70" s="6"/>
      <c r="AA70" s="6"/>
      <c r="AB70" s="5"/>
      <c r="AC70" s="17"/>
      <c r="AD70" s="6"/>
      <c r="AE70" s="5"/>
    </row>
    <row r="71" spans="1:32">
      <c r="A71" t="s">
        <v>2</v>
      </c>
      <c r="B71">
        <v>12</v>
      </c>
      <c r="D71" s="2">
        <f>G70</f>
        <v>312.21914081878475</v>
      </c>
      <c r="E71" s="2">
        <f t="shared" si="24"/>
        <v>9.3665742245635428</v>
      </c>
      <c r="F71" s="13">
        <v>70</v>
      </c>
      <c r="G71" s="2">
        <f t="shared" si="25"/>
        <v>302.85256659422123</v>
      </c>
      <c r="H71" t="s">
        <v>2</v>
      </c>
      <c r="I71">
        <v>12</v>
      </c>
      <c r="Q71" s="2">
        <f t="shared" si="23"/>
        <v>311.83031227418934</v>
      </c>
      <c r="R71" s="2">
        <f t="shared" si="26"/>
        <v>9.3549093682256803</v>
      </c>
      <c r="T71" s="13">
        <v>70</v>
      </c>
      <c r="U71" s="2">
        <f>IF(R71&gt;$S$1,Q71-R71,Q71-$S$1)</f>
        <v>301.83031227418934</v>
      </c>
      <c r="V71" t="s">
        <v>2</v>
      </c>
      <c r="W71" s="5">
        <v>12</v>
      </c>
      <c r="X71" s="2">
        <f>X70+IF(R71&gt;$S$1,R71,$S$1)</f>
        <v>1215.4451482672926</v>
      </c>
      <c r="Z71" s="6"/>
      <c r="AA71" s="6"/>
      <c r="AB71" s="5"/>
      <c r="AC71" s="17"/>
      <c r="AD71" s="6"/>
      <c r="AE71" s="5"/>
    </row>
    <row r="72" spans="1:32">
      <c r="A72" t="s">
        <v>3</v>
      </c>
      <c r="B72">
        <v>1</v>
      </c>
      <c r="D72" s="2">
        <f>G71</f>
        <v>302.85256659422123</v>
      </c>
      <c r="E72" s="2">
        <f t="shared" si="24"/>
        <v>9.085576997826637</v>
      </c>
      <c r="F72" s="13">
        <v>71</v>
      </c>
      <c r="G72" s="2">
        <f t="shared" si="25"/>
        <v>293.76698959639458</v>
      </c>
      <c r="H72" t="s">
        <v>3</v>
      </c>
      <c r="I72">
        <v>1</v>
      </c>
      <c r="Q72" s="2">
        <f t="shared" si="23"/>
        <v>301.83031227418934</v>
      </c>
      <c r="R72" s="2">
        <f t="shared" si="26"/>
        <v>9.0549093682256796</v>
      </c>
      <c r="T72" s="13">
        <v>71</v>
      </c>
      <c r="U72" s="2">
        <f>IF(R72&gt;$S$1,Q72-R72,Q72-$S$1)</f>
        <v>291.83031227418934</v>
      </c>
      <c r="V72" t="s">
        <v>3</v>
      </c>
      <c r="W72" s="5">
        <v>1</v>
      </c>
      <c r="X72" s="2">
        <f>X71+IF(R72&gt;$S$1,R72,$S$1)</f>
        <v>1225.4451482672926</v>
      </c>
      <c r="Z72" s="6"/>
      <c r="AA72" s="6"/>
      <c r="AB72" s="5"/>
      <c r="AC72" s="17"/>
      <c r="AD72" s="6"/>
      <c r="AE72" s="5"/>
    </row>
    <row r="73" spans="1:32">
      <c r="A73" t="s">
        <v>4</v>
      </c>
      <c r="B73" s="2">
        <f>B69*(1+(B70/B71))^(B71*B72)</f>
        <v>521.5160325948807</v>
      </c>
      <c r="D73" s="2">
        <f>G72</f>
        <v>293.76698959639458</v>
      </c>
      <c r="E73" s="2">
        <f t="shared" si="24"/>
        <v>8.8130096878918369</v>
      </c>
      <c r="F73" s="13">
        <v>72</v>
      </c>
      <c r="G73" s="2">
        <f t="shared" si="25"/>
        <v>284.95397990850273</v>
      </c>
      <c r="H73" t="s">
        <v>4</v>
      </c>
      <c r="I73" s="4">
        <f>I69*(1+(I70/I71))^(I71*I72)</f>
        <v>343.72941510385243</v>
      </c>
      <c r="Q73" s="2">
        <f t="shared" si="23"/>
        <v>291.83031227418934</v>
      </c>
      <c r="R73" s="2">
        <f t="shared" si="26"/>
        <v>8.7549093682256807</v>
      </c>
      <c r="T73" s="13">
        <v>72</v>
      </c>
      <c r="U73" s="2">
        <f>IF(R73&gt;$S$1,Q73-R73,Q73-$S$1)</f>
        <v>281.83031227418934</v>
      </c>
      <c r="V73" t="s">
        <v>4</v>
      </c>
      <c r="W73" s="6">
        <f>W69*(1+(W70/W71))^(W71*W72)</f>
        <v>339.96145071442317</v>
      </c>
      <c r="X73" s="2">
        <f>X72+IF(R73&gt;$S$1,R73,$S$1)</f>
        <v>1235.4451482672926</v>
      </c>
      <c r="Z73" s="6"/>
      <c r="AA73" s="6"/>
      <c r="AB73" s="5"/>
      <c r="AC73" s="17"/>
      <c r="AD73" s="6"/>
      <c r="AE73" s="5"/>
      <c r="AF73" s="6"/>
    </row>
    <row r="74" spans="1:32">
      <c r="A74" s="9" t="s">
        <v>5</v>
      </c>
      <c r="B74" s="8">
        <f>B73</f>
        <v>521.5160325948807</v>
      </c>
      <c r="D74" s="8">
        <f>I73</f>
        <v>343.72941510385243</v>
      </c>
      <c r="E74" s="8">
        <f t="shared" si="24"/>
        <v>10.311882453115572</v>
      </c>
      <c r="F74" s="13">
        <v>73</v>
      </c>
      <c r="G74" s="8">
        <f t="shared" si="25"/>
        <v>333.41753265073686</v>
      </c>
      <c r="Q74" s="8">
        <f>W73</f>
        <v>339.96145071442317</v>
      </c>
      <c r="R74" s="8">
        <f t="shared" si="26"/>
        <v>10.198843521432694</v>
      </c>
      <c r="S74" s="9"/>
      <c r="T74" s="13">
        <v>73</v>
      </c>
      <c r="U74" s="8">
        <f>IF(R74&gt;$S$1,Q74-R74,Q74-$S$1)</f>
        <v>329.76260719299046</v>
      </c>
      <c r="X74" s="2">
        <f>X73+IF(R74&gt;$S$1,R74,$S$1)</f>
        <v>1245.6439917887253</v>
      </c>
      <c r="Z74" s="6"/>
      <c r="AA74" s="6"/>
      <c r="AB74" s="5"/>
      <c r="AC74" s="17"/>
      <c r="AD74" s="6"/>
      <c r="AE74" s="5"/>
    </row>
    <row r="75" spans="1:32">
      <c r="A75" s="9"/>
      <c r="B75" s="12">
        <f>B74-(B74*0.03)</f>
        <v>505.87055161703427</v>
      </c>
      <c r="D75" s="8">
        <f>G74</f>
        <v>333.41753265073686</v>
      </c>
      <c r="E75" s="8">
        <f t="shared" si="24"/>
        <v>10.002525979522105</v>
      </c>
      <c r="F75" s="13">
        <v>74</v>
      </c>
      <c r="G75" s="8">
        <f t="shared" si="25"/>
        <v>323.41500667121477</v>
      </c>
      <c r="Q75" s="8">
        <f>U74</f>
        <v>329.76260719299046</v>
      </c>
      <c r="R75" s="8">
        <f t="shared" si="26"/>
        <v>9.8928782157897128</v>
      </c>
      <c r="S75" s="9"/>
      <c r="T75" s="13">
        <v>74</v>
      </c>
      <c r="U75" s="8">
        <f>IF(R75&gt;$S$1,Q75-R75,Q75-$S$1)</f>
        <v>319.76260719299046</v>
      </c>
      <c r="X75" s="2">
        <f>X74+IF(R75&gt;$S$1,R75,$S$1)</f>
        <v>1255.6439917887253</v>
      </c>
      <c r="Z75" s="6"/>
      <c r="AA75" s="6"/>
      <c r="AB75" s="5"/>
      <c r="AC75" s="17"/>
      <c r="AD75" s="6"/>
      <c r="AE75" s="5"/>
    </row>
    <row r="76" spans="1:32">
      <c r="A76" s="9"/>
      <c r="B76" s="12">
        <f t="shared" ref="B76:B85" si="27">B75-(B75*0.03)</f>
        <v>490.69443506852326</v>
      </c>
      <c r="D76" s="8">
        <f>G75</f>
        <v>323.41500667121477</v>
      </c>
      <c r="E76" s="8">
        <f t="shared" si="24"/>
        <v>9.7024502001364432</v>
      </c>
      <c r="F76" s="13">
        <v>75</v>
      </c>
      <c r="G76" s="8">
        <f t="shared" si="25"/>
        <v>313.7125564710783</v>
      </c>
      <c r="Q76" s="8">
        <f t="shared" ref="Q76:Q84" si="28">U75</f>
        <v>319.76260719299046</v>
      </c>
      <c r="R76" s="8">
        <f t="shared" si="26"/>
        <v>9.5928782157897139</v>
      </c>
      <c r="S76" s="9"/>
      <c r="T76" s="13">
        <v>75</v>
      </c>
      <c r="U76" s="8">
        <f>IF(R76&gt;$S$1,Q76-R76,Q76-$S$1)</f>
        <v>309.76260719299046</v>
      </c>
      <c r="X76" s="2">
        <f>X75+IF(R76&gt;$S$1,R76,$S$1)</f>
        <v>1265.6439917887253</v>
      </c>
      <c r="Z76" s="6"/>
      <c r="AA76" s="6"/>
      <c r="AB76" s="5"/>
      <c r="AC76" s="17"/>
      <c r="AD76" s="6"/>
      <c r="AE76" s="5"/>
    </row>
    <row r="77" spans="1:32">
      <c r="A77" s="9"/>
      <c r="B77" s="12">
        <f t="shared" si="27"/>
        <v>475.97360201646757</v>
      </c>
      <c r="D77" s="8">
        <f>G76</f>
        <v>313.7125564710783</v>
      </c>
      <c r="E77" s="8">
        <f t="shared" si="24"/>
        <v>9.4113766941323487</v>
      </c>
      <c r="F77" s="13">
        <v>76</v>
      </c>
      <c r="G77" s="8">
        <f t="shared" si="25"/>
        <v>304.30117977694596</v>
      </c>
      <c r="Q77" s="8">
        <f t="shared" si="28"/>
        <v>309.76260719299046</v>
      </c>
      <c r="R77" s="8">
        <f t="shared" si="26"/>
        <v>9.2928782157897132</v>
      </c>
      <c r="S77" s="9"/>
      <c r="T77" s="13">
        <v>76</v>
      </c>
      <c r="U77" s="8">
        <f>IF(R77&gt;$S$1,Q77-R77,Q77-$S$1)</f>
        <v>299.76260719299046</v>
      </c>
      <c r="X77" s="2">
        <f>X76+IF(R77&gt;$S$1,R77,$S$1)</f>
        <v>1275.6439917887253</v>
      </c>
      <c r="Z77" s="6"/>
      <c r="AA77" s="6"/>
      <c r="AB77" s="5"/>
      <c r="AC77" s="17"/>
      <c r="AD77" s="6"/>
      <c r="AE77" s="5"/>
    </row>
    <row r="78" spans="1:32">
      <c r="A78" s="9"/>
      <c r="B78" s="12">
        <f t="shared" si="27"/>
        <v>461.69439395597357</v>
      </c>
      <c r="D78" s="8">
        <f>G77</f>
        <v>304.30117977694596</v>
      </c>
      <c r="E78" s="8">
        <f t="shared" si="24"/>
        <v>9.1290353933083779</v>
      </c>
      <c r="F78" s="13">
        <v>77</v>
      </c>
      <c r="G78" s="8">
        <f t="shared" si="25"/>
        <v>295.1721443836376</v>
      </c>
      <c r="Q78" s="8">
        <f t="shared" si="28"/>
        <v>299.76260719299046</v>
      </c>
      <c r="R78" s="8">
        <f t="shared" si="26"/>
        <v>8.9928782157897142</v>
      </c>
      <c r="S78" s="9"/>
      <c r="T78" s="13">
        <v>77</v>
      </c>
      <c r="U78" s="8">
        <f>IF(R78&gt;$S$1,Q78-R78,Q78-$S$1)</f>
        <v>289.76260719299046</v>
      </c>
      <c r="X78" s="2">
        <f>X77+IF(R78&gt;$S$1,R78,$S$1)</f>
        <v>1285.6439917887253</v>
      </c>
      <c r="Z78" s="6"/>
      <c r="AA78" s="6"/>
      <c r="AB78" s="5"/>
      <c r="AC78" s="17"/>
      <c r="AD78" s="6"/>
      <c r="AE78" s="5"/>
    </row>
    <row r="79" spans="1:32">
      <c r="A79" s="9"/>
      <c r="B79" s="12">
        <f t="shared" si="27"/>
        <v>447.84356213729438</v>
      </c>
      <c r="D79" s="8">
        <f>G78</f>
        <v>295.1721443836376</v>
      </c>
      <c r="E79" s="8">
        <f t="shared" si="24"/>
        <v>8.855164331509128</v>
      </c>
      <c r="F79" s="13">
        <v>78</v>
      </c>
      <c r="G79" s="8">
        <f t="shared" si="25"/>
        <v>286.31698005212849</v>
      </c>
      <c r="Q79" s="8">
        <f t="shared" si="28"/>
        <v>289.76260719299046</v>
      </c>
      <c r="R79" s="8">
        <f t="shared" si="26"/>
        <v>8.6928782157897135</v>
      </c>
      <c r="S79" s="9"/>
      <c r="T79" s="13">
        <v>78</v>
      </c>
      <c r="U79" s="8">
        <f>IF(R79&gt;$S$1,Q79-R79,Q79-$S$1)</f>
        <v>279.76260719299046</v>
      </c>
      <c r="X79" s="2">
        <f>X78+IF(R79&gt;$S$1,R79,$S$1)</f>
        <v>1295.6439917887253</v>
      </c>
      <c r="Z79" s="6"/>
      <c r="AA79" s="6"/>
      <c r="AB79" s="5"/>
      <c r="AC79" s="17"/>
      <c r="AD79" s="6"/>
      <c r="AE79" s="5"/>
    </row>
    <row r="80" spans="1:32">
      <c r="A80" s="9"/>
      <c r="B80" s="12">
        <f t="shared" si="27"/>
        <v>434.40825527317554</v>
      </c>
      <c r="D80" s="8">
        <f>G79</f>
        <v>286.31698005212849</v>
      </c>
      <c r="E80" s="8">
        <f t="shared" si="24"/>
        <v>8.5895094015638538</v>
      </c>
      <c r="F80" s="13">
        <v>79</v>
      </c>
      <c r="G80" s="8">
        <f t="shared" si="25"/>
        <v>277.72747065056461</v>
      </c>
      <c r="Q80" s="8">
        <f t="shared" si="28"/>
        <v>279.76260719299046</v>
      </c>
      <c r="R80" s="8">
        <f t="shared" si="26"/>
        <v>8.3928782157897128</v>
      </c>
      <c r="S80" s="9"/>
      <c r="T80" s="13">
        <v>79</v>
      </c>
      <c r="U80" s="8">
        <f>IF(R80&gt;$S$1,Q80-R80,Q80-$S$1)</f>
        <v>269.76260719299046</v>
      </c>
      <c r="X80" s="2">
        <f>X79+IF(R80&gt;$S$1,R80,$S$1)</f>
        <v>1305.6439917887253</v>
      </c>
      <c r="Z80" s="6"/>
      <c r="AA80" s="6"/>
      <c r="AB80" s="5"/>
      <c r="AC80" s="17"/>
      <c r="AD80" s="6"/>
      <c r="AE80" s="5"/>
    </row>
    <row r="81" spans="1:32">
      <c r="A81" s="9"/>
      <c r="B81" s="12">
        <f t="shared" si="27"/>
        <v>421.37600761498027</v>
      </c>
      <c r="D81" s="8">
        <f>G80</f>
        <v>277.72747065056461</v>
      </c>
      <c r="E81" s="8">
        <f t="shared" si="24"/>
        <v>8.3318241195169378</v>
      </c>
      <c r="F81" s="13">
        <v>80</v>
      </c>
      <c r="G81" s="8">
        <f t="shared" si="25"/>
        <v>269.39564653104765</v>
      </c>
      <c r="H81" t="s">
        <v>0</v>
      </c>
      <c r="I81" s="1">
        <f>G85</f>
        <v>238.49402891923793</v>
      </c>
      <c r="Q81" s="8">
        <f t="shared" si="28"/>
        <v>269.76260719299046</v>
      </c>
      <c r="R81" s="8">
        <f t="shared" si="26"/>
        <v>8.0928782157897139</v>
      </c>
      <c r="S81" s="9"/>
      <c r="T81" s="13">
        <v>80</v>
      </c>
      <c r="U81" s="8">
        <f>IF(R81&gt;$S$1,Q81-R81,Q81-$S$1)</f>
        <v>259.76260719299046</v>
      </c>
      <c r="V81" t="s">
        <v>0</v>
      </c>
      <c r="W81" s="7">
        <f>U85</f>
        <v>219.76260719299046</v>
      </c>
      <c r="X81" s="2">
        <f>X80+IF(R81&gt;$S$1,R81,$S$1)</f>
        <v>1315.6439917887253</v>
      </c>
      <c r="Z81" s="6"/>
      <c r="AA81" s="6"/>
      <c r="AB81" s="5"/>
      <c r="AC81" s="17"/>
      <c r="AD81" s="6"/>
      <c r="AE81" s="5"/>
      <c r="AF81" s="7"/>
    </row>
    <row r="82" spans="1:32">
      <c r="A82" s="9"/>
      <c r="B82" s="12">
        <f t="shared" si="27"/>
        <v>408.73472738653084</v>
      </c>
      <c r="D82" s="8">
        <f>G81</f>
        <v>269.39564653104765</v>
      </c>
      <c r="E82" s="8">
        <f t="shared" si="24"/>
        <v>8.0818693959314292</v>
      </c>
      <c r="F82" s="13">
        <v>81</v>
      </c>
      <c r="G82" s="8">
        <f t="shared" si="25"/>
        <v>261.3137771351162</v>
      </c>
      <c r="H82" t="s">
        <v>1</v>
      </c>
      <c r="I82">
        <v>0.189</v>
      </c>
      <c r="Q82" s="8">
        <f t="shared" si="28"/>
        <v>259.76260719299046</v>
      </c>
      <c r="R82" s="8">
        <f t="shared" si="26"/>
        <v>7.7928782157897132</v>
      </c>
      <c r="S82" s="9"/>
      <c r="T82" s="13">
        <v>81</v>
      </c>
      <c r="U82" s="8">
        <f>IF(R82&gt;$S$1,Q82-R82,Q82-$S$1)</f>
        <v>249.76260719299046</v>
      </c>
      <c r="V82" t="s">
        <v>1</v>
      </c>
      <c r="W82" s="5">
        <v>0.189</v>
      </c>
      <c r="X82" s="2">
        <f>X81+IF(R82&gt;$S$1,R82,$S$1)</f>
        <v>1325.6439917887253</v>
      </c>
      <c r="Z82" s="6"/>
      <c r="AA82" s="6"/>
      <c r="AB82" s="5"/>
      <c r="AC82" s="17"/>
      <c r="AD82" s="6"/>
      <c r="AE82" s="5"/>
    </row>
    <row r="83" spans="1:32">
      <c r="A83" s="9"/>
      <c r="B83" s="12">
        <f t="shared" si="27"/>
        <v>396.47268556493492</v>
      </c>
      <c r="D83" s="8">
        <f>G82</f>
        <v>261.3137771351162</v>
      </c>
      <c r="E83" s="8">
        <f t="shared" si="24"/>
        <v>7.8394133140534858</v>
      </c>
      <c r="F83" s="13">
        <v>82</v>
      </c>
      <c r="G83" s="8">
        <f t="shared" si="25"/>
        <v>253.47436382106272</v>
      </c>
      <c r="H83" t="s">
        <v>2</v>
      </c>
      <c r="I83">
        <v>12</v>
      </c>
      <c r="Q83" s="8">
        <f t="shared" si="28"/>
        <v>249.76260719299046</v>
      </c>
      <c r="R83" s="8">
        <f t="shared" si="26"/>
        <v>7.4928782157897134</v>
      </c>
      <c r="S83" s="9"/>
      <c r="T83" s="13">
        <v>82</v>
      </c>
      <c r="U83" s="8">
        <f>IF(R83&gt;$S$1,Q83-R83,Q83-$S$1)</f>
        <v>239.76260719299046</v>
      </c>
      <c r="V83" t="s">
        <v>2</v>
      </c>
      <c r="W83" s="5">
        <v>12</v>
      </c>
      <c r="X83" s="2">
        <f>X82+IF(R83&gt;$S$1,R83,$S$1)</f>
        <v>1335.6439917887253</v>
      </c>
      <c r="Z83" s="6"/>
      <c r="AA83" s="6"/>
      <c r="AB83" s="5"/>
      <c r="AC83" s="17"/>
      <c r="AD83" s="6"/>
      <c r="AE83" s="5"/>
    </row>
    <row r="84" spans="1:32">
      <c r="A84" s="9"/>
      <c r="B84" s="12">
        <f t="shared" si="27"/>
        <v>384.5785049979869</v>
      </c>
      <c r="D84" s="8">
        <f>G83</f>
        <v>253.47436382106272</v>
      </c>
      <c r="E84" s="8">
        <f t="shared" si="24"/>
        <v>7.6042309146318816</v>
      </c>
      <c r="F84" s="13">
        <v>83</v>
      </c>
      <c r="G84" s="8">
        <f t="shared" si="25"/>
        <v>245.87013290643085</v>
      </c>
      <c r="H84" t="s">
        <v>3</v>
      </c>
      <c r="I84">
        <v>1</v>
      </c>
      <c r="Q84" s="8">
        <f t="shared" si="28"/>
        <v>239.76260719299046</v>
      </c>
      <c r="R84" s="8">
        <f t="shared" si="26"/>
        <v>7.1928782157897135</v>
      </c>
      <c r="S84" s="9"/>
      <c r="T84" s="13">
        <v>83</v>
      </c>
      <c r="U84" s="8">
        <f>IF(R84&gt;$S$1,Q84-R84,Q84-$S$1)</f>
        <v>229.76260719299046</v>
      </c>
      <c r="V84" t="s">
        <v>3</v>
      </c>
      <c r="W84" s="5">
        <v>1</v>
      </c>
      <c r="X84" s="2">
        <f>X83+IF(R84&gt;$S$1,R84,$S$1)</f>
        <v>1345.6439917887253</v>
      </c>
      <c r="Z84" s="6"/>
      <c r="AA84" s="6"/>
      <c r="AB84" s="5"/>
      <c r="AC84" s="17"/>
      <c r="AD84" s="6"/>
      <c r="AE84" s="5"/>
    </row>
    <row r="85" spans="1:32">
      <c r="A85" s="9"/>
      <c r="B85" s="12">
        <f t="shared" si="27"/>
        <v>373.04114984804727</v>
      </c>
      <c r="D85" s="8">
        <f>G84</f>
        <v>245.87013290643085</v>
      </c>
      <c r="E85" s="8">
        <f t="shared" si="24"/>
        <v>7.3761039871929253</v>
      </c>
      <c r="F85" s="13">
        <v>84</v>
      </c>
      <c r="G85" s="8">
        <f t="shared" si="25"/>
        <v>238.49402891923793</v>
      </c>
      <c r="H85" t="s">
        <v>4</v>
      </c>
      <c r="I85" s="4">
        <f>I81*(1+(I82/I83))^(I83*I84)</f>
        <v>287.68649973758374</v>
      </c>
      <c r="Q85" s="8">
        <f>U84</f>
        <v>229.76260719299046</v>
      </c>
      <c r="R85" s="8">
        <f t="shared" si="26"/>
        <v>6.8928782157897137</v>
      </c>
      <c r="S85" s="9"/>
      <c r="T85" s="13">
        <v>84</v>
      </c>
      <c r="U85" s="8">
        <f>IF(R85&gt;$S$1,Q85-R85,Q85-$S$1)</f>
        <v>219.76260719299046</v>
      </c>
      <c r="V85" t="s">
        <v>4</v>
      </c>
      <c r="W85" s="6">
        <f>W81*(1+(W82/W83))^(W83*W84)</f>
        <v>265.09148058363468</v>
      </c>
      <c r="X85" s="2">
        <f>X84+IF(R85&gt;$S$1,R85,$S$1)</f>
        <v>1355.6439917887253</v>
      </c>
      <c r="Z85" s="6"/>
      <c r="AA85" s="6"/>
      <c r="AB85" s="5"/>
      <c r="AC85" s="17"/>
      <c r="AD85" s="6"/>
      <c r="AE85" s="5"/>
      <c r="AF85" s="6"/>
    </row>
    <row r="86" spans="1:32">
      <c r="A86" t="s">
        <v>0</v>
      </c>
      <c r="B86" s="2">
        <f>B85</f>
        <v>373.04114984804727</v>
      </c>
      <c r="D86" s="2">
        <f>I85</f>
        <v>287.68649973758374</v>
      </c>
      <c r="E86" s="2">
        <f t="shared" si="24"/>
        <v>8.6305949921275129</v>
      </c>
      <c r="F86" s="13">
        <v>85</v>
      </c>
      <c r="G86" s="2">
        <f t="shared" si="25"/>
        <v>279.05590474545625</v>
      </c>
      <c r="Q86" s="2">
        <f>W85</f>
        <v>265.09148058363468</v>
      </c>
      <c r="R86" s="2">
        <f t="shared" si="26"/>
        <v>7.9527444175090398</v>
      </c>
      <c r="T86" s="13">
        <v>85</v>
      </c>
      <c r="U86" s="2">
        <f>IF(R86&gt;$S$1,Q86-R86,Q86-$S$1)</f>
        <v>255.09148058363468</v>
      </c>
      <c r="X86" s="2">
        <f>X85+IF(R86&gt;$S$1,R86,$S$1)</f>
        <v>1365.6439917887253</v>
      </c>
      <c r="Z86" s="6"/>
      <c r="AA86" s="6"/>
      <c r="AB86" s="5"/>
      <c r="AC86" s="17"/>
      <c r="AD86" s="6"/>
    </row>
    <row r="87" spans="1:32">
      <c r="A87" t="s">
        <v>1</v>
      </c>
      <c r="B87">
        <v>0.189</v>
      </c>
      <c r="D87" s="2">
        <f>G86</f>
        <v>279.05590474545625</v>
      </c>
      <c r="E87" s="2">
        <f t="shared" si="24"/>
        <v>8.3716771423636871</v>
      </c>
      <c r="F87" s="13">
        <v>86</v>
      </c>
      <c r="G87" s="2">
        <f t="shared" si="25"/>
        <v>270.68422760309255</v>
      </c>
      <c r="Q87" s="2">
        <f t="shared" ref="Q87:Q96" si="29">U86</f>
        <v>255.09148058363468</v>
      </c>
      <c r="R87" s="2">
        <f t="shared" si="26"/>
        <v>7.65274441750904</v>
      </c>
      <c r="T87" s="13">
        <v>86</v>
      </c>
      <c r="U87" s="2">
        <f>IF(R87&gt;$S$1,Q87-R87,Q87-$S$1)</f>
        <v>245.09148058363468</v>
      </c>
      <c r="X87" s="2">
        <f>X86+IF(R87&gt;$S$1,R87,$S$1)</f>
        <v>1375.6439917887253</v>
      </c>
      <c r="Z87" s="6"/>
      <c r="AA87" s="6"/>
      <c r="AB87" s="5"/>
      <c r="AC87" s="17"/>
      <c r="AD87" s="6"/>
    </row>
    <row r="88" spans="1:32">
      <c r="A88" t="s">
        <v>2</v>
      </c>
      <c r="B88">
        <v>12</v>
      </c>
      <c r="D88" s="2">
        <f>G87</f>
        <v>270.68422760309255</v>
      </c>
      <c r="E88" s="2">
        <f t="shared" si="24"/>
        <v>8.1205268280927765</v>
      </c>
      <c r="F88" s="13">
        <v>87</v>
      </c>
      <c r="G88" s="2">
        <f t="shared" si="25"/>
        <v>262.5637007749998</v>
      </c>
      <c r="Q88" s="2">
        <f t="shared" si="29"/>
        <v>245.09148058363468</v>
      </c>
      <c r="R88" s="2">
        <f t="shared" si="26"/>
        <v>7.3527444175090402</v>
      </c>
      <c r="T88" s="13">
        <v>87</v>
      </c>
      <c r="U88" s="2">
        <f>IF(R88&gt;$S$1,Q88-R88,Q88-$S$1)</f>
        <v>235.09148058363468</v>
      </c>
      <c r="X88" s="2">
        <f>X87+IF(R88&gt;$S$1,R88,$S$1)</f>
        <v>1385.6439917887253</v>
      </c>
      <c r="Z88" s="6"/>
      <c r="AA88" s="6"/>
      <c r="AB88" s="5"/>
      <c r="AC88" s="17"/>
      <c r="AD88" s="6"/>
    </row>
    <row r="89" spans="1:32">
      <c r="A89" t="s">
        <v>3</v>
      </c>
      <c r="B89">
        <v>1</v>
      </c>
      <c r="D89" s="2">
        <f>G88</f>
        <v>262.5637007749998</v>
      </c>
      <c r="E89" s="2">
        <f t="shared" si="24"/>
        <v>7.8769110232499937</v>
      </c>
      <c r="F89" s="13">
        <v>88</v>
      </c>
      <c r="G89" s="2">
        <f t="shared" si="25"/>
        <v>254.68678975174981</v>
      </c>
      <c r="Q89" s="2">
        <f t="shared" si="29"/>
        <v>235.09148058363468</v>
      </c>
      <c r="R89" s="2">
        <f t="shared" si="26"/>
        <v>7.0527444175090404</v>
      </c>
      <c r="T89" s="13">
        <v>88</v>
      </c>
      <c r="U89" s="2">
        <f>IF(R89&gt;$S$1,Q89-R89,Q89-$S$1)</f>
        <v>225.09148058363468</v>
      </c>
      <c r="X89" s="2">
        <f>X88+IF(R89&gt;$S$1,R89,$S$1)</f>
        <v>1395.6439917887253</v>
      </c>
      <c r="Z89" s="6"/>
      <c r="AA89" s="6"/>
      <c r="AB89" s="5"/>
      <c r="AC89" s="17"/>
      <c r="AD89" s="6"/>
    </row>
    <row r="90" spans="1:32">
      <c r="A90" t="s">
        <v>4</v>
      </c>
      <c r="B90" s="4">
        <f>B86*(1+(B87/B88))^(B88*B89)</f>
        <v>449.98570045629936</v>
      </c>
      <c r="D90" s="2">
        <f>G89</f>
        <v>254.68678975174981</v>
      </c>
      <c r="E90" s="2">
        <f t="shared" si="24"/>
        <v>7.6406036925524941</v>
      </c>
      <c r="F90" s="13">
        <v>89</v>
      </c>
      <c r="G90" s="2">
        <f t="shared" si="25"/>
        <v>247.04618605919731</v>
      </c>
      <c r="Q90" s="2">
        <f t="shared" si="29"/>
        <v>225.09148058363468</v>
      </c>
      <c r="R90" s="2">
        <f t="shared" si="26"/>
        <v>6.7527444175090396</v>
      </c>
      <c r="T90" s="13">
        <v>89</v>
      </c>
      <c r="U90" s="2">
        <f>IF(R90&gt;$S$1,Q90-R90,Q90-$S$1)</f>
        <v>215.09148058363468</v>
      </c>
      <c r="X90" s="2">
        <f>X89+IF(R90&gt;$S$1,R90,$S$1)</f>
        <v>1405.6439917887253</v>
      </c>
      <c r="Z90" s="6"/>
      <c r="AA90" s="6"/>
      <c r="AB90" s="5"/>
      <c r="AC90" s="17"/>
      <c r="AD90" s="6"/>
    </row>
    <row r="91" spans="1:32">
      <c r="A91" s="5"/>
      <c r="B91" s="6"/>
      <c r="D91" s="2">
        <f>G90</f>
        <v>247.04618605919731</v>
      </c>
      <c r="E91" s="2">
        <f t="shared" si="24"/>
        <v>7.4113855817759191</v>
      </c>
      <c r="F91" s="13">
        <v>90</v>
      </c>
      <c r="G91" s="2">
        <f t="shared" si="25"/>
        <v>239.63480047742138</v>
      </c>
      <c r="Q91" s="2">
        <f t="shared" si="29"/>
        <v>215.09148058363468</v>
      </c>
      <c r="R91" s="2">
        <f t="shared" si="26"/>
        <v>6.4527444175090398</v>
      </c>
      <c r="T91" s="13">
        <v>90</v>
      </c>
      <c r="U91" s="2">
        <f>IF(R91&gt;$S$1,Q91-R91,Q91-$S$1)</f>
        <v>205.09148058363468</v>
      </c>
      <c r="X91" s="2">
        <f>X90+IF(R91&gt;$S$1,R91,$S$1)</f>
        <v>1415.6439917887253</v>
      </c>
      <c r="Z91" s="6"/>
      <c r="AA91" s="6"/>
      <c r="AB91" s="5"/>
      <c r="AC91" s="17"/>
      <c r="AD91" s="6"/>
    </row>
    <row r="92" spans="1:32">
      <c r="A92" s="5"/>
      <c r="B92" s="7"/>
      <c r="D92" s="2">
        <f>G91</f>
        <v>239.63480047742138</v>
      </c>
      <c r="E92" s="2">
        <f t="shared" si="24"/>
        <v>7.1890440143226408</v>
      </c>
      <c r="F92" s="13">
        <v>91</v>
      </c>
      <c r="G92" s="2">
        <f t="shared" si="25"/>
        <v>232.44575646309875</v>
      </c>
      <c r="Q92" s="2">
        <f t="shared" si="29"/>
        <v>205.09148058363468</v>
      </c>
      <c r="R92" s="2">
        <f t="shared" si="26"/>
        <v>6.15274441750904</v>
      </c>
      <c r="T92" s="13">
        <v>91</v>
      </c>
      <c r="U92" s="2">
        <f>IF(R92&gt;$S$1,Q92-R92,Q92-$S$1)</f>
        <v>195.09148058363468</v>
      </c>
      <c r="X92" s="2">
        <f>X91+IF(R92&gt;$S$1,R92,$S$1)</f>
        <v>1425.6439917887253</v>
      </c>
      <c r="Z92" s="6"/>
      <c r="AA92" s="6"/>
      <c r="AB92" s="5"/>
      <c r="AC92" s="17"/>
      <c r="AD92" s="6"/>
    </row>
    <row r="93" spans="1:32">
      <c r="A93" s="5"/>
      <c r="B93" s="7"/>
      <c r="D93" s="2">
        <f>G92</f>
        <v>232.44575646309875</v>
      </c>
      <c r="E93" s="2">
        <f t="shared" si="24"/>
        <v>6.9733726938929621</v>
      </c>
      <c r="F93" s="13">
        <v>92</v>
      </c>
      <c r="G93" s="2">
        <f t="shared" si="25"/>
        <v>225.47238376920578</v>
      </c>
      <c r="H93" t="s">
        <v>0</v>
      </c>
      <c r="I93" s="1">
        <f>G97</f>
        <v>199.60908020443858</v>
      </c>
      <c r="Q93" s="2">
        <f t="shared" si="29"/>
        <v>195.09148058363468</v>
      </c>
      <c r="R93" s="2">
        <f t="shared" si="26"/>
        <v>5.8527444175090402</v>
      </c>
      <c r="T93" s="13">
        <v>92</v>
      </c>
      <c r="U93" s="2">
        <f>IF(R93&gt;$S$1,Q93-R93,Q93-$S$1)</f>
        <v>185.09148058363468</v>
      </c>
      <c r="V93" t="s">
        <v>0</v>
      </c>
      <c r="W93" s="7">
        <f>U97</f>
        <v>145.09148058363468</v>
      </c>
      <c r="X93" s="2">
        <f>X92+IF(R93&gt;$S$1,R93,$S$1)</f>
        <v>1435.6439917887253</v>
      </c>
      <c r="Z93" s="6"/>
      <c r="AA93" s="6"/>
      <c r="AB93" s="5"/>
      <c r="AC93" s="17"/>
      <c r="AD93" s="6"/>
      <c r="AE93" s="5"/>
      <c r="AF93" s="7"/>
    </row>
    <row r="94" spans="1:32">
      <c r="A94" s="5"/>
      <c r="B94" s="7"/>
      <c r="D94" s="2">
        <f>G93</f>
        <v>225.47238376920578</v>
      </c>
      <c r="E94" s="2">
        <f t="shared" si="24"/>
        <v>6.7641715130761728</v>
      </c>
      <c r="F94" s="13">
        <v>93</v>
      </c>
      <c r="G94" s="2">
        <f t="shared" si="25"/>
        <v>218.7082122561296</v>
      </c>
      <c r="H94" t="s">
        <v>1</v>
      </c>
      <c r="I94">
        <v>0.189</v>
      </c>
      <c r="Q94" s="2">
        <f t="shared" si="29"/>
        <v>185.09148058363468</v>
      </c>
      <c r="R94" s="2">
        <f t="shared" si="26"/>
        <v>5.5527444175090404</v>
      </c>
      <c r="T94" s="13">
        <v>93</v>
      </c>
      <c r="U94" s="2">
        <f>IF(R94&gt;$S$1,Q94-R94,Q94-$S$1)</f>
        <v>175.09148058363468</v>
      </c>
      <c r="V94" t="s">
        <v>1</v>
      </c>
      <c r="W94" s="5">
        <v>0.189</v>
      </c>
      <c r="X94" s="2">
        <f>X93+IF(R94&gt;$S$1,R94,$S$1)</f>
        <v>1445.6439917887253</v>
      </c>
      <c r="Z94" s="6"/>
      <c r="AA94" s="6"/>
      <c r="AB94" s="5"/>
      <c r="AC94" s="17"/>
      <c r="AD94" s="6"/>
      <c r="AE94" s="5"/>
    </row>
    <row r="95" spans="1:32">
      <c r="A95" s="5"/>
      <c r="B95" s="7"/>
      <c r="D95" s="2">
        <f>G94</f>
        <v>218.7082122561296</v>
      </c>
      <c r="E95" s="2">
        <f t="shared" si="24"/>
        <v>6.5612463676838875</v>
      </c>
      <c r="F95" s="13">
        <v>94</v>
      </c>
      <c r="G95" s="2">
        <f t="shared" si="25"/>
        <v>212.14696588844572</v>
      </c>
      <c r="H95" t="s">
        <v>2</v>
      </c>
      <c r="I95">
        <v>12</v>
      </c>
      <c r="Q95" s="2">
        <f t="shared" si="29"/>
        <v>175.09148058363468</v>
      </c>
      <c r="R95" s="2">
        <f t="shared" si="26"/>
        <v>5.2527444175090405</v>
      </c>
      <c r="T95" s="13">
        <v>94</v>
      </c>
      <c r="U95" s="2">
        <f>IF(R95&gt;$S$1,Q95-R95,Q95-$S$1)</f>
        <v>165.09148058363468</v>
      </c>
      <c r="V95" t="s">
        <v>2</v>
      </c>
      <c r="W95" s="5">
        <v>12</v>
      </c>
      <c r="X95" s="2">
        <f>X94+IF(R95&gt;$S$1,R95,$S$1)</f>
        <v>1455.6439917887253</v>
      </c>
      <c r="Z95" s="6"/>
      <c r="AA95" s="6"/>
      <c r="AB95" s="5"/>
      <c r="AC95" s="17"/>
      <c r="AD95" s="6"/>
      <c r="AE95" s="5"/>
    </row>
    <row r="96" spans="1:32">
      <c r="A96" s="5"/>
      <c r="B96" s="7"/>
      <c r="D96" s="2">
        <f>G95</f>
        <v>212.14696588844572</v>
      </c>
      <c r="E96" s="2">
        <f t="shared" si="24"/>
        <v>6.3644089766533716</v>
      </c>
      <c r="F96" s="13">
        <v>95</v>
      </c>
      <c r="G96" s="2">
        <f t="shared" si="25"/>
        <v>205.78255691179234</v>
      </c>
      <c r="H96" t="s">
        <v>3</v>
      </c>
      <c r="I96">
        <v>1</v>
      </c>
      <c r="Q96" s="2">
        <f t="shared" si="29"/>
        <v>165.09148058363468</v>
      </c>
      <c r="R96" s="2">
        <f t="shared" si="26"/>
        <v>4.9527444175090398</v>
      </c>
      <c r="T96" s="13">
        <v>95</v>
      </c>
      <c r="U96" s="2">
        <f>IF(R96&gt;$S$1,Q96-R96,Q96-$S$1)</f>
        <v>155.09148058363468</v>
      </c>
      <c r="V96" t="s">
        <v>3</v>
      </c>
      <c r="W96" s="5">
        <v>1</v>
      </c>
      <c r="X96" s="2">
        <f>X95+IF(R96&gt;$S$1,R96,$S$1)</f>
        <v>1465.6439917887253</v>
      </c>
      <c r="Z96" s="6"/>
      <c r="AA96" s="6"/>
      <c r="AB96" s="5"/>
      <c r="AC96" s="17"/>
      <c r="AD96" s="6"/>
      <c r="AE96" s="5"/>
    </row>
    <row r="97" spans="1:32">
      <c r="A97" s="5"/>
      <c r="B97" s="7"/>
      <c r="D97" s="2">
        <f>G96</f>
        <v>205.78255691179234</v>
      </c>
      <c r="E97" s="2">
        <f t="shared" si="24"/>
        <v>6.1734767073537702</v>
      </c>
      <c r="F97" s="13">
        <v>96</v>
      </c>
      <c r="G97" s="2">
        <f t="shared" si="25"/>
        <v>199.60908020443858</v>
      </c>
      <c r="H97" t="s">
        <v>4</v>
      </c>
      <c r="I97" s="4">
        <f>I93*(1+(I94/I95))^(I95*I96)</f>
        <v>240.78102860721737</v>
      </c>
      <c r="Q97" s="2">
        <f>U96</f>
        <v>155.09148058363468</v>
      </c>
      <c r="R97" s="2">
        <f t="shared" si="26"/>
        <v>4.65274441750904</v>
      </c>
      <c r="T97" s="13">
        <v>96</v>
      </c>
      <c r="U97" s="2">
        <f>IF(R97&gt;$S$1,Q97-R97,Q97-$S$1)</f>
        <v>145.09148058363468</v>
      </c>
      <c r="V97" t="s">
        <v>4</v>
      </c>
      <c r="W97" s="6">
        <f>W93*(1+(W94/W95))^(W95*W96)</f>
        <v>175.01847060910825</v>
      </c>
      <c r="X97" s="2">
        <f>X96+IF(R97&gt;$S$1,R97,$S$1)</f>
        <v>1475.6439917887253</v>
      </c>
      <c r="Z97" s="6"/>
      <c r="AA97" s="6"/>
      <c r="AB97" s="5"/>
      <c r="AC97" s="17"/>
      <c r="AD97" s="6"/>
      <c r="AE97" s="5"/>
      <c r="AF97" s="6"/>
    </row>
    <row r="98" spans="1:32">
      <c r="A98" s="5"/>
      <c r="B98" s="7"/>
      <c r="D98" s="8">
        <f>I97</f>
        <v>240.78102860721737</v>
      </c>
      <c r="E98" s="8">
        <f t="shared" si="24"/>
        <v>7.2234308582165205</v>
      </c>
      <c r="F98" s="13">
        <v>97</v>
      </c>
      <c r="G98" s="8">
        <f t="shared" si="25"/>
        <v>233.55759774900085</v>
      </c>
      <c r="Q98" s="8">
        <f>W97</f>
        <v>175.01847060910825</v>
      </c>
      <c r="R98" s="8">
        <f t="shared" si="26"/>
        <v>5.2505541182732474</v>
      </c>
      <c r="S98" s="9"/>
      <c r="T98" s="13">
        <v>97</v>
      </c>
      <c r="U98" s="8">
        <f>IF(R98&gt;$S$1,Q98-R98,Q98-$S$1)</f>
        <v>165.01847060910825</v>
      </c>
      <c r="X98" s="2">
        <f>X97+IF(R98&gt;$S$1,R98,$S$1)</f>
        <v>1485.6439917887253</v>
      </c>
      <c r="Z98" s="6"/>
      <c r="AA98" s="6"/>
      <c r="AB98" s="5"/>
      <c r="AC98" s="17"/>
      <c r="AD98" s="6"/>
      <c r="AE98" s="5"/>
    </row>
    <row r="99" spans="1:32">
      <c r="A99" s="5"/>
      <c r="B99" s="7"/>
      <c r="D99" s="8">
        <f>G98</f>
        <v>233.55759774900085</v>
      </c>
      <c r="E99" s="8">
        <f t="shared" si="24"/>
        <v>7.0067279324700253</v>
      </c>
      <c r="F99" s="13">
        <v>98</v>
      </c>
      <c r="G99" s="8">
        <f t="shared" si="25"/>
        <v>226.55086981653082</v>
      </c>
      <c r="Q99" s="8">
        <f t="shared" ref="Q99:Q108" si="30">U98</f>
        <v>165.01847060910825</v>
      </c>
      <c r="R99" s="8">
        <f t="shared" si="26"/>
        <v>4.9505541182732475</v>
      </c>
      <c r="S99" s="9"/>
      <c r="T99" s="13">
        <v>98</v>
      </c>
      <c r="U99" s="8">
        <f>IF(R99&gt;$S$1,Q99-R99,Q99-$S$1)</f>
        <v>155.01847060910825</v>
      </c>
      <c r="X99" s="2">
        <f>X98+IF(R99&gt;$S$1,R99,$S$1)</f>
        <v>1495.6439917887253</v>
      </c>
      <c r="Z99" s="6"/>
      <c r="AA99" s="6"/>
      <c r="AB99" s="5"/>
      <c r="AC99" s="17"/>
      <c r="AD99" s="6"/>
      <c r="AE99" s="5"/>
    </row>
    <row r="100" spans="1:32">
      <c r="A100" s="5"/>
      <c r="B100" s="7"/>
      <c r="D100" s="8">
        <f>G99</f>
        <v>226.55086981653082</v>
      </c>
      <c r="E100" s="8">
        <f t="shared" si="24"/>
        <v>6.796526094495924</v>
      </c>
      <c r="F100" s="13">
        <v>99</v>
      </c>
      <c r="G100" s="8">
        <f t="shared" si="25"/>
        <v>219.75434372203489</v>
      </c>
      <c r="Q100" s="8">
        <f t="shared" si="30"/>
        <v>155.01847060910825</v>
      </c>
      <c r="R100" s="8">
        <f t="shared" si="26"/>
        <v>4.6505541182732477</v>
      </c>
      <c r="S100" s="9"/>
      <c r="T100" s="13">
        <v>99</v>
      </c>
      <c r="U100" s="8">
        <f>IF(R100&gt;$S$1,Q100-R100,Q100-$S$1)</f>
        <v>145.01847060910825</v>
      </c>
      <c r="X100" s="2">
        <f>X99+IF(R100&gt;$S$1,R100,$S$1)</f>
        <v>1505.6439917887253</v>
      </c>
      <c r="Z100" s="6"/>
      <c r="AA100" s="6"/>
      <c r="AB100" s="5"/>
      <c r="AC100" s="17"/>
      <c r="AD100" s="6"/>
      <c r="AE100" s="5"/>
    </row>
    <row r="101" spans="1:32">
      <c r="A101" s="5"/>
      <c r="B101" s="7"/>
      <c r="D101" s="8">
        <f>G100</f>
        <v>219.75434372203489</v>
      </c>
      <c r="E101" s="8">
        <f t="shared" si="24"/>
        <v>6.5926303116610461</v>
      </c>
      <c r="F101" s="13">
        <v>100</v>
      </c>
      <c r="G101" s="8">
        <f t="shared" si="25"/>
        <v>213.16171341037384</v>
      </c>
      <c r="Q101" s="8">
        <f t="shared" si="30"/>
        <v>145.01847060910825</v>
      </c>
      <c r="R101" s="8">
        <f t="shared" si="26"/>
        <v>4.350554118273247</v>
      </c>
      <c r="S101" s="9"/>
      <c r="T101" s="13">
        <v>100</v>
      </c>
      <c r="U101" s="8">
        <f>IF(R101&gt;$S$1,Q101-R101,Q101-$S$1)</f>
        <v>135.01847060910825</v>
      </c>
      <c r="X101" s="2">
        <f>X100+IF(R101&gt;$S$1,R101,$S$1)</f>
        <v>1515.6439917887253</v>
      </c>
      <c r="Z101" s="6"/>
      <c r="AA101" s="6"/>
      <c r="AB101" s="5"/>
      <c r="AC101" s="17"/>
      <c r="AD101" s="6"/>
      <c r="AE101" s="5"/>
    </row>
    <row r="102" spans="1:32">
      <c r="A102" s="5"/>
      <c r="B102" s="7"/>
      <c r="D102" s="8">
        <f>G101</f>
        <v>213.16171341037384</v>
      </c>
      <c r="E102" s="8">
        <f t="shared" si="24"/>
        <v>6.3948514023112146</v>
      </c>
      <c r="F102" s="13">
        <v>101</v>
      </c>
      <c r="G102" s="8">
        <f t="shared" si="25"/>
        <v>206.76686200806262</v>
      </c>
      <c r="Q102" s="8">
        <f t="shared" si="30"/>
        <v>135.01847060910825</v>
      </c>
      <c r="R102" s="8">
        <f t="shared" si="26"/>
        <v>4.0505541182732472</v>
      </c>
      <c r="S102" s="9"/>
      <c r="T102" s="13">
        <v>101</v>
      </c>
      <c r="U102" s="8">
        <f>IF(R102&gt;$S$1,Q102-R102,Q102-$S$1)</f>
        <v>125.01847060910825</v>
      </c>
      <c r="X102" s="2">
        <f>X101+IF(R102&gt;$S$1,R102,$S$1)</f>
        <v>1525.6439917887253</v>
      </c>
      <c r="Z102" s="6"/>
      <c r="AA102" s="6"/>
      <c r="AB102" s="5"/>
      <c r="AC102" s="17"/>
      <c r="AD102" s="6"/>
      <c r="AE102" s="5"/>
    </row>
    <row r="103" spans="1:32">
      <c r="A103" s="5"/>
      <c r="B103" s="7"/>
      <c r="D103" s="8">
        <f>G102</f>
        <v>206.76686200806262</v>
      </c>
      <c r="E103" s="8">
        <f t="shared" si="24"/>
        <v>6.2030058602418787</v>
      </c>
      <c r="F103" s="13">
        <v>102</v>
      </c>
      <c r="G103" s="8">
        <f t="shared" si="25"/>
        <v>200.56385614782073</v>
      </c>
      <c r="Q103" s="8">
        <f t="shared" si="30"/>
        <v>125.01847060910825</v>
      </c>
      <c r="R103" s="8">
        <f t="shared" si="26"/>
        <v>3.7505541182732474</v>
      </c>
      <c r="S103" s="9"/>
      <c r="T103" s="13">
        <v>102</v>
      </c>
      <c r="U103" s="8">
        <f>IF(R103&gt;$S$1,Q103-R103,Q103-$S$1)</f>
        <v>115.01847060910825</v>
      </c>
      <c r="X103" s="2">
        <f>X102+IF(R103&gt;$S$1,R103,$S$1)</f>
        <v>1535.6439917887253</v>
      </c>
      <c r="Z103" s="6"/>
      <c r="AA103" s="6"/>
      <c r="AB103" s="5"/>
      <c r="AC103" s="17"/>
      <c r="AD103" s="6"/>
      <c r="AE103" s="5"/>
    </row>
    <row r="104" spans="1:32">
      <c r="A104" s="5"/>
      <c r="B104" s="5"/>
      <c r="D104" s="8">
        <f>G103</f>
        <v>200.56385614782073</v>
      </c>
      <c r="E104" s="8">
        <f t="shared" si="24"/>
        <v>6.0169156844346219</v>
      </c>
      <c r="F104" s="13">
        <v>103</v>
      </c>
      <c r="G104" s="8">
        <f t="shared" si="25"/>
        <v>194.54694046338611</v>
      </c>
      <c r="Q104" s="8">
        <f t="shared" si="30"/>
        <v>115.01847060910825</v>
      </c>
      <c r="R104" s="8">
        <f t="shared" si="26"/>
        <v>3.4505541182732475</v>
      </c>
      <c r="S104" s="9"/>
      <c r="T104" s="13">
        <v>103</v>
      </c>
      <c r="U104" s="8">
        <f>IF(R104&gt;$S$1,Q104-R104,Q104-$S$1)</f>
        <v>105.01847060910825</v>
      </c>
      <c r="X104" s="2">
        <f>X103+IF(R104&gt;$S$1,R104,$S$1)</f>
        <v>1545.6439917887253</v>
      </c>
      <c r="Z104" s="6"/>
      <c r="AA104" s="6"/>
      <c r="AB104" s="5"/>
      <c r="AC104" s="17"/>
      <c r="AD104" s="6"/>
      <c r="AE104" s="5"/>
    </row>
    <row r="105" spans="1:32">
      <c r="A105" s="5"/>
      <c r="B105" s="5"/>
      <c r="D105" s="8">
        <f>G104</f>
        <v>194.54694046338611</v>
      </c>
      <c r="E105" s="8">
        <f t="shared" si="24"/>
        <v>5.8364082139015832</v>
      </c>
      <c r="F105" s="13">
        <v>104</v>
      </c>
      <c r="G105" s="8">
        <f t="shared" si="25"/>
        <v>188.71053224948452</v>
      </c>
      <c r="H105" t="s">
        <v>0</v>
      </c>
      <c r="I105" s="1">
        <f>G109</f>
        <v>167.06407737174175</v>
      </c>
      <c r="Q105" s="8">
        <f t="shared" si="30"/>
        <v>105.01847060910825</v>
      </c>
      <c r="R105" s="8">
        <f t="shared" si="26"/>
        <v>3.1505541182732473</v>
      </c>
      <c r="S105" s="9"/>
      <c r="T105" s="13">
        <v>104</v>
      </c>
      <c r="U105" s="8">
        <f>IF(R105&gt;$S$1,Q105-R105,Q105-$S$1)</f>
        <v>95.018470609108249</v>
      </c>
      <c r="V105" t="s">
        <v>0</v>
      </c>
      <c r="W105" s="7">
        <f>U109</f>
        <v>55.018470609108249</v>
      </c>
      <c r="X105" s="2">
        <f>X104+IF(R105&gt;$S$1,R105,$S$1)</f>
        <v>1555.6439917887253</v>
      </c>
      <c r="Z105" s="6"/>
      <c r="AA105" s="6"/>
      <c r="AB105" s="5"/>
      <c r="AC105" s="17"/>
      <c r="AD105" s="6"/>
      <c r="AE105" s="5"/>
      <c r="AF105" s="7"/>
    </row>
    <row r="106" spans="1:32">
      <c r="A106" s="5"/>
      <c r="B106" s="5"/>
      <c r="D106" s="8">
        <f>G105</f>
        <v>188.71053224948452</v>
      </c>
      <c r="E106" s="8">
        <f t="shared" si="24"/>
        <v>5.6613159674845352</v>
      </c>
      <c r="F106" s="13">
        <v>105</v>
      </c>
      <c r="G106" s="8">
        <f t="shared" si="25"/>
        <v>183.04921628199997</v>
      </c>
      <c r="H106" t="s">
        <v>1</v>
      </c>
      <c r="I106">
        <v>0.189</v>
      </c>
      <c r="Q106" s="8">
        <f t="shared" si="30"/>
        <v>95.018470609108249</v>
      </c>
      <c r="R106" s="8">
        <f t="shared" si="26"/>
        <v>2.8505541182732475</v>
      </c>
      <c r="S106" s="9"/>
      <c r="T106" s="13">
        <v>105</v>
      </c>
      <c r="U106" s="8">
        <f>IF(R106&gt;$S$1,Q106-R106,Q106-$S$1)</f>
        <v>85.018470609108249</v>
      </c>
      <c r="V106" t="s">
        <v>1</v>
      </c>
      <c r="W106" s="5">
        <v>0.189</v>
      </c>
      <c r="X106" s="2">
        <f>X105+IF(R106&gt;$S$1,R106,$S$1)</f>
        <v>1565.6439917887253</v>
      </c>
      <c r="Z106" s="6"/>
      <c r="AA106" s="6"/>
      <c r="AB106" s="5"/>
      <c r="AC106" s="17"/>
      <c r="AD106" s="6"/>
      <c r="AE106" s="5"/>
    </row>
    <row r="107" spans="1:32">
      <c r="A107" s="5"/>
      <c r="B107" s="6"/>
      <c r="D107" s="8">
        <f>G106</f>
        <v>183.04921628199997</v>
      </c>
      <c r="E107" s="8">
        <f t="shared" si="24"/>
        <v>5.4914764884599991</v>
      </c>
      <c r="F107" s="13">
        <v>106</v>
      </c>
      <c r="G107" s="8">
        <f t="shared" si="25"/>
        <v>177.55773979353998</v>
      </c>
      <c r="H107" t="s">
        <v>2</v>
      </c>
      <c r="I107">
        <v>12</v>
      </c>
      <c r="Q107" s="8">
        <f t="shared" si="30"/>
        <v>85.018470609108249</v>
      </c>
      <c r="R107" s="8">
        <f t="shared" si="26"/>
        <v>2.5505541182732472</v>
      </c>
      <c r="S107" s="9"/>
      <c r="T107" s="13">
        <v>106</v>
      </c>
      <c r="U107" s="8">
        <f>IF(R107&gt;$S$1,Q107-R107,Q107-$S$1)</f>
        <v>75.018470609108249</v>
      </c>
      <c r="V107" t="s">
        <v>2</v>
      </c>
      <c r="W107" s="5">
        <v>12</v>
      </c>
      <c r="X107" s="2">
        <f>X106+IF(R107&gt;$S$1,R107,$S$1)</f>
        <v>1575.6439917887253</v>
      </c>
      <c r="Z107" s="6"/>
      <c r="AA107" s="6"/>
      <c r="AB107" s="5"/>
      <c r="AC107" s="17"/>
      <c r="AD107" s="6"/>
      <c r="AE107" s="5"/>
    </row>
    <row r="108" spans="1:32">
      <c r="D108" s="8">
        <f>G107</f>
        <v>177.55773979353998</v>
      </c>
      <c r="E108" s="8">
        <f t="shared" si="24"/>
        <v>5.3267321938061993</v>
      </c>
      <c r="F108" s="13">
        <v>107</v>
      </c>
      <c r="G108" s="8">
        <f t="shared" si="25"/>
        <v>172.23100759973377</v>
      </c>
      <c r="H108" t="s">
        <v>3</v>
      </c>
      <c r="I108">
        <v>1</v>
      </c>
      <c r="Q108" s="8">
        <f t="shared" si="30"/>
        <v>75.018470609108249</v>
      </c>
      <c r="R108" s="8">
        <f t="shared" si="26"/>
        <v>2.2505541182732474</v>
      </c>
      <c r="S108" s="9"/>
      <c r="T108" s="13">
        <v>107</v>
      </c>
      <c r="U108" s="8">
        <f>IF(R108&gt;$S$1,Q108-R108,Q108-$S$1)</f>
        <v>65.018470609108249</v>
      </c>
      <c r="V108" t="s">
        <v>3</v>
      </c>
      <c r="W108" s="5">
        <v>1</v>
      </c>
      <c r="X108" s="2">
        <f>X107+IF(R108&gt;$S$1,R108,$S$1)</f>
        <v>1585.6439917887253</v>
      </c>
      <c r="Z108" s="6"/>
      <c r="AA108" s="6"/>
      <c r="AB108" s="5"/>
      <c r="AC108" s="17"/>
      <c r="AD108" s="6"/>
      <c r="AE108" s="5"/>
    </row>
    <row r="109" spans="1:32">
      <c r="D109" s="8">
        <f>G108</f>
        <v>172.23100759973377</v>
      </c>
      <c r="E109" s="8">
        <f t="shared" si="24"/>
        <v>5.1669302279920126</v>
      </c>
      <c r="F109" s="13">
        <v>108</v>
      </c>
      <c r="G109" s="8">
        <f t="shared" si="25"/>
        <v>167.06407737174175</v>
      </c>
      <c r="H109" t="s">
        <v>4</v>
      </c>
      <c r="I109" s="4">
        <f>I105*(1+(I106/I107))^(I107*I108)</f>
        <v>201.52319900319469</v>
      </c>
      <c r="Q109" s="8">
        <f>U108</f>
        <v>65.018470609108249</v>
      </c>
      <c r="R109" s="8">
        <f t="shared" si="26"/>
        <v>1.9505541182732473</v>
      </c>
      <c r="S109" s="9"/>
      <c r="T109" s="13">
        <v>108</v>
      </c>
      <c r="U109" s="8">
        <f>IF(R109&gt;$S$1,Q109-R109,Q109-$S$1)</f>
        <v>55.018470609108249</v>
      </c>
      <c r="V109" t="s">
        <v>4</v>
      </c>
      <c r="W109" s="6">
        <f>W105*(1+(W106/W107))^(W107*W108)</f>
        <v>66.366740090626735</v>
      </c>
      <c r="X109" s="2">
        <f>X108+IF(R109&gt;$S$1,R109,$S$1)</f>
        <v>1595.6439917887253</v>
      </c>
      <c r="Z109" s="6"/>
      <c r="AA109" s="6"/>
      <c r="AB109" s="5"/>
      <c r="AC109" s="17"/>
      <c r="AD109" s="6"/>
      <c r="AE109" s="5"/>
      <c r="AF109" s="6"/>
    </row>
    <row r="110" spans="1:32">
      <c r="D110" s="2">
        <f>I109</f>
        <v>201.52319900319469</v>
      </c>
      <c r="E110" s="2">
        <f t="shared" si="24"/>
        <v>6.0456959700958404</v>
      </c>
      <c r="F110" s="13">
        <v>109</v>
      </c>
      <c r="G110" s="2">
        <f t="shared" si="25"/>
        <v>195.47750303309886</v>
      </c>
      <c r="Q110" s="2">
        <f>U109</f>
        <v>55.018470609108249</v>
      </c>
      <c r="R110" s="2">
        <f t="shared" si="26"/>
        <v>1.6505541182732475</v>
      </c>
      <c r="T110" s="13">
        <v>109</v>
      </c>
      <c r="U110" s="2">
        <f>IF(R110&gt;$S$1,Q110-R110,Q110-$S$1)</f>
        <v>45.018470609108249</v>
      </c>
      <c r="X110" s="2">
        <f>X109+IF(R110&gt;$S$1,R110,$S$1)</f>
        <v>1605.6439917887253</v>
      </c>
      <c r="Z110" s="6"/>
      <c r="AA110" s="6"/>
      <c r="AB110" s="5"/>
      <c r="AC110" s="17"/>
      <c r="AD110" s="6"/>
    </row>
    <row r="111" spans="1:32">
      <c r="D111" s="2">
        <f>G110</f>
        <v>195.47750303309886</v>
      </c>
      <c r="E111" s="2">
        <f t="shared" si="24"/>
        <v>5.8643250909929652</v>
      </c>
      <c r="F111" s="13">
        <v>110</v>
      </c>
      <c r="G111" s="2">
        <f t="shared" si="25"/>
        <v>189.61317794210589</v>
      </c>
      <c r="Q111" s="2">
        <f t="shared" ref="Q111:Q115" si="31">U110</f>
        <v>45.018470609108249</v>
      </c>
      <c r="R111" s="2">
        <f t="shared" si="26"/>
        <v>1.3505541182732475</v>
      </c>
      <c r="T111" s="13">
        <v>110</v>
      </c>
      <c r="U111" s="2">
        <f>IF(R111&gt;$S$1,Q111-R111,Q111-$S$1)</f>
        <v>35.018470609108249</v>
      </c>
      <c r="X111" s="2">
        <f>X110+IF(R111&gt;$S$1,R111,$S$1)</f>
        <v>1615.6439917887253</v>
      </c>
      <c r="Z111" s="6"/>
      <c r="AA111" s="6"/>
      <c r="AB111" s="5"/>
      <c r="AC111" s="17"/>
      <c r="AD111" s="6"/>
    </row>
    <row r="112" spans="1:32">
      <c r="D112" s="2">
        <f>G111</f>
        <v>189.61317794210589</v>
      </c>
      <c r="E112" s="2">
        <f t="shared" si="24"/>
        <v>5.6883953382631764</v>
      </c>
      <c r="F112" s="13">
        <v>111</v>
      </c>
      <c r="G112" s="2">
        <f t="shared" si="25"/>
        <v>183.92478260384271</v>
      </c>
      <c r="Q112" s="2">
        <f t="shared" si="31"/>
        <v>35.018470609108249</v>
      </c>
      <c r="R112" s="2">
        <f t="shared" si="26"/>
        <v>1.0505541182732474</v>
      </c>
      <c r="T112" s="13">
        <v>111</v>
      </c>
      <c r="U112" s="2">
        <f>IF(R112&gt;$S$1,Q112-R112,Q112-$S$1)</f>
        <v>25.018470609108249</v>
      </c>
      <c r="X112" s="2">
        <f>X111+IF(R112&gt;$S$1,R112,$S$1)</f>
        <v>1625.6439917887253</v>
      </c>
      <c r="Z112" s="6"/>
      <c r="AA112" s="6"/>
      <c r="AB112" s="5"/>
      <c r="AC112" s="17"/>
      <c r="AD112" s="6"/>
    </row>
    <row r="113" spans="4:32">
      <c r="D113" s="2">
        <f>G112</f>
        <v>183.92478260384271</v>
      </c>
      <c r="E113" s="2">
        <f t="shared" si="24"/>
        <v>5.517743478115281</v>
      </c>
      <c r="F113" s="13">
        <v>112</v>
      </c>
      <c r="G113" s="2">
        <f t="shared" si="25"/>
        <v>178.40703912572744</v>
      </c>
      <c r="Q113" s="2">
        <f t="shared" si="31"/>
        <v>25.018470609108249</v>
      </c>
      <c r="R113" s="2">
        <f t="shared" si="26"/>
        <v>0.75055411827324747</v>
      </c>
      <c r="T113" s="13">
        <v>112</v>
      </c>
      <c r="U113" s="2">
        <f>IF(R113&gt;$S$1,Q113-R113,Q113-$S$1)</f>
        <v>15.018470609108249</v>
      </c>
      <c r="X113" s="2">
        <f>X112+IF(R113&gt;$S$1,R113,$S$1)</f>
        <v>1635.6439917887253</v>
      </c>
      <c r="Z113" s="6"/>
      <c r="AA113" s="6"/>
      <c r="AB113" s="5"/>
      <c r="AC113" s="17"/>
      <c r="AD113" s="6"/>
    </row>
    <row r="114" spans="4:32">
      <c r="D114" s="2">
        <f>G113</f>
        <v>178.40703912572744</v>
      </c>
      <c r="E114" s="2">
        <f t="shared" si="24"/>
        <v>5.3522111737718232</v>
      </c>
      <c r="F114" s="13">
        <v>113</v>
      </c>
      <c r="G114" s="2">
        <f t="shared" si="25"/>
        <v>173.05482795195562</v>
      </c>
      <c r="Q114" s="2">
        <f t="shared" si="31"/>
        <v>15.018470609108249</v>
      </c>
      <c r="R114" s="2">
        <f t="shared" si="26"/>
        <v>0.45055411827324743</v>
      </c>
      <c r="T114" s="13">
        <v>113</v>
      </c>
      <c r="U114" s="2">
        <f>IF(R114&gt;$S$1,Q114-R114,Q114-$S$1)</f>
        <v>5.0184706091082489</v>
      </c>
      <c r="X114" s="2">
        <f>X113+IF(R114&gt;$S$1,R114,$S$1)</f>
        <v>1645.6439917887253</v>
      </c>
      <c r="Z114" s="6"/>
      <c r="AA114" s="6"/>
      <c r="AB114" s="5"/>
      <c r="AC114" s="17"/>
      <c r="AD114" s="6"/>
    </row>
    <row r="115" spans="4:32">
      <c r="D115" s="2">
        <f>G114</f>
        <v>173.05482795195562</v>
      </c>
      <c r="E115" s="2">
        <f t="shared" si="24"/>
        <v>5.191644838558668</v>
      </c>
      <c r="F115" s="13">
        <v>114</v>
      </c>
      <c r="G115" s="2">
        <f t="shared" si="25"/>
        <v>167.86318311339696</v>
      </c>
      <c r="Q115" s="2">
        <f t="shared" si="31"/>
        <v>5.0184706091082489</v>
      </c>
      <c r="R115" s="2">
        <f t="shared" si="26"/>
        <v>0.15055411827324747</v>
      </c>
      <c r="T115" s="13">
        <v>114</v>
      </c>
      <c r="U115" s="2">
        <f>IF(R115&gt;$S$1,Q115-R115,Q115-$S$1)</f>
        <v>-4.9815293908917511</v>
      </c>
      <c r="X115" s="4">
        <f>X114+IF(R115&gt;$S$1,R115,$S$1)-4.98</f>
        <v>1650.6639917887253</v>
      </c>
      <c r="Z115" s="6"/>
      <c r="AA115" s="6"/>
      <c r="AB115" s="5"/>
      <c r="AC115" s="17"/>
      <c r="AD115" s="6"/>
    </row>
    <row r="116" spans="4:32">
      <c r="D116" s="2">
        <f>G115</f>
        <v>167.86318311339696</v>
      </c>
      <c r="E116" s="2">
        <f t="shared" si="24"/>
        <v>5.0358954934019087</v>
      </c>
      <c r="F116" s="13">
        <v>115</v>
      </c>
      <c r="G116" s="2">
        <f t="shared" si="25"/>
        <v>162.82728761999505</v>
      </c>
      <c r="Q116" s="6"/>
      <c r="R116" s="6"/>
      <c r="S116" s="5"/>
      <c r="T116" s="17"/>
      <c r="U116" s="6"/>
      <c r="V116" s="5"/>
      <c r="Z116" s="6"/>
      <c r="AA116" s="6"/>
      <c r="AB116" s="5"/>
      <c r="AC116" s="17"/>
      <c r="AD116" s="6"/>
      <c r="AE116" s="5"/>
    </row>
    <row r="117" spans="4:32">
      <c r="D117" s="2">
        <f>G116</f>
        <v>162.82728761999505</v>
      </c>
      <c r="E117" s="2">
        <f t="shared" si="24"/>
        <v>4.8848186285998514</v>
      </c>
      <c r="F117" s="13">
        <v>116</v>
      </c>
      <c r="G117" s="2">
        <f t="shared" si="25"/>
        <v>157.9424689913952</v>
      </c>
      <c r="H117" t="s">
        <v>0</v>
      </c>
      <c r="I117" s="1">
        <f>G121</f>
        <v>139.82533219173013</v>
      </c>
      <c r="Q117" s="4" t="s">
        <v>9</v>
      </c>
      <c r="R117" s="6"/>
      <c r="S117" s="5"/>
      <c r="T117" s="17"/>
      <c r="U117" s="6"/>
      <c r="V117" s="5"/>
      <c r="W117" s="10"/>
      <c r="Z117" s="6"/>
      <c r="AA117" s="6"/>
      <c r="AB117" s="5"/>
      <c r="AC117" s="17"/>
      <c r="AD117" s="6"/>
      <c r="AE117" s="5"/>
      <c r="AF117" s="10"/>
    </row>
    <row r="118" spans="4:32">
      <c r="D118" s="2">
        <f>G117</f>
        <v>157.9424689913952</v>
      </c>
      <c r="E118" s="2">
        <f t="shared" si="24"/>
        <v>4.7382740697418555</v>
      </c>
      <c r="F118" s="13">
        <v>117</v>
      </c>
      <c r="G118" s="2">
        <f t="shared" si="25"/>
        <v>153.20419492165334</v>
      </c>
      <c r="H118" t="s">
        <v>1</v>
      </c>
      <c r="I118">
        <v>0.189</v>
      </c>
      <c r="Q118" s="6"/>
      <c r="R118" s="6"/>
      <c r="S118" s="5"/>
      <c r="T118" s="17"/>
      <c r="U118" s="6"/>
      <c r="V118" s="5"/>
      <c r="Z118" s="6"/>
      <c r="AA118" s="6"/>
      <c r="AB118" s="5"/>
      <c r="AC118" s="17"/>
      <c r="AD118" s="6"/>
      <c r="AE118" s="5"/>
    </row>
    <row r="119" spans="4:32">
      <c r="D119" s="2">
        <f>G118</f>
        <v>153.20419492165334</v>
      </c>
      <c r="E119" s="2">
        <f t="shared" si="24"/>
        <v>4.5961258476496001</v>
      </c>
      <c r="F119" s="13">
        <v>118</v>
      </c>
      <c r="G119" s="2">
        <f t="shared" si="25"/>
        <v>148.60806907400374</v>
      </c>
      <c r="H119" t="s">
        <v>2</v>
      </c>
      <c r="I119">
        <v>12</v>
      </c>
      <c r="Q119" s="6"/>
      <c r="R119" s="6"/>
      <c r="S119" s="5"/>
      <c r="T119" s="17"/>
      <c r="U119" s="6"/>
      <c r="V119" s="5"/>
      <c r="Z119" s="6"/>
      <c r="AA119" s="6"/>
      <c r="AB119" s="5"/>
      <c r="AC119" s="17"/>
      <c r="AD119" s="6"/>
      <c r="AE119" s="5"/>
    </row>
    <row r="120" spans="4:32">
      <c r="D120" s="2">
        <f>G119</f>
        <v>148.60806907400374</v>
      </c>
      <c r="E120" s="2">
        <f t="shared" si="24"/>
        <v>4.4582420722201119</v>
      </c>
      <c r="F120" s="13">
        <v>119</v>
      </c>
      <c r="G120" s="2">
        <f t="shared" si="25"/>
        <v>144.14982700178362</v>
      </c>
      <c r="H120" t="s">
        <v>3</v>
      </c>
      <c r="I120">
        <v>1</v>
      </c>
      <c r="Q120" s="6"/>
      <c r="R120" s="6"/>
      <c r="S120" s="5"/>
      <c r="T120" s="17"/>
      <c r="U120" s="6"/>
      <c r="V120" s="5"/>
      <c r="Z120" s="6"/>
      <c r="AA120" s="6"/>
      <c r="AB120" s="5"/>
      <c r="AC120" s="17"/>
      <c r="AD120" s="6"/>
      <c r="AE120" s="5"/>
    </row>
    <row r="121" spans="4:32">
      <c r="D121" s="2">
        <f>G120</f>
        <v>144.14982700178362</v>
      </c>
      <c r="E121" s="2">
        <f t="shared" si="24"/>
        <v>4.3244948100535083</v>
      </c>
      <c r="F121" s="13">
        <v>120</v>
      </c>
      <c r="G121" s="2">
        <f t="shared" si="25"/>
        <v>139.82533219173013</v>
      </c>
      <c r="H121" t="s">
        <v>4</v>
      </c>
      <c r="I121" s="4">
        <f>I117*(1+(I118/I119))^(I119*I120)</f>
        <v>168.66611116081884</v>
      </c>
      <c r="Q121" s="6"/>
      <c r="R121" s="6"/>
      <c r="S121" s="5"/>
      <c r="T121" s="17"/>
      <c r="U121" s="6"/>
      <c r="V121" s="5"/>
      <c r="W121" s="6"/>
      <c r="Z121" s="6"/>
      <c r="AA121" s="6"/>
      <c r="AB121" s="5"/>
      <c r="AC121" s="17"/>
      <c r="AD121" s="6"/>
      <c r="AE121" s="5"/>
      <c r="AF121" s="6"/>
    </row>
    <row r="122" spans="4:32">
      <c r="D122" s="8">
        <f>I121</f>
        <v>168.66611116081884</v>
      </c>
      <c r="E122" s="8">
        <f t="shared" si="24"/>
        <v>5.0599833348245653</v>
      </c>
      <c r="F122" s="13">
        <v>121</v>
      </c>
      <c r="G122" s="8">
        <f t="shared" si="25"/>
        <v>163.60612782599429</v>
      </c>
      <c r="Q122" s="6"/>
      <c r="R122" s="6"/>
      <c r="S122" s="5"/>
      <c r="T122" s="17"/>
      <c r="U122" s="6"/>
      <c r="V122" s="5"/>
      <c r="Z122" s="6"/>
      <c r="AA122" s="6"/>
      <c r="AB122" s="5"/>
      <c r="AC122" s="17"/>
      <c r="AD122" s="6"/>
      <c r="AE122" s="5"/>
    </row>
    <row r="123" spans="4:32">
      <c r="D123" s="8">
        <f>G122</f>
        <v>163.60612782599429</v>
      </c>
      <c r="E123" s="8">
        <f t="shared" si="24"/>
        <v>4.9081838347798286</v>
      </c>
      <c r="F123" s="13">
        <v>122</v>
      </c>
      <c r="G123" s="8">
        <f t="shared" si="25"/>
        <v>158.69794399121446</v>
      </c>
      <c r="Q123" s="6"/>
      <c r="R123" s="6"/>
      <c r="S123" s="5"/>
      <c r="T123" s="17"/>
      <c r="U123" s="6"/>
      <c r="V123" s="5"/>
      <c r="Z123" s="6"/>
      <c r="AA123" s="6"/>
      <c r="AB123" s="5"/>
      <c r="AC123" s="17"/>
      <c r="AD123" s="6"/>
      <c r="AE123" s="5"/>
    </row>
    <row r="124" spans="4:32">
      <c r="D124" s="8">
        <f>G123</f>
        <v>158.69794399121446</v>
      </c>
      <c r="E124" s="8">
        <f t="shared" si="24"/>
        <v>4.7609383197364332</v>
      </c>
      <c r="F124" s="13">
        <v>123</v>
      </c>
      <c r="G124" s="8">
        <f t="shared" si="25"/>
        <v>153.93700567147803</v>
      </c>
      <c r="Q124" s="6"/>
      <c r="R124" s="6"/>
      <c r="S124" s="5"/>
      <c r="T124" s="17"/>
      <c r="U124" s="6"/>
      <c r="V124" s="5"/>
      <c r="Z124" s="6"/>
      <c r="AA124" s="6"/>
      <c r="AB124" s="5"/>
      <c r="AC124" s="17"/>
      <c r="AD124" s="6"/>
      <c r="AE124" s="5"/>
    </row>
    <row r="125" spans="4:32">
      <c r="D125" s="8">
        <f>G124</f>
        <v>153.93700567147803</v>
      </c>
      <c r="E125" s="8">
        <f t="shared" si="24"/>
        <v>4.618110170144341</v>
      </c>
      <c r="F125" s="13">
        <v>124</v>
      </c>
      <c r="G125" s="8">
        <f t="shared" si="25"/>
        <v>149.31889550133369</v>
      </c>
      <c r="Q125" s="6"/>
      <c r="R125" s="6"/>
      <c r="S125" s="5"/>
      <c r="T125" s="17"/>
      <c r="U125" s="6"/>
      <c r="V125" s="5"/>
      <c r="Z125" s="6"/>
      <c r="AA125" s="6"/>
      <c r="AB125" s="5"/>
      <c r="AC125" s="17"/>
      <c r="AD125" s="6"/>
      <c r="AE125" s="5"/>
    </row>
    <row r="126" spans="4:32">
      <c r="D126" s="8">
        <f>G125</f>
        <v>149.31889550133369</v>
      </c>
      <c r="E126" s="8">
        <f t="shared" si="24"/>
        <v>4.4795668650400104</v>
      </c>
      <c r="F126" s="13">
        <v>125</v>
      </c>
      <c r="G126" s="8">
        <f t="shared" si="25"/>
        <v>144.83932863629369</v>
      </c>
      <c r="Q126" s="6"/>
      <c r="R126" s="6"/>
      <c r="S126" s="5"/>
      <c r="T126" s="17"/>
      <c r="U126" s="6"/>
      <c r="V126" s="5"/>
      <c r="Z126" s="6"/>
      <c r="AA126" s="6"/>
      <c r="AB126" s="5"/>
      <c r="AC126" s="17"/>
      <c r="AD126" s="6"/>
      <c r="AE126" s="5"/>
    </row>
    <row r="127" spans="4:32">
      <c r="D127" s="8">
        <f>G126</f>
        <v>144.83932863629369</v>
      </c>
      <c r="E127" s="8">
        <f t="shared" si="24"/>
        <v>4.3451798590888107</v>
      </c>
      <c r="F127" s="13">
        <v>126</v>
      </c>
      <c r="G127" s="8">
        <f t="shared" si="25"/>
        <v>140.49414877720488</v>
      </c>
      <c r="Q127" s="6"/>
      <c r="R127" s="6"/>
      <c r="S127" s="5"/>
      <c r="T127" s="17"/>
      <c r="U127" s="6"/>
      <c r="V127" s="5"/>
      <c r="Z127" s="6"/>
      <c r="AA127" s="6"/>
      <c r="AB127" s="5"/>
      <c r="AC127" s="17"/>
      <c r="AD127" s="6"/>
      <c r="AE127" s="5"/>
    </row>
    <row r="128" spans="4:32">
      <c r="D128" s="8">
        <f>G127</f>
        <v>140.49414877720488</v>
      </c>
      <c r="E128" s="8">
        <f t="shared" si="24"/>
        <v>4.2148244633161465</v>
      </c>
      <c r="F128" s="13">
        <v>127</v>
      </c>
      <c r="G128" s="8">
        <f t="shared" si="25"/>
        <v>136.27932431388874</v>
      </c>
      <c r="Q128" s="6"/>
      <c r="R128" s="6"/>
      <c r="S128" s="5"/>
      <c r="T128" s="17"/>
      <c r="U128" s="6"/>
      <c r="V128" s="5"/>
      <c r="W128" s="10"/>
      <c r="Z128" s="6"/>
      <c r="AA128" s="6"/>
      <c r="AB128" s="5"/>
      <c r="AC128" s="17"/>
      <c r="AD128" s="6"/>
      <c r="AE128" s="5"/>
      <c r="AF128" s="10"/>
    </row>
    <row r="129" spans="4:32">
      <c r="D129" s="8">
        <f>G128</f>
        <v>136.27932431388874</v>
      </c>
      <c r="E129" s="8">
        <f t="shared" si="24"/>
        <v>4.0883797294166619</v>
      </c>
      <c r="F129" s="13">
        <v>128</v>
      </c>
      <c r="G129" s="8">
        <f t="shared" si="25"/>
        <v>132.19094458447208</v>
      </c>
      <c r="H129" t="s">
        <v>0</v>
      </c>
      <c r="I129" s="1">
        <f>G133</f>
        <v>117.02769278774156</v>
      </c>
      <c r="Q129" s="6"/>
      <c r="R129" s="6"/>
      <c r="S129" s="5"/>
      <c r="T129" s="17"/>
      <c r="U129" s="6"/>
      <c r="V129" s="5"/>
      <c r="Z129" s="6"/>
      <c r="AA129" s="6"/>
      <c r="AB129" s="5"/>
      <c r="AC129" s="17"/>
      <c r="AD129" s="6"/>
      <c r="AE129" s="5"/>
    </row>
    <row r="130" spans="4:32">
      <c r="D130" s="8">
        <f>G129</f>
        <v>132.19094458447208</v>
      </c>
      <c r="E130" s="8">
        <f t="shared" si="24"/>
        <v>3.9657283375341623</v>
      </c>
      <c r="F130" s="13">
        <v>129</v>
      </c>
      <c r="G130" s="8">
        <f t="shared" si="25"/>
        <v>128.22521624693792</v>
      </c>
      <c r="H130" t="s">
        <v>1</v>
      </c>
      <c r="I130">
        <v>0.189</v>
      </c>
      <c r="Q130" s="6"/>
      <c r="R130" s="6"/>
      <c r="S130" s="5"/>
      <c r="T130" s="17"/>
      <c r="U130" s="6"/>
      <c r="V130" s="5"/>
      <c r="Z130" s="6"/>
      <c r="AA130" s="6"/>
      <c r="AB130" s="5"/>
      <c r="AC130" s="17"/>
      <c r="AD130" s="6"/>
      <c r="AE130" s="5"/>
    </row>
    <row r="131" spans="4:32">
      <c r="D131" s="8">
        <f>G130</f>
        <v>128.22521624693792</v>
      </c>
      <c r="E131" s="8">
        <f t="shared" ref="E131:E194" si="32">D131*0.03</f>
        <v>3.8467564874081375</v>
      </c>
      <c r="F131" s="13">
        <v>130</v>
      </c>
      <c r="G131" s="8">
        <f t="shared" ref="G131:G194" si="33">D131-E131</f>
        <v>124.37845975952978</v>
      </c>
      <c r="H131" t="s">
        <v>2</v>
      </c>
      <c r="I131">
        <v>12</v>
      </c>
      <c r="Q131" s="6"/>
      <c r="R131" s="6"/>
      <c r="S131" s="5"/>
      <c r="T131" s="17"/>
      <c r="U131" s="6"/>
      <c r="V131" s="5"/>
      <c r="Z131" s="6"/>
      <c r="AA131" s="6"/>
      <c r="AB131" s="5"/>
      <c r="AC131" s="17"/>
      <c r="AD131" s="6"/>
      <c r="AE131" s="5"/>
    </row>
    <row r="132" spans="4:32">
      <c r="D132" s="8">
        <f>G131</f>
        <v>124.37845975952978</v>
      </c>
      <c r="E132" s="8">
        <f t="shared" si="32"/>
        <v>3.7313537927858933</v>
      </c>
      <c r="F132" s="13">
        <v>131</v>
      </c>
      <c r="G132" s="8">
        <f t="shared" si="33"/>
        <v>120.64710596674388</v>
      </c>
      <c r="H132" t="s">
        <v>3</v>
      </c>
      <c r="I132">
        <v>1</v>
      </c>
      <c r="Q132" s="6"/>
      <c r="R132" s="6"/>
      <c r="S132" s="5"/>
      <c r="T132" s="17"/>
      <c r="U132" s="6"/>
      <c r="V132" s="5"/>
      <c r="W132" s="6"/>
      <c r="Z132" s="6"/>
      <c r="AA132" s="6"/>
      <c r="AB132" s="5"/>
      <c r="AC132" s="17"/>
      <c r="AD132" s="6"/>
      <c r="AE132" s="5"/>
      <c r="AF132" s="6"/>
    </row>
    <row r="133" spans="4:32">
      <c r="D133" s="8">
        <f>G132</f>
        <v>120.64710596674388</v>
      </c>
      <c r="E133" s="8">
        <f t="shared" si="32"/>
        <v>3.6194131790023163</v>
      </c>
      <c r="F133" s="13">
        <v>132</v>
      </c>
      <c r="G133" s="8">
        <f t="shared" si="33"/>
        <v>117.02769278774156</v>
      </c>
      <c r="H133" t="s">
        <v>4</v>
      </c>
      <c r="I133" s="4">
        <f>I129*(1+(I130/I131))^(I131*I132)</f>
        <v>141.16616446557458</v>
      </c>
      <c r="Q133" s="6"/>
      <c r="R133" s="6"/>
      <c r="S133" s="5"/>
      <c r="T133" s="17"/>
      <c r="U133" s="6"/>
      <c r="V133" s="5"/>
      <c r="Z133" s="6"/>
      <c r="AA133" s="6"/>
      <c r="AB133" s="5"/>
      <c r="AC133" s="17"/>
      <c r="AD133" s="6"/>
      <c r="AE133" s="5"/>
    </row>
    <row r="134" spans="4:32">
      <c r="D134" s="2">
        <f>I133</f>
        <v>141.16616446557458</v>
      </c>
      <c r="E134" s="2">
        <f t="shared" si="32"/>
        <v>4.2349849339672376</v>
      </c>
      <c r="F134" s="13">
        <v>133</v>
      </c>
      <c r="G134" s="2">
        <f t="shared" si="33"/>
        <v>136.93117953160734</v>
      </c>
      <c r="Q134" s="6"/>
      <c r="R134" s="6"/>
      <c r="S134" s="5"/>
      <c r="T134" s="17"/>
      <c r="U134" s="6"/>
      <c r="V134" s="5"/>
      <c r="Z134" s="6"/>
      <c r="AA134" s="6"/>
      <c r="AB134" s="5"/>
      <c r="AC134" s="17"/>
      <c r="AD134" s="6"/>
      <c r="AE134" s="5"/>
    </row>
    <row r="135" spans="4:32">
      <c r="D135" s="2">
        <f>G134</f>
        <v>136.93117953160734</v>
      </c>
      <c r="E135" s="2">
        <f t="shared" si="32"/>
        <v>4.1079353859482204</v>
      </c>
      <c r="F135" s="13">
        <v>134</v>
      </c>
      <c r="G135" s="2">
        <f t="shared" si="33"/>
        <v>132.82324414565912</v>
      </c>
      <c r="Q135" s="6"/>
      <c r="R135" s="6"/>
      <c r="S135" s="5"/>
      <c r="T135" s="17"/>
      <c r="U135" s="6"/>
      <c r="V135" s="5"/>
      <c r="Z135" s="6"/>
      <c r="AA135" s="6"/>
      <c r="AB135" s="5"/>
      <c r="AC135" s="17"/>
      <c r="AD135" s="6"/>
      <c r="AE135" s="5"/>
    </row>
    <row r="136" spans="4:32">
      <c r="D136" s="2">
        <f>G135</f>
        <v>132.82324414565912</v>
      </c>
      <c r="E136" s="2">
        <f t="shared" si="32"/>
        <v>3.9846973243697734</v>
      </c>
      <c r="F136" s="13">
        <v>135</v>
      </c>
      <c r="G136" s="2">
        <f t="shared" si="33"/>
        <v>128.83854682128936</v>
      </c>
      <c r="Q136" s="6"/>
      <c r="R136" s="6"/>
      <c r="S136" s="5"/>
      <c r="T136" s="17"/>
      <c r="U136" s="6"/>
      <c r="V136" s="5"/>
      <c r="Z136" s="6"/>
      <c r="AA136" s="6"/>
      <c r="AB136" s="5"/>
      <c r="AC136" s="17"/>
      <c r="AD136" s="6"/>
      <c r="AE136" s="5"/>
    </row>
    <row r="137" spans="4:32">
      <c r="D137" s="2">
        <f>G136</f>
        <v>128.83854682128936</v>
      </c>
      <c r="E137" s="2">
        <f t="shared" si="32"/>
        <v>3.8651564046386806</v>
      </c>
      <c r="F137" s="13">
        <v>136</v>
      </c>
      <c r="G137" s="2">
        <f t="shared" si="33"/>
        <v>124.97339041665067</v>
      </c>
      <c r="Q137" s="6"/>
      <c r="R137" s="6"/>
      <c r="S137" s="5"/>
      <c r="T137" s="17"/>
      <c r="U137" s="6"/>
      <c r="V137" s="5"/>
      <c r="Z137" s="6"/>
      <c r="AA137" s="6"/>
      <c r="AB137" s="5"/>
      <c r="AC137" s="17"/>
      <c r="AD137" s="6"/>
      <c r="AE137" s="5"/>
    </row>
    <row r="138" spans="4:32">
      <c r="D138" s="2">
        <f>G137</f>
        <v>124.97339041665067</v>
      </c>
      <c r="E138" s="2">
        <f t="shared" si="32"/>
        <v>3.7492017124995201</v>
      </c>
      <c r="F138" s="13">
        <v>137</v>
      </c>
      <c r="G138" s="2">
        <f t="shared" si="33"/>
        <v>121.22418870415115</v>
      </c>
      <c r="Q138" s="6"/>
      <c r="R138" s="6"/>
      <c r="S138" s="5"/>
      <c r="T138" s="17"/>
      <c r="U138" s="6"/>
      <c r="V138" s="5"/>
      <c r="Z138" s="6"/>
      <c r="AA138" s="6"/>
      <c r="AB138" s="5"/>
      <c r="AC138" s="17"/>
      <c r="AD138" s="6"/>
      <c r="AE138" s="5"/>
    </row>
    <row r="139" spans="4:32">
      <c r="D139" s="2">
        <f>G138</f>
        <v>121.22418870415115</v>
      </c>
      <c r="E139" s="2">
        <f t="shared" si="32"/>
        <v>3.6367256611245344</v>
      </c>
      <c r="F139" s="13">
        <v>138</v>
      </c>
      <c r="G139" s="2">
        <f t="shared" si="33"/>
        <v>117.58746304302662</v>
      </c>
      <c r="Q139" s="6"/>
      <c r="R139" s="6"/>
      <c r="S139" s="5"/>
      <c r="T139" s="17"/>
      <c r="U139" s="6"/>
      <c r="V139" s="5"/>
      <c r="Y139" s="3"/>
      <c r="Z139" s="6"/>
      <c r="AA139" s="6"/>
      <c r="AB139" s="5"/>
      <c r="AC139" s="17"/>
      <c r="AD139" s="6"/>
      <c r="AE139" s="5"/>
    </row>
    <row r="140" spans="4:32">
      <c r="D140" s="2">
        <f>G139</f>
        <v>117.58746304302662</v>
      </c>
      <c r="E140" s="2">
        <f t="shared" si="32"/>
        <v>3.5276238912907982</v>
      </c>
      <c r="F140" s="13">
        <v>139</v>
      </c>
      <c r="G140" s="2">
        <f t="shared" si="33"/>
        <v>114.05983915173582</v>
      </c>
      <c r="Q140" s="6"/>
      <c r="R140" s="6"/>
      <c r="S140" s="5"/>
      <c r="T140" s="17"/>
      <c r="U140" s="6"/>
      <c r="V140" s="5"/>
      <c r="Z140" s="6"/>
      <c r="AA140" s="6"/>
      <c r="AB140" s="5"/>
      <c r="AC140" s="17"/>
      <c r="AD140" s="6"/>
      <c r="AE140" s="5"/>
    </row>
    <row r="141" spans="4:32">
      <c r="D141" s="2">
        <f>G140</f>
        <v>114.05983915173582</v>
      </c>
      <c r="E141" s="2">
        <f t="shared" si="32"/>
        <v>3.4217951745520745</v>
      </c>
      <c r="F141" s="13">
        <v>140</v>
      </c>
      <c r="G141" s="2">
        <f t="shared" si="33"/>
        <v>110.63804397718374</v>
      </c>
      <c r="H141" t="s">
        <v>0</v>
      </c>
      <c r="I141" s="1">
        <f>G145</f>
        <v>97.947064845464581</v>
      </c>
      <c r="Q141" s="6"/>
      <c r="R141" s="6"/>
      <c r="S141" s="5"/>
      <c r="T141" s="17"/>
      <c r="U141" s="6"/>
      <c r="V141" s="5"/>
      <c r="Z141" s="6"/>
      <c r="AA141" s="6"/>
      <c r="AB141" s="5"/>
      <c r="AC141" s="17"/>
      <c r="AD141" s="6"/>
      <c r="AE141" s="5"/>
    </row>
    <row r="142" spans="4:32">
      <c r="D142" s="2">
        <f>G141</f>
        <v>110.63804397718374</v>
      </c>
      <c r="E142" s="2">
        <f t="shared" si="32"/>
        <v>3.3191413193155119</v>
      </c>
      <c r="F142" s="13">
        <v>141</v>
      </c>
      <c r="G142" s="2">
        <f t="shared" si="33"/>
        <v>107.31890265786824</v>
      </c>
      <c r="H142" t="s">
        <v>1</v>
      </c>
      <c r="I142">
        <v>0.189</v>
      </c>
      <c r="Q142" s="6"/>
      <c r="R142" s="6"/>
      <c r="S142" s="11"/>
      <c r="T142" s="18"/>
      <c r="U142" s="6"/>
      <c r="V142" s="5"/>
      <c r="Z142" s="6"/>
      <c r="AA142" s="6"/>
      <c r="AB142" s="11"/>
      <c r="AC142" s="18"/>
      <c r="AD142" s="6"/>
      <c r="AE142" s="5"/>
    </row>
    <row r="143" spans="4:32">
      <c r="D143" s="2">
        <f>G142</f>
        <v>107.31890265786824</v>
      </c>
      <c r="E143" s="2">
        <f t="shared" si="32"/>
        <v>3.2195670797360472</v>
      </c>
      <c r="F143" s="13">
        <v>142</v>
      </c>
      <c r="G143" s="2">
        <f t="shared" si="33"/>
        <v>104.09933557813218</v>
      </c>
      <c r="H143" t="s">
        <v>2</v>
      </c>
      <c r="I143">
        <v>12</v>
      </c>
    </row>
    <row r="144" spans="4:32">
      <c r="D144" s="2">
        <f>G143</f>
        <v>104.09933557813218</v>
      </c>
      <c r="E144" s="2">
        <f t="shared" si="32"/>
        <v>3.1229800673439656</v>
      </c>
      <c r="F144" s="13">
        <v>143</v>
      </c>
      <c r="G144" s="2">
        <f t="shared" si="33"/>
        <v>100.97635551078822</v>
      </c>
      <c r="H144" t="s">
        <v>3</v>
      </c>
      <c r="I144">
        <v>1</v>
      </c>
    </row>
    <row r="145" spans="4:9">
      <c r="D145" s="2">
        <f>G144</f>
        <v>100.97635551078822</v>
      </c>
      <c r="E145" s="2">
        <f t="shared" si="32"/>
        <v>3.0292906653236464</v>
      </c>
      <c r="F145" s="13">
        <v>144</v>
      </c>
      <c r="G145" s="2">
        <f t="shared" si="33"/>
        <v>97.947064845464581</v>
      </c>
      <c r="H145" t="s">
        <v>4</v>
      </c>
      <c r="I145" s="4">
        <f>I141*(1+(I142/I143))^(I143*I144)</f>
        <v>118.14991080763652</v>
      </c>
    </row>
    <row r="146" spans="4:9">
      <c r="D146" s="8">
        <f>I145</f>
        <v>118.14991080763652</v>
      </c>
      <c r="E146" s="8">
        <f t="shared" si="32"/>
        <v>3.5444973242290954</v>
      </c>
      <c r="F146" s="13">
        <v>145</v>
      </c>
      <c r="G146" s="8">
        <f t="shared" si="33"/>
        <v>114.60541348340742</v>
      </c>
    </row>
    <row r="147" spans="4:9">
      <c r="D147" s="8">
        <f>G146</f>
        <v>114.60541348340742</v>
      </c>
      <c r="E147" s="8">
        <f t="shared" si="32"/>
        <v>3.4381624045022225</v>
      </c>
      <c r="F147" s="13">
        <v>146</v>
      </c>
      <c r="G147" s="8">
        <f t="shared" si="33"/>
        <v>111.1672510789052</v>
      </c>
    </row>
    <row r="148" spans="4:9">
      <c r="D148" s="8">
        <f>G147</f>
        <v>111.1672510789052</v>
      </c>
      <c r="E148" s="8">
        <f t="shared" si="32"/>
        <v>3.3350175323671558</v>
      </c>
      <c r="F148" s="13">
        <v>147</v>
      </c>
      <c r="G148" s="8">
        <f t="shared" si="33"/>
        <v>107.83223354653803</v>
      </c>
    </row>
    <row r="149" spans="4:9">
      <c r="D149" s="8">
        <f>G148</f>
        <v>107.83223354653803</v>
      </c>
      <c r="E149" s="8">
        <f t="shared" si="32"/>
        <v>3.2349670063961411</v>
      </c>
      <c r="F149" s="13">
        <v>148</v>
      </c>
      <c r="G149" s="8">
        <f t="shared" si="33"/>
        <v>104.59726654014189</v>
      </c>
    </row>
    <row r="150" spans="4:9">
      <c r="D150" s="8">
        <f>G149</f>
        <v>104.59726654014189</v>
      </c>
      <c r="E150" s="8">
        <f t="shared" si="32"/>
        <v>3.1379179962042567</v>
      </c>
      <c r="F150" s="13">
        <v>149</v>
      </c>
      <c r="G150" s="8">
        <f t="shared" si="33"/>
        <v>101.45934854393764</v>
      </c>
    </row>
    <row r="151" spans="4:9">
      <c r="D151" s="8">
        <f>G150</f>
        <v>101.45934854393764</v>
      </c>
      <c r="E151" s="8">
        <f t="shared" si="32"/>
        <v>3.043780456318129</v>
      </c>
      <c r="F151" s="13">
        <v>150</v>
      </c>
      <c r="G151" s="8">
        <f t="shared" si="33"/>
        <v>98.415568087619505</v>
      </c>
    </row>
    <row r="152" spans="4:9">
      <c r="D152" s="8">
        <f>G151</f>
        <v>98.415568087619505</v>
      </c>
      <c r="E152" s="8">
        <f t="shared" si="32"/>
        <v>2.9524670426285851</v>
      </c>
      <c r="F152" s="13">
        <v>151</v>
      </c>
      <c r="G152" s="8">
        <f t="shared" si="33"/>
        <v>95.463101044990921</v>
      </c>
    </row>
    <row r="153" spans="4:9">
      <c r="D153" s="8">
        <f>G152</f>
        <v>95.463101044990921</v>
      </c>
      <c r="E153" s="8">
        <f t="shared" si="32"/>
        <v>2.8638930313497277</v>
      </c>
      <c r="F153" s="13">
        <v>152</v>
      </c>
      <c r="G153" s="8">
        <f t="shared" si="33"/>
        <v>92.599208013641189</v>
      </c>
      <c r="H153" t="s">
        <v>0</v>
      </c>
      <c r="I153" s="1">
        <f>G157</f>
        <v>81.977413066170925</v>
      </c>
    </row>
    <row r="154" spans="4:9">
      <c r="D154" s="8">
        <f>G153</f>
        <v>92.599208013641189</v>
      </c>
      <c r="E154" s="8">
        <f t="shared" si="32"/>
        <v>2.7779762404092354</v>
      </c>
      <c r="F154" s="13">
        <v>153</v>
      </c>
      <c r="G154" s="8">
        <f t="shared" si="33"/>
        <v>89.821231773231958</v>
      </c>
      <c r="H154" t="s">
        <v>1</v>
      </c>
      <c r="I154">
        <v>0.189</v>
      </c>
    </row>
    <row r="155" spans="4:9">
      <c r="D155" s="8">
        <f>G154</f>
        <v>89.821231773231958</v>
      </c>
      <c r="E155" s="8">
        <f t="shared" si="32"/>
        <v>2.6946369531969587</v>
      </c>
      <c r="F155" s="13">
        <v>154</v>
      </c>
      <c r="G155" s="8">
        <f t="shared" si="33"/>
        <v>87.126594820034995</v>
      </c>
      <c r="H155" t="s">
        <v>2</v>
      </c>
      <c r="I155">
        <v>12</v>
      </c>
    </row>
    <row r="156" spans="4:9">
      <c r="D156" s="8">
        <f>G155</f>
        <v>87.126594820034995</v>
      </c>
      <c r="E156" s="8">
        <f t="shared" si="32"/>
        <v>2.6137978446010499</v>
      </c>
      <c r="F156" s="13">
        <v>155</v>
      </c>
      <c r="G156" s="8">
        <f t="shared" si="33"/>
        <v>84.512796975433943</v>
      </c>
      <c r="H156" t="s">
        <v>3</v>
      </c>
      <c r="I156">
        <v>1</v>
      </c>
    </row>
    <row r="157" spans="4:9">
      <c r="D157" s="8">
        <f>G156</f>
        <v>84.512796975433943</v>
      </c>
      <c r="E157" s="8">
        <f t="shared" si="32"/>
        <v>2.5353839092630182</v>
      </c>
      <c r="F157" s="13">
        <v>156</v>
      </c>
      <c r="G157" s="8">
        <f t="shared" si="33"/>
        <v>81.977413066170925</v>
      </c>
      <c r="H157" t="s">
        <v>4</v>
      </c>
      <c r="I157" s="4">
        <f>I153*(1+(I154/I155))^(I155*I156)</f>
        <v>98.886312288074265</v>
      </c>
    </row>
    <row r="158" spans="4:9">
      <c r="D158" s="2">
        <f>I157</f>
        <v>98.886312288074265</v>
      </c>
      <c r="E158" s="2">
        <f t="shared" si="32"/>
        <v>2.9665893686422278</v>
      </c>
      <c r="F158" s="13">
        <v>157</v>
      </c>
      <c r="G158" s="2">
        <f t="shared" si="33"/>
        <v>95.919722919432033</v>
      </c>
    </row>
    <row r="159" spans="4:9">
      <c r="D159" s="2">
        <f>G158</f>
        <v>95.919722919432033</v>
      </c>
      <c r="E159" s="2">
        <f t="shared" si="32"/>
        <v>2.877591687582961</v>
      </c>
      <c r="F159" s="13">
        <v>158</v>
      </c>
      <c r="G159" s="2">
        <f t="shared" si="33"/>
        <v>93.042131231849069</v>
      </c>
    </row>
    <row r="160" spans="4:9">
      <c r="D160" s="2">
        <f>G159</f>
        <v>93.042131231849069</v>
      </c>
      <c r="E160" s="2">
        <f t="shared" si="32"/>
        <v>2.7912639369554721</v>
      </c>
      <c r="F160" s="13">
        <v>159</v>
      </c>
      <c r="G160" s="2">
        <f t="shared" si="33"/>
        <v>90.250867294893595</v>
      </c>
    </row>
    <row r="161" spans="4:9">
      <c r="D161" s="2">
        <f>G160</f>
        <v>90.250867294893595</v>
      </c>
      <c r="E161" s="2">
        <f t="shared" si="32"/>
        <v>2.7075260188468078</v>
      </c>
      <c r="F161" s="13">
        <v>160</v>
      </c>
      <c r="G161" s="2">
        <f t="shared" si="33"/>
        <v>87.543341276046789</v>
      </c>
    </row>
    <row r="162" spans="4:9">
      <c r="D162" s="2">
        <f>G161</f>
        <v>87.543341276046789</v>
      </c>
      <c r="E162" s="2">
        <f t="shared" si="32"/>
        <v>2.6263002382814036</v>
      </c>
      <c r="F162" s="13">
        <v>161</v>
      </c>
      <c r="G162" s="2">
        <f t="shared" si="33"/>
        <v>84.917041037765387</v>
      </c>
    </row>
    <row r="163" spans="4:9">
      <c r="D163" s="2">
        <f>G162</f>
        <v>84.917041037765387</v>
      </c>
      <c r="E163" s="2">
        <f t="shared" si="32"/>
        <v>2.5475112311329613</v>
      </c>
      <c r="F163" s="13">
        <v>162</v>
      </c>
      <c r="G163" s="2">
        <f t="shared" si="33"/>
        <v>82.369529806632428</v>
      </c>
    </row>
    <row r="164" spans="4:9">
      <c r="D164" s="2">
        <f>G163</f>
        <v>82.369529806632428</v>
      </c>
      <c r="E164" s="2">
        <f t="shared" si="32"/>
        <v>2.4710858941989726</v>
      </c>
      <c r="F164" s="13">
        <v>163</v>
      </c>
      <c r="G164" s="2">
        <f t="shared" si="33"/>
        <v>79.89844391243345</v>
      </c>
    </row>
    <row r="165" spans="4:9">
      <c r="D165" s="2">
        <f>G164</f>
        <v>79.89844391243345</v>
      </c>
      <c r="E165" s="2">
        <f t="shared" si="32"/>
        <v>2.3969533173730033</v>
      </c>
      <c r="F165" s="13">
        <v>164</v>
      </c>
      <c r="G165" s="2">
        <f t="shared" si="33"/>
        <v>77.501490595060446</v>
      </c>
      <c r="H165" t="s">
        <v>0</v>
      </c>
      <c r="I165" s="1">
        <f>G169</f>
        <v>68.611512388089636</v>
      </c>
    </row>
    <row r="166" spans="4:9">
      <c r="D166" s="2">
        <f>G165</f>
        <v>77.501490595060446</v>
      </c>
      <c r="E166" s="2">
        <f t="shared" si="32"/>
        <v>2.3250447178518132</v>
      </c>
      <c r="F166" s="13">
        <v>165</v>
      </c>
      <c r="G166" s="2">
        <f t="shared" si="33"/>
        <v>75.176445877208636</v>
      </c>
      <c r="H166" t="s">
        <v>1</v>
      </c>
      <c r="I166">
        <v>0.189</v>
      </c>
    </row>
    <row r="167" spans="4:9">
      <c r="D167" s="2">
        <f>G166</f>
        <v>75.176445877208636</v>
      </c>
      <c r="E167" s="2">
        <f t="shared" si="32"/>
        <v>2.255293376316259</v>
      </c>
      <c r="F167" s="13">
        <v>166</v>
      </c>
      <c r="G167" s="2">
        <f t="shared" si="33"/>
        <v>72.921152500892376</v>
      </c>
      <c r="H167" t="s">
        <v>2</v>
      </c>
      <c r="I167">
        <v>12</v>
      </c>
    </row>
    <row r="168" spans="4:9">
      <c r="D168" s="2">
        <f>G167</f>
        <v>72.921152500892376</v>
      </c>
      <c r="E168" s="2">
        <f t="shared" si="32"/>
        <v>2.1876345750267712</v>
      </c>
      <c r="F168" s="13">
        <v>167</v>
      </c>
      <c r="G168" s="2">
        <f t="shared" si="33"/>
        <v>70.733517925865598</v>
      </c>
      <c r="H168" t="s">
        <v>3</v>
      </c>
      <c r="I168">
        <v>1</v>
      </c>
    </row>
    <row r="169" spans="4:9">
      <c r="D169" s="2">
        <f>G168</f>
        <v>70.733517925865598</v>
      </c>
      <c r="E169" s="2">
        <f t="shared" si="32"/>
        <v>2.1220055377759679</v>
      </c>
      <c r="F169" s="13">
        <v>168</v>
      </c>
      <c r="G169" s="2">
        <f t="shared" si="33"/>
        <v>68.611512388089636</v>
      </c>
      <c r="H169" t="s">
        <v>4</v>
      </c>
      <c r="I169" s="4">
        <f>I165*(1+(I166/I167))^(I167*I168)</f>
        <v>82.763522131262775</v>
      </c>
    </row>
    <row r="170" spans="4:9">
      <c r="D170" s="8">
        <f>I169</f>
        <v>82.763522131262775</v>
      </c>
      <c r="E170" s="8">
        <f t="shared" si="32"/>
        <v>2.482905663937883</v>
      </c>
      <c r="F170" s="13">
        <v>169</v>
      </c>
      <c r="G170" s="8">
        <f t="shared" si="33"/>
        <v>80.28061646732489</v>
      </c>
    </row>
    <row r="171" spans="4:9">
      <c r="D171" s="8">
        <f>G170</f>
        <v>80.28061646732489</v>
      </c>
      <c r="E171" s="8">
        <f t="shared" si="32"/>
        <v>2.4084184940197466</v>
      </c>
      <c r="F171" s="13">
        <v>170</v>
      </c>
      <c r="G171" s="8">
        <f t="shared" si="33"/>
        <v>77.872197973305148</v>
      </c>
    </row>
    <row r="172" spans="4:9">
      <c r="D172" s="8">
        <f>G171</f>
        <v>77.872197973305148</v>
      </c>
      <c r="E172" s="8">
        <f t="shared" si="32"/>
        <v>2.3361659391991543</v>
      </c>
      <c r="F172" s="13">
        <v>171</v>
      </c>
      <c r="G172" s="8">
        <f t="shared" si="33"/>
        <v>75.536032034106</v>
      </c>
    </row>
    <row r="173" spans="4:9">
      <c r="D173" s="8">
        <f>G172</f>
        <v>75.536032034106</v>
      </c>
      <c r="E173" s="8">
        <f t="shared" si="32"/>
        <v>2.2660809610231798</v>
      </c>
      <c r="F173" s="13">
        <v>172</v>
      </c>
      <c r="G173" s="8">
        <f t="shared" si="33"/>
        <v>73.269951073082822</v>
      </c>
    </row>
    <row r="174" spans="4:9">
      <c r="D174" s="8">
        <f>G173</f>
        <v>73.269951073082822</v>
      </c>
      <c r="E174" s="8">
        <f t="shared" si="32"/>
        <v>2.1980985321924846</v>
      </c>
      <c r="F174" s="13">
        <v>173</v>
      </c>
      <c r="G174" s="8">
        <f t="shared" si="33"/>
        <v>71.071852540890333</v>
      </c>
    </row>
    <row r="175" spans="4:9">
      <c r="D175" s="8">
        <f>G174</f>
        <v>71.071852540890333</v>
      </c>
      <c r="E175" s="8">
        <f t="shared" si="32"/>
        <v>2.1321555762267099</v>
      </c>
      <c r="F175" s="13">
        <v>174</v>
      </c>
      <c r="G175" s="8">
        <f t="shared" si="33"/>
        <v>68.939696964663625</v>
      </c>
    </row>
    <row r="176" spans="4:9">
      <c r="D176" s="8">
        <f>G175</f>
        <v>68.939696964663625</v>
      </c>
      <c r="E176" s="8">
        <f t="shared" si="32"/>
        <v>2.0681909089399086</v>
      </c>
      <c r="F176" s="13">
        <v>175</v>
      </c>
      <c r="G176" s="8">
        <f t="shared" si="33"/>
        <v>66.871506055723714</v>
      </c>
    </row>
    <row r="177" spans="4:9">
      <c r="D177" s="8">
        <f>G176</f>
        <v>66.871506055723714</v>
      </c>
      <c r="E177" s="8">
        <f t="shared" si="32"/>
        <v>2.0061451816717115</v>
      </c>
      <c r="F177" s="13">
        <v>176</v>
      </c>
      <c r="G177" s="8">
        <f t="shared" si="33"/>
        <v>64.865360874052001</v>
      </c>
      <c r="H177" t="s">
        <v>0</v>
      </c>
      <c r="I177" s="1">
        <f>G181</f>
        <v>57.424837599853554</v>
      </c>
    </row>
    <row r="178" spans="4:9">
      <c r="D178" s="8">
        <f>G177</f>
        <v>64.865360874052001</v>
      </c>
      <c r="E178" s="8">
        <f t="shared" si="32"/>
        <v>1.94596082622156</v>
      </c>
      <c r="F178" s="13">
        <v>177</v>
      </c>
      <c r="G178" s="8">
        <f t="shared" si="33"/>
        <v>62.919400047830443</v>
      </c>
      <c r="H178" t="s">
        <v>1</v>
      </c>
      <c r="I178">
        <v>0.189</v>
      </c>
    </row>
    <row r="179" spans="4:9">
      <c r="D179" s="8">
        <f>G178</f>
        <v>62.919400047830443</v>
      </c>
      <c r="E179" s="8">
        <f t="shared" si="32"/>
        <v>1.8875820014349132</v>
      </c>
      <c r="F179" s="13">
        <v>178</v>
      </c>
      <c r="G179" s="8">
        <f t="shared" si="33"/>
        <v>61.031818046395529</v>
      </c>
      <c r="H179" t="s">
        <v>2</v>
      </c>
      <c r="I179">
        <v>12</v>
      </c>
    </row>
    <row r="180" spans="4:9">
      <c r="D180" s="8">
        <f>G179</f>
        <v>61.031818046395529</v>
      </c>
      <c r="E180" s="8">
        <f t="shared" si="32"/>
        <v>1.8309545413918658</v>
      </c>
      <c r="F180" s="13">
        <v>179</v>
      </c>
      <c r="G180" s="8">
        <f t="shared" si="33"/>
        <v>59.20086350500366</v>
      </c>
      <c r="H180" t="s">
        <v>3</v>
      </c>
      <c r="I180">
        <v>1</v>
      </c>
    </row>
    <row r="181" spans="4:9">
      <c r="D181" s="8">
        <f>G180</f>
        <v>59.20086350500366</v>
      </c>
      <c r="E181" s="8">
        <f t="shared" si="32"/>
        <v>1.7760259051501097</v>
      </c>
      <c r="F181" s="13">
        <v>180</v>
      </c>
      <c r="G181" s="8">
        <f t="shared" si="33"/>
        <v>57.424837599853554</v>
      </c>
      <c r="H181" t="s">
        <v>4</v>
      </c>
      <c r="I181" s="4">
        <f>I177*(1+(I178/I179))^(I179*I180)</f>
        <v>69.269451323225383</v>
      </c>
    </row>
    <row r="182" spans="4:9">
      <c r="D182" s="2">
        <f>I181</f>
        <v>69.269451323225383</v>
      </c>
      <c r="E182" s="2">
        <f t="shared" si="32"/>
        <v>2.0780835396967614</v>
      </c>
      <c r="F182" s="13">
        <v>181</v>
      </c>
      <c r="G182" s="2">
        <f t="shared" si="33"/>
        <v>67.191367783528619</v>
      </c>
    </row>
    <row r="183" spans="4:9">
      <c r="D183" s="2">
        <f>G182</f>
        <v>67.191367783528619</v>
      </c>
      <c r="E183" s="2">
        <f t="shared" si="32"/>
        <v>2.0157410335058583</v>
      </c>
      <c r="F183" s="13">
        <v>182</v>
      </c>
      <c r="G183" s="2">
        <f t="shared" si="33"/>
        <v>65.175626750022758</v>
      </c>
    </row>
    <row r="184" spans="4:9">
      <c r="D184" s="2">
        <f>G183</f>
        <v>65.175626750022758</v>
      </c>
      <c r="E184" s="2">
        <f t="shared" si="32"/>
        <v>1.9552688025006826</v>
      </c>
      <c r="F184" s="13">
        <v>183</v>
      </c>
      <c r="G184" s="2">
        <f t="shared" si="33"/>
        <v>63.220357947522075</v>
      </c>
    </row>
    <row r="185" spans="4:9">
      <c r="D185" s="2">
        <f>G184</f>
        <v>63.220357947522075</v>
      </c>
      <c r="E185" s="2">
        <f t="shared" si="32"/>
        <v>1.8966107384256621</v>
      </c>
      <c r="F185" s="13">
        <v>184</v>
      </c>
      <c r="G185" s="2">
        <f t="shared" si="33"/>
        <v>61.32374720909641</v>
      </c>
    </row>
    <row r="186" spans="4:9">
      <c r="D186" s="2">
        <f>G185</f>
        <v>61.32374720909641</v>
      </c>
      <c r="E186" s="2">
        <f t="shared" si="32"/>
        <v>1.8397124162728922</v>
      </c>
      <c r="F186" s="13">
        <v>185</v>
      </c>
      <c r="G186" s="2">
        <f t="shared" si="33"/>
        <v>59.484034792823522</v>
      </c>
    </row>
    <row r="187" spans="4:9">
      <c r="D187" s="2">
        <f>G186</f>
        <v>59.484034792823522</v>
      </c>
      <c r="E187" s="2">
        <f t="shared" si="32"/>
        <v>1.7845210437847057</v>
      </c>
      <c r="F187" s="13">
        <v>186</v>
      </c>
      <c r="G187" s="2">
        <f t="shared" si="33"/>
        <v>57.699513749038815</v>
      </c>
    </row>
    <row r="188" spans="4:9">
      <c r="D188" s="2">
        <f>G187</f>
        <v>57.699513749038815</v>
      </c>
      <c r="E188" s="2">
        <f t="shared" si="32"/>
        <v>1.7309854124711643</v>
      </c>
      <c r="F188" s="13">
        <v>187</v>
      </c>
      <c r="G188" s="2">
        <f t="shared" si="33"/>
        <v>55.968528336567651</v>
      </c>
    </row>
    <row r="189" spans="4:9">
      <c r="D189" s="2">
        <f>G188</f>
        <v>55.968528336567651</v>
      </c>
      <c r="E189" s="2">
        <f t="shared" si="32"/>
        <v>1.6790558500970294</v>
      </c>
      <c r="F189" s="13">
        <v>188</v>
      </c>
      <c r="G189" s="2">
        <f t="shared" si="33"/>
        <v>54.289472486470622</v>
      </c>
      <c r="H189" t="s">
        <v>0</v>
      </c>
      <c r="I189" s="1">
        <f>G193</f>
        <v>48.062079650965266</v>
      </c>
    </row>
    <row r="190" spans="4:9">
      <c r="D190" s="2">
        <f>G189</f>
        <v>54.289472486470622</v>
      </c>
      <c r="E190" s="2">
        <f t="shared" si="32"/>
        <v>1.6286841745941185</v>
      </c>
      <c r="F190" s="13">
        <v>189</v>
      </c>
      <c r="G190" s="2">
        <f t="shared" si="33"/>
        <v>52.660788311876502</v>
      </c>
      <c r="H190" t="s">
        <v>1</v>
      </c>
      <c r="I190">
        <v>0.189</v>
      </c>
    </row>
    <row r="191" spans="4:9">
      <c r="D191" s="2">
        <f>G190</f>
        <v>52.660788311876502</v>
      </c>
      <c r="E191" s="2">
        <f t="shared" si="32"/>
        <v>1.5798236493562949</v>
      </c>
      <c r="F191" s="13">
        <v>190</v>
      </c>
      <c r="G191" s="2">
        <f t="shared" si="33"/>
        <v>51.080964662520209</v>
      </c>
      <c r="H191" t="s">
        <v>2</v>
      </c>
      <c r="I191">
        <v>12</v>
      </c>
    </row>
    <row r="192" spans="4:9">
      <c r="D192" s="2">
        <f>G191</f>
        <v>51.080964662520209</v>
      </c>
      <c r="E192" s="2">
        <f t="shared" si="32"/>
        <v>1.5324289398756061</v>
      </c>
      <c r="F192" s="13">
        <v>191</v>
      </c>
      <c r="G192" s="2">
        <f t="shared" si="33"/>
        <v>49.548535722644601</v>
      </c>
      <c r="H192" t="s">
        <v>3</v>
      </c>
      <c r="I192">
        <v>1</v>
      </c>
    </row>
    <row r="193" spans="4:9">
      <c r="D193" s="2">
        <f>G192</f>
        <v>49.548535722644601</v>
      </c>
      <c r="E193" s="2">
        <f t="shared" si="32"/>
        <v>1.486456071679338</v>
      </c>
      <c r="F193" s="13">
        <v>192</v>
      </c>
      <c r="G193" s="2">
        <f t="shared" si="33"/>
        <v>48.062079650965266</v>
      </c>
      <c r="H193" t="s">
        <v>4</v>
      </c>
      <c r="I193" s="4">
        <f>I189*(1+(I190/I191))^(I191*I192)</f>
        <v>57.975503737149623</v>
      </c>
    </row>
    <row r="194" spans="4:9">
      <c r="D194" s="8">
        <f>I193</f>
        <v>57.975503737149623</v>
      </c>
      <c r="E194" s="8">
        <f t="shared" si="32"/>
        <v>1.7392651121144886</v>
      </c>
      <c r="F194" s="13">
        <v>193</v>
      </c>
      <c r="G194" s="8">
        <f t="shared" si="33"/>
        <v>56.236238625035135</v>
      </c>
    </row>
    <row r="195" spans="4:9">
      <c r="D195" s="8">
        <f>G194</f>
        <v>56.236238625035135</v>
      </c>
      <c r="E195" s="8">
        <f t="shared" ref="E195:E258" si="34">D195*0.03</f>
        <v>1.6870871587510541</v>
      </c>
      <c r="F195" s="13">
        <v>194</v>
      </c>
      <c r="G195" s="8">
        <f t="shared" ref="G195:G258" si="35">D195-E195</f>
        <v>54.54915146628408</v>
      </c>
    </row>
    <row r="196" spans="4:9">
      <c r="D196" s="8">
        <f>G195</f>
        <v>54.54915146628408</v>
      </c>
      <c r="E196" s="8">
        <f t="shared" si="34"/>
        <v>1.6364745439885224</v>
      </c>
      <c r="F196" s="13">
        <v>195</v>
      </c>
      <c r="G196" s="8">
        <f t="shared" si="35"/>
        <v>52.91267692229556</v>
      </c>
    </row>
    <row r="197" spans="4:9">
      <c r="D197" s="8">
        <f>G196</f>
        <v>52.91267692229556</v>
      </c>
      <c r="E197" s="8">
        <f t="shared" si="34"/>
        <v>1.5873803076688668</v>
      </c>
      <c r="F197" s="13">
        <v>196</v>
      </c>
      <c r="G197" s="8">
        <f t="shared" si="35"/>
        <v>51.325296614626694</v>
      </c>
    </row>
    <row r="198" spans="4:9">
      <c r="D198" s="8">
        <f>G197</f>
        <v>51.325296614626694</v>
      </c>
      <c r="E198" s="8">
        <f t="shared" si="34"/>
        <v>1.5397588984388009</v>
      </c>
      <c r="F198" s="13">
        <v>197</v>
      </c>
      <c r="G198" s="8">
        <f t="shared" si="35"/>
        <v>49.785537716187896</v>
      </c>
    </row>
    <row r="199" spans="4:9">
      <c r="D199" s="8">
        <f>G198</f>
        <v>49.785537716187896</v>
      </c>
      <c r="E199" s="8">
        <f t="shared" si="34"/>
        <v>1.4935661314856368</v>
      </c>
      <c r="F199" s="13">
        <v>198</v>
      </c>
      <c r="G199" s="8">
        <f t="shared" si="35"/>
        <v>48.29197158470226</v>
      </c>
    </row>
    <row r="200" spans="4:9">
      <c r="D200" s="8">
        <f>G199</f>
        <v>48.29197158470226</v>
      </c>
      <c r="E200" s="8">
        <f t="shared" si="34"/>
        <v>1.4487591475410677</v>
      </c>
      <c r="F200" s="13">
        <v>199</v>
      </c>
      <c r="G200" s="8">
        <f t="shared" si="35"/>
        <v>46.843212437161192</v>
      </c>
    </row>
    <row r="201" spans="4:9">
      <c r="D201" s="8">
        <f>G200</f>
        <v>46.843212437161192</v>
      </c>
      <c r="E201" s="8">
        <f t="shared" si="34"/>
        <v>1.4052963731148358</v>
      </c>
      <c r="F201" s="13">
        <v>200</v>
      </c>
      <c r="G201" s="8">
        <f t="shared" si="35"/>
        <v>45.437916064046355</v>
      </c>
      <c r="H201" t="s">
        <v>0</v>
      </c>
      <c r="I201" s="1">
        <f>G205</f>
        <v>40.225860392883739</v>
      </c>
    </row>
    <row r="202" spans="4:9">
      <c r="D202" s="8">
        <f>G201</f>
        <v>45.437916064046355</v>
      </c>
      <c r="E202" s="8">
        <f t="shared" si="34"/>
        <v>1.3631374819213906</v>
      </c>
      <c r="F202" s="13">
        <v>201</v>
      </c>
      <c r="G202" s="8">
        <f t="shared" si="35"/>
        <v>44.074778582124964</v>
      </c>
      <c r="H202" t="s">
        <v>1</v>
      </c>
      <c r="I202">
        <v>0.189</v>
      </c>
    </row>
    <row r="203" spans="4:9">
      <c r="D203" s="8">
        <f>G202</f>
        <v>44.074778582124964</v>
      </c>
      <c r="E203" s="8">
        <f t="shared" si="34"/>
        <v>1.3222433574637489</v>
      </c>
      <c r="F203" s="13">
        <v>202</v>
      </c>
      <c r="G203" s="8">
        <f t="shared" si="35"/>
        <v>42.752535224661216</v>
      </c>
      <c r="H203" t="s">
        <v>2</v>
      </c>
      <c r="I203">
        <v>12</v>
      </c>
    </row>
    <row r="204" spans="4:9">
      <c r="D204" s="8">
        <f>G203</f>
        <v>42.752535224661216</v>
      </c>
      <c r="E204" s="8">
        <f t="shared" si="34"/>
        <v>1.2825760567398363</v>
      </c>
      <c r="F204" s="13">
        <v>203</v>
      </c>
      <c r="G204" s="8">
        <f t="shared" si="35"/>
        <v>41.469959167921381</v>
      </c>
      <c r="H204" t="s">
        <v>3</v>
      </c>
      <c r="I204">
        <v>1</v>
      </c>
    </row>
    <row r="205" spans="4:9">
      <c r="D205" s="8">
        <f>G204</f>
        <v>41.469959167921381</v>
      </c>
      <c r="E205" s="8">
        <f t="shared" si="34"/>
        <v>1.2440987750376413</v>
      </c>
      <c r="F205" s="13">
        <v>204</v>
      </c>
      <c r="G205" s="8">
        <f t="shared" si="35"/>
        <v>40.225860392883739</v>
      </c>
      <c r="H205" t="s">
        <v>4</v>
      </c>
      <c r="I205" s="4">
        <f>I201*(1+(I202/I203))^(I203*I204)</f>
        <v>48.522963144206194</v>
      </c>
    </row>
    <row r="206" spans="4:9">
      <c r="D206" s="2">
        <f>I205</f>
        <v>48.522963144206194</v>
      </c>
      <c r="E206" s="2">
        <f t="shared" si="34"/>
        <v>1.4556888943261859</v>
      </c>
      <c r="F206" s="13">
        <v>205</v>
      </c>
      <c r="G206" s="2">
        <f t="shared" si="35"/>
        <v>47.067274249880008</v>
      </c>
    </row>
    <row r="207" spans="4:9">
      <c r="D207" s="2">
        <f>G206</f>
        <v>47.067274249880008</v>
      </c>
      <c r="E207" s="2">
        <f t="shared" si="34"/>
        <v>1.4120182274964002</v>
      </c>
      <c r="F207" s="13">
        <v>206</v>
      </c>
      <c r="G207" s="2">
        <f t="shared" si="35"/>
        <v>45.655256022383611</v>
      </c>
    </row>
    <row r="208" spans="4:9">
      <c r="D208" s="2">
        <f>G207</f>
        <v>45.655256022383611</v>
      </c>
      <c r="E208" s="2">
        <f t="shared" si="34"/>
        <v>1.3696576806715082</v>
      </c>
      <c r="F208" s="13">
        <v>207</v>
      </c>
      <c r="G208" s="2">
        <f t="shared" si="35"/>
        <v>44.285598341712102</v>
      </c>
    </row>
    <row r="209" spans="4:9">
      <c r="D209" s="2">
        <f>G208</f>
        <v>44.285598341712102</v>
      </c>
      <c r="E209" s="2">
        <f t="shared" si="34"/>
        <v>1.328567950251363</v>
      </c>
      <c r="F209" s="13">
        <v>208</v>
      </c>
      <c r="G209" s="2">
        <f t="shared" si="35"/>
        <v>42.957030391460741</v>
      </c>
    </row>
    <row r="210" spans="4:9">
      <c r="D210" s="2">
        <f>G209</f>
        <v>42.957030391460741</v>
      </c>
      <c r="E210" s="2">
        <f t="shared" si="34"/>
        <v>1.2887109117438222</v>
      </c>
      <c r="F210" s="13">
        <v>209</v>
      </c>
      <c r="G210" s="2">
        <f t="shared" si="35"/>
        <v>41.668319479716921</v>
      </c>
    </row>
    <row r="211" spans="4:9">
      <c r="D211" s="2">
        <f>G210</f>
        <v>41.668319479716921</v>
      </c>
      <c r="E211" s="2">
        <f t="shared" si="34"/>
        <v>1.2500495843915076</v>
      </c>
      <c r="F211" s="13">
        <v>210</v>
      </c>
      <c r="G211" s="2">
        <f t="shared" si="35"/>
        <v>40.418269895325416</v>
      </c>
    </row>
    <row r="212" spans="4:9">
      <c r="D212" s="2">
        <f>G211</f>
        <v>40.418269895325416</v>
      </c>
      <c r="E212" s="2">
        <f t="shared" si="34"/>
        <v>1.2125480968597624</v>
      </c>
      <c r="F212" s="13">
        <v>211</v>
      </c>
      <c r="G212" s="2">
        <f t="shared" si="35"/>
        <v>39.205721798465653</v>
      </c>
    </row>
    <row r="213" spans="4:9">
      <c r="D213" s="2">
        <f>G212</f>
        <v>39.205721798465653</v>
      </c>
      <c r="E213" s="2">
        <f t="shared" si="34"/>
        <v>1.1761716539539695</v>
      </c>
      <c r="F213" s="13">
        <v>212</v>
      </c>
      <c r="G213" s="2">
        <f t="shared" si="35"/>
        <v>38.029550144511681</v>
      </c>
      <c r="H213" t="s">
        <v>0</v>
      </c>
      <c r="I213" s="1">
        <f>G217</f>
        <v>33.667287310470655</v>
      </c>
    </row>
    <row r="214" spans="4:9">
      <c r="D214" s="2">
        <f>G213</f>
        <v>38.029550144511681</v>
      </c>
      <c r="E214" s="2">
        <f t="shared" si="34"/>
        <v>1.1408865043353504</v>
      </c>
      <c r="F214" s="13">
        <v>213</v>
      </c>
      <c r="G214" s="2">
        <f t="shared" si="35"/>
        <v>36.888663640176333</v>
      </c>
      <c r="H214" t="s">
        <v>1</v>
      </c>
      <c r="I214">
        <v>0.189</v>
      </c>
    </row>
    <row r="215" spans="4:9">
      <c r="D215" s="2">
        <f>G214</f>
        <v>36.888663640176333</v>
      </c>
      <c r="E215" s="2">
        <f t="shared" si="34"/>
        <v>1.10665990920529</v>
      </c>
      <c r="F215" s="13">
        <v>214</v>
      </c>
      <c r="G215" s="2">
        <f t="shared" si="35"/>
        <v>35.782003730971041</v>
      </c>
      <c r="H215" t="s">
        <v>2</v>
      </c>
      <c r="I215">
        <v>12</v>
      </c>
    </row>
    <row r="216" spans="4:9">
      <c r="D216" s="2">
        <f>G215</f>
        <v>35.782003730971041</v>
      </c>
      <c r="E216" s="2">
        <f t="shared" si="34"/>
        <v>1.0734601119291312</v>
      </c>
      <c r="F216" s="13">
        <v>215</v>
      </c>
      <c r="G216" s="2">
        <f t="shared" si="35"/>
        <v>34.708543619041912</v>
      </c>
      <c r="H216" t="s">
        <v>3</v>
      </c>
      <c r="I216">
        <v>1</v>
      </c>
    </row>
    <row r="217" spans="4:9">
      <c r="D217" s="2">
        <f>G216</f>
        <v>34.708543619041912</v>
      </c>
      <c r="E217" s="2">
        <f t="shared" si="34"/>
        <v>1.0412563085712574</v>
      </c>
      <c r="F217" s="13">
        <v>216</v>
      </c>
      <c r="G217" s="2">
        <f t="shared" si="35"/>
        <v>33.667287310470655</v>
      </c>
      <c r="H217" t="s">
        <v>4</v>
      </c>
      <c r="I217" s="4">
        <f>I213*(1+(I214/I215))^(I215*I216)</f>
        <v>40.611599736481239</v>
      </c>
    </row>
    <row r="218" spans="4:9">
      <c r="D218" s="8">
        <f>I217</f>
        <v>40.611599736481239</v>
      </c>
      <c r="E218" s="8">
        <f t="shared" si="34"/>
        <v>1.2183479920944371</v>
      </c>
      <c r="F218" s="13">
        <v>217</v>
      </c>
      <c r="G218" s="8">
        <f t="shared" si="35"/>
        <v>39.393251744386802</v>
      </c>
    </row>
    <row r="219" spans="4:9">
      <c r="D219" s="8">
        <f>G218</f>
        <v>39.393251744386802</v>
      </c>
      <c r="E219" s="8">
        <f t="shared" si="34"/>
        <v>1.181797552331604</v>
      </c>
      <c r="F219" s="13">
        <v>218</v>
      </c>
      <c r="G219" s="8">
        <f t="shared" si="35"/>
        <v>38.2114541920552</v>
      </c>
    </row>
    <row r="220" spans="4:9">
      <c r="D220" s="8">
        <f>G219</f>
        <v>38.2114541920552</v>
      </c>
      <c r="E220" s="8">
        <f t="shared" si="34"/>
        <v>1.1463436257616559</v>
      </c>
      <c r="F220" s="13">
        <v>219</v>
      </c>
      <c r="G220" s="8">
        <f t="shared" si="35"/>
        <v>37.065110566293541</v>
      </c>
    </row>
    <row r="221" spans="4:9">
      <c r="D221" s="8">
        <f>G220</f>
        <v>37.065110566293541</v>
      </c>
      <c r="E221" s="8">
        <f t="shared" si="34"/>
        <v>1.1119533169888063</v>
      </c>
      <c r="F221" s="13">
        <v>220</v>
      </c>
      <c r="G221" s="8">
        <f t="shared" si="35"/>
        <v>35.953157249304738</v>
      </c>
    </row>
    <row r="222" spans="4:9">
      <c r="D222" s="8">
        <f>G221</f>
        <v>35.953157249304738</v>
      </c>
      <c r="E222" s="8">
        <f t="shared" si="34"/>
        <v>1.0785947174791422</v>
      </c>
      <c r="F222" s="13">
        <v>221</v>
      </c>
      <c r="G222" s="8">
        <f t="shared" si="35"/>
        <v>34.874562531825596</v>
      </c>
    </row>
    <row r="223" spans="4:9">
      <c r="D223" s="8">
        <f>G222</f>
        <v>34.874562531825596</v>
      </c>
      <c r="E223" s="8">
        <f t="shared" si="34"/>
        <v>1.0462368759547678</v>
      </c>
      <c r="F223" s="13">
        <v>222</v>
      </c>
      <c r="G223" s="8">
        <f t="shared" si="35"/>
        <v>33.828325655870827</v>
      </c>
    </row>
    <row r="224" spans="4:9">
      <c r="D224" s="8">
        <f>G223</f>
        <v>33.828325655870827</v>
      </c>
      <c r="E224" s="8">
        <f t="shared" si="34"/>
        <v>1.0148497696761247</v>
      </c>
      <c r="F224" s="13">
        <v>223</v>
      </c>
      <c r="G224" s="8">
        <f t="shared" si="35"/>
        <v>32.813475886194702</v>
      </c>
    </row>
    <row r="225" spans="4:9">
      <c r="D225" s="8">
        <f>G224</f>
        <v>32.813475886194702</v>
      </c>
      <c r="E225" s="8">
        <f t="shared" si="34"/>
        <v>0.98440427658584106</v>
      </c>
      <c r="F225" s="13">
        <v>224</v>
      </c>
      <c r="G225" s="8">
        <f t="shared" si="35"/>
        <v>31.82907160960886</v>
      </c>
      <c r="H225" t="s">
        <v>0</v>
      </c>
      <c r="I225" s="1">
        <f>G229</f>
        <v>28.17804824496185</v>
      </c>
    </row>
    <row r="226" spans="4:9">
      <c r="D226" s="8">
        <f>G225</f>
        <v>31.82907160960886</v>
      </c>
      <c r="E226" s="8">
        <f t="shared" si="34"/>
        <v>0.95487214828826572</v>
      </c>
      <c r="F226" s="13">
        <v>225</v>
      </c>
      <c r="G226" s="8">
        <f t="shared" si="35"/>
        <v>30.874199461320593</v>
      </c>
      <c r="H226" t="s">
        <v>1</v>
      </c>
      <c r="I226">
        <v>0.189</v>
      </c>
    </row>
    <row r="227" spans="4:9">
      <c r="D227" s="8">
        <f>G226</f>
        <v>30.874199461320593</v>
      </c>
      <c r="E227" s="8">
        <f t="shared" si="34"/>
        <v>0.92622598383961774</v>
      </c>
      <c r="F227" s="13">
        <v>226</v>
      </c>
      <c r="G227" s="8">
        <f t="shared" si="35"/>
        <v>29.947973477480975</v>
      </c>
      <c r="H227" t="s">
        <v>2</v>
      </c>
      <c r="I227">
        <v>12</v>
      </c>
    </row>
    <row r="228" spans="4:9">
      <c r="D228" s="8">
        <f>G227</f>
        <v>29.947973477480975</v>
      </c>
      <c r="E228" s="8">
        <f t="shared" si="34"/>
        <v>0.89843920432442925</v>
      </c>
      <c r="F228" s="13">
        <v>227</v>
      </c>
      <c r="G228" s="8">
        <f t="shared" si="35"/>
        <v>29.049534273156546</v>
      </c>
      <c r="H228" t="s">
        <v>3</v>
      </c>
      <c r="I228">
        <v>1</v>
      </c>
    </row>
    <row r="229" spans="4:9">
      <c r="D229" s="8">
        <f>G228</f>
        <v>29.049534273156546</v>
      </c>
      <c r="E229" s="8">
        <f t="shared" si="34"/>
        <v>0.87148602819469634</v>
      </c>
      <c r="F229" s="13">
        <v>228</v>
      </c>
      <c r="G229" s="8">
        <f t="shared" si="35"/>
        <v>28.17804824496185</v>
      </c>
      <c r="H229" t="s">
        <v>4</v>
      </c>
      <c r="I229" s="4">
        <f>I225*(1+(I226/I227))^(I227*I228)</f>
        <v>33.990134284556675</v>
      </c>
    </row>
    <row r="230" spans="4:9">
      <c r="D230" s="2">
        <f>I229</f>
        <v>33.990134284556675</v>
      </c>
      <c r="E230" s="2">
        <f t="shared" si="34"/>
        <v>1.0197040285367003</v>
      </c>
      <c r="F230" s="13">
        <v>229</v>
      </c>
      <c r="G230" s="2">
        <f t="shared" si="35"/>
        <v>32.970430256019974</v>
      </c>
    </row>
    <row r="231" spans="4:9">
      <c r="D231" s="2">
        <f>G230</f>
        <v>32.970430256019974</v>
      </c>
      <c r="E231" s="2">
        <f t="shared" si="34"/>
        <v>0.98911290768059912</v>
      </c>
      <c r="F231" s="13">
        <v>230</v>
      </c>
      <c r="G231" s="2">
        <f t="shared" si="35"/>
        <v>31.981317348339374</v>
      </c>
    </row>
    <row r="232" spans="4:9">
      <c r="D232" s="2">
        <f>G231</f>
        <v>31.981317348339374</v>
      </c>
      <c r="E232" s="2">
        <f t="shared" si="34"/>
        <v>0.95943952045018122</v>
      </c>
      <c r="F232" s="13">
        <v>231</v>
      </c>
      <c r="G232" s="2">
        <f t="shared" si="35"/>
        <v>31.021877827889192</v>
      </c>
    </row>
    <row r="233" spans="4:9">
      <c r="D233" s="2">
        <f>G232</f>
        <v>31.021877827889192</v>
      </c>
      <c r="E233" s="2">
        <f t="shared" si="34"/>
        <v>0.93065633483667576</v>
      </c>
      <c r="F233" s="13">
        <v>232</v>
      </c>
      <c r="G233" s="2">
        <f t="shared" si="35"/>
        <v>30.091221493052515</v>
      </c>
    </row>
    <row r="234" spans="4:9">
      <c r="D234" s="2">
        <f>G233</f>
        <v>30.091221493052515</v>
      </c>
      <c r="E234" s="2">
        <f t="shared" si="34"/>
        <v>0.90273664479157545</v>
      </c>
      <c r="F234" s="13">
        <v>233</v>
      </c>
      <c r="G234" s="2">
        <f t="shared" si="35"/>
        <v>29.188484848260941</v>
      </c>
    </row>
    <row r="235" spans="4:9">
      <c r="D235" s="2">
        <f>G234</f>
        <v>29.188484848260941</v>
      </c>
      <c r="E235" s="2">
        <f t="shared" si="34"/>
        <v>0.87565454544782817</v>
      </c>
      <c r="F235" s="13">
        <v>234</v>
      </c>
      <c r="G235" s="2">
        <f t="shared" si="35"/>
        <v>28.312830302813111</v>
      </c>
    </row>
    <row r="236" spans="4:9">
      <c r="D236" s="2">
        <f>G235</f>
        <v>28.312830302813111</v>
      </c>
      <c r="E236" s="2">
        <f t="shared" si="34"/>
        <v>0.84938490908439335</v>
      </c>
      <c r="F236" s="13">
        <v>235</v>
      </c>
      <c r="G236" s="2">
        <f t="shared" si="35"/>
        <v>27.463445393728719</v>
      </c>
    </row>
    <row r="237" spans="4:9">
      <c r="D237" s="2">
        <f>G236</f>
        <v>27.463445393728719</v>
      </c>
      <c r="E237" s="2">
        <f t="shared" si="34"/>
        <v>0.82390336181186152</v>
      </c>
      <c r="F237" s="13">
        <v>236</v>
      </c>
      <c r="G237" s="2">
        <f t="shared" si="35"/>
        <v>26.639542031916857</v>
      </c>
      <c r="H237" t="s">
        <v>0</v>
      </c>
      <c r="I237" s="1">
        <f>G241</f>
        <v>23.583795022548788</v>
      </c>
    </row>
    <row r="238" spans="4:9">
      <c r="D238" s="2">
        <f>G237</f>
        <v>26.639542031916857</v>
      </c>
      <c r="E238" s="2">
        <f t="shared" si="34"/>
        <v>0.79918626095750567</v>
      </c>
      <c r="F238" s="13">
        <v>237</v>
      </c>
      <c r="G238" s="2">
        <f t="shared" si="35"/>
        <v>25.840355770959352</v>
      </c>
      <c r="H238" t="s">
        <v>1</v>
      </c>
      <c r="I238">
        <v>0.189</v>
      </c>
    </row>
    <row r="239" spans="4:9">
      <c r="D239" s="2">
        <f>G238</f>
        <v>25.840355770959352</v>
      </c>
      <c r="E239" s="2">
        <f t="shared" si="34"/>
        <v>0.77521067312878056</v>
      </c>
      <c r="F239" s="13">
        <v>238</v>
      </c>
      <c r="G239" s="2">
        <f t="shared" si="35"/>
        <v>25.065145097830573</v>
      </c>
      <c r="H239" t="s">
        <v>2</v>
      </c>
      <c r="I239">
        <v>12</v>
      </c>
    </row>
    <row r="240" spans="4:9">
      <c r="D240" s="2">
        <f>G239</f>
        <v>25.065145097830573</v>
      </c>
      <c r="E240" s="2">
        <f t="shared" si="34"/>
        <v>0.75195435293491719</v>
      </c>
      <c r="F240" s="13">
        <v>239</v>
      </c>
      <c r="G240" s="2">
        <f t="shared" si="35"/>
        <v>24.313190744895657</v>
      </c>
      <c r="H240" t="s">
        <v>3</v>
      </c>
      <c r="I240">
        <v>1</v>
      </c>
    </row>
    <row r="241" spans="4:9">
      <c r="D241" s="2">
        <f>G240</f>
        <v>24.313190744895657</v>
      </c>
      <c r="E241" s="2">
        <f t="shared" si="34"/>
        <v>0.72939572234686967</v>
      </c>
      <c r="F241" s="13">
        <v>240</v>
      </c>
      <c r="G241" s="2">
        <f t="shared" si="35"/>
        <v>23.583795022548788</v>
      </c>
      <c r="H241" t="s">
        <v>4</v>
      </c>
      <c r="I241" s="4">
        <f>I237*(1+(I238/I239))^(I239*I240)</f>
        <v>28.448257054113714</v>
      </c>
    </row>
    <row r="242" spans="4:9">
      <c r="D242" s="8">
        <f>I241</f>
        <v>28.448257054113714</v>
      </c>
      <c r="E242" s="8">
        <f t="shared" si="34"/>
        <v>0.85344771162341138</v>
      </c>
      <c r="F242" s="13">
        <v>241</v>
      </c>
      <c r="G242" s="8">
        <f t="shared" si="35"/>
        <v>27.594809342490304</v>
      </c>
    </row>
    <row r="243" spans="4:9">
      <c r="D243" s="8">
        <f>G242</f>
        <v>27.594809342490304</v>
      </c>
      <c r="E243" s="8">
        <f t="shared" si="34"/>
        <v>0.82784428027470913</v>
      </c>
      <c r="F243" s="13">
        <v>242</v>
      </c>
      <c r="G243" s="8">
        <f t="shared" si="35"/>
        <v>26.766965062215593</v>
      </c>
    </row>
    <row r="244" spans="4:9">
      <c r="D244" s="8">
        <f>G243</f>
        <v>26.766965062215593</v>
      </c>
      <c r="E244" s="8">
        <f t="shared" si="34"/>
        <v>0.80300895186646781</v>
      </c>
      <c r="F244" s="13">
        <v>243</v>
      </c>
      <c r="G244" s="8">
        <f t="shared" si="35"/>
        <v>25.963956110349127</v>
      </c>
    </row>
    <row r="245" spans="4:9">
      <c r="D245" s="8">
        <f>G244</f>
        <v>25.963956110349127</v>
      </c>
      <c r="E245" s="8">
        <f t="shared" si="34"/>
        <v>0.77891868331047376</v>
      </c>
      <c r="F245" s="13">
        <v>244</v>
      </c>
      <c r="G245" s="8">
        <f t="shared" si="35"/>
        <v>25.185037427038655</v>
      </c>
    </row>
    <row r="246" spans="4:9">
      <c r="D246" s="8">
        <f>G245</f>
        <v>25.185037427038655</v>
      </c>
      <c r="E246" s="8">
        <f t="shared" si="34"/>
        <v>0.75555112281115966</v>
      </c>
      <c r="F246" s="13">
        <v>245</v>
      </c>
      <c r="G246" s="8">
        <f t="shared" si="35"/>
        <v>24.429486304227495</v>
      </c>
    </row>
    <row r="247" spans="4:9">
      <c r="D247" s="8">
        <f>G246</f>
        <v>24.429486304227495</v>
      </c>
      <c r="E247" s="8">
        <f t="shared" si="34"/>
        <v>0.73288458912682486</v>
      </c>
      <c r="F247" s="13">
        <v>246</v>
      </c>
      <c r="G247" s="8">
        <f t="shared" si="35"/>
        <v>23.69660171510067</v>
      </c>
    </row>
    <row r="248" spans="4:9">
      <c r="D248" s="8">
        <f>G247</f>
        <v>23.69660171510067</v>
      </c>
      <c r="E248" s="8">
        <f t="shared" si="34"/>
        <v>0.7108980514530201</v>
      </c>
      <c r="F248" s="13">
        <v>247</v>
      </c>
      <c r="G248" s="8">
        <f t="shared" si="35"/>
        <v>22.985703663647648</v>
      </c>
    </row>
    <row r="249" spans="4:9">
      <c r="D249" s="8">
        <f>G248</f>
        <v>22.985703663647648</v>
      </c>
      <c r="E249" s="8">
        <f t="shared" si="34"/>
        <v>0.68957110990942938</v>
      </c>
      <c r="F249" s="13">
        <v>248</v>
      </c>
      <c r="G249" s="8">
        <f t="shared" si="35"/>
        <v>22.296132553738218</v>
      </c>
      <c r="H249" t="s">
        <v>0</v>
      </c>
      <c r="I249" s="1">
        <f>G253</f>
        <v>19.738605840631383</v>
      </c>
    </row>
    <row r="250" spans="4:9">
      <c r="D250" s="8">
        <f>G249</f>
        <v>22.296132553738218</v>
      </c>
      <c r="E250" s="8">
        <f t="shared" si="34"/>
        <v>0.66888397661214649</v>
      </c>
      <c r="F250" s="13">
        <v>249</v>
      </c>
      <c r="G250" s="8">
        <f t="shared" si="35"/>
        <v>21.627248577126071</v>
      </c>
      <c r="H250" t="s">
        <v>1</v>
      </c>
      <c r="I250">
        <v>0.189</v>
      </c>
    </row>
    <row r="251" spans="4:9">
      <c r="D251" s="8">
        <f>G250</f>
        <v>21.627248577126071</v>
      </c>
      <c r="E251" s="8">
        <f t="shared" si="34"/>
        <v>0.64881745731378215</v>
      </c>
      <c r="F251" s="13">
        <v>250</v>
      </c>
      <c r="G251" s="8">
        <f t="shared" si="35"/>
        <v>20.978431119812289</v>
      </c>
      <c r="H251" t="s">
        <v>2</v>
      </c>
      <c r="I251">
        <v>12</v>
      </c>
    </row>
    <row r="252" spans="4:9">
      <c r="D252" s="8">
        <f>G251</f>
        <v>20.978431119812289</v>
      </c>
      <c r="E252" s="8">
        <f t="shared" si="34"/>
        <v>0.62935293359436861</v>
      </c>
      <c r="F252" s="13">
        <v>251</v>
      </c>
      <c r="G252" s="8">
        <f t="shared" si="35"/>
        <v>20.34907818621792</v>
      </c>
      <c r="H252" t="s">
        <v>3</v>
      </c>
      <c r="I252">
        <v>1</v>
      </c>
    </row>
    <row r="253" spans="4:9">
      <c r="D253" s="8">
        <f>G252</f>
        <v>20.34907818621792</v>
      </c>
      <c r="E253" s="8">
        <f t="shared" si="34"/>
        <v>0.61047234558653762</v>
      </c>
      <c r="F253" s="13">
        <v>252</v>
      </c>
      <c r="G253" s="8">
        <f t="shared" si="35"/>
        <v>19.738605840631383</v>
      </c>
      <c r="H253" t="s">
        <v>4</v>
      </c>
      <c r="I253" s="4">
        <f>I249*(1+(I250/I251))^(I251*I252)</f>
        <v>23.809947987897047</v>
      </c>
    </row>
    <row r="254" spans="4:9">
      <c r="D254" s="2">
        <f>I253</f>
        <v>23.809947987897047</v>
      </c>
      <c r="E254" s="2">
        <f t="shared" si="34"/>
        <v>0.71429843963691142</v>
      </c>
      <c r="F254" s="13">
        <v>253</v>
      </c>
      <c r="G254" s="2">
        <f t="shared" si="35"/>
        <v>23.095649548260134</v>
      </c>
    </row>
    <row r="255" spans="4:9">
      <c r="D255" s="2">
        <f>G254</f>
        <v>23.095649548260134</v>
      </c>
      <c r="E255" s="2">
        <f t="shared" si="34"/>
        <v>0.69286948644780399</v>
      </c>
      <c r="F255" s="13">
        <v>254</v>
      </c>
      <c r="G255" s="2">
        <f t="shared" si="35"/>
        <v>22.402780061812329</v>
      </c>
    </row>
    <row r="256" spans="4:9">
      <c r="D256" s="2">
        <f>G255</f>
        <v>22.402780061812329</v>
      </c>
      <c r="E256" s="2">
        <f t="shared" si="34"/>
        <v>0.67208340185436988</v>
      </c>
      <c r="F256" s="13">
        <v>255</v>
      </c>
      <c r="G256" s="2">
        <f t="shared" si="35"/>
        <v>21.73069665995796</v>
      </c>
    </row>
    <row r="257" spans="4:9">
      <c r="D257" s="2">
        <f>G256</f>
        <v>21.73069665995796</v>
      </c>
      <c r="E257" s="2">
        <f t="shared" si="34"/>
        <v>0.6519208997987388</v>
      </c>
      <c r="F257" s="13">
        <v>256</v>
      </c>
      <c r="G257" s="2">
        <f t="shared" si="35"/>
        <v>21.078775760159221</v>
      </c>
    </row>
    <row r="258" spans="4:9">
      <c r="D258" s="2">
        <f>G257</f>
        <v>21.078775760159221</v>
      </c>
      <c r="E258" s="2">
        <f t="shared" si="34"/>
        <v>0.63236327280477667</v>
      </c>
      <c r="F258" s="13">
        <v>257</v>
      </c>
      <c r="G258" s="2">
        <f t="shared" si="35"/>
        <v>20.446412487354443</v>
      </c>
    </row>
    <row r="259" spans="4:9">
      <c r="D259" s="2">
        <f>G258</f>
        <v>20.446412487354443</v>
      </c>
      <c r="E259" s="2">
        <f t="shared" ref="E259:E313" si="36">D259*0.03</f>
        <v>0.61339237462063323</v>
      </c>
      <c r="F259" s="13">
        <v>258</v>
      </c>
      <c r="G259" s="2">
        <f>D259-E259</f>
        <v>19.833020112733809</v>
      </c>
    </row>
    <row r="260" spans="4:9">
      <c r="D260" s="2">
        <f>G259</f>
        <v>19.833020112733809</v>
      </c>
      <c r="E260" s="2">
        <f t="shared" si="36"/>
        <v>0.59499060338201426</v>
      </c>
      <c r="F260" s="13">
        <v>259</v>
      </c>
      <c r="G260" s="2">
        <f>D260-E260</f>
        <v>19.238029509351794</v>
      </c>
    </row>
    <row r="261" spans="4:9">
      <c r="D261" s="2">
        <f>G260</f>
        <v>19.238029509351794</v>
      </c>
      <c r="E261" s="2">
        <f t="shared" si="36"/>
        <v>0.57714088528055374</v>
      </c>
      <c r="F261" s="13">
        <v>260</v>
      </c>
      <c r="G261" s="2">
        <f>D261-E261</f>
        <v>18.660888624071241</v>
      </c>
      <c r="H261" t="s">
        <v>0</v>
      </c>
      <c r="I261" s="1">
        <f>G265</f>
        <v>16.520350527101066</v>
      </c>
    </row>
    <row r="262" spans="4:9">
      <c r="D262" s="2">
        <f>G261</f>
        <v>18.660888624071241</v>
      </c>
      <c r="E262" s="2">
        <f t="shared" si="36"/>
        <v>0.55982665872213722</v>
      </c>
      <c r="F262" s="13">
        <v>261</v>
      </c>
      <c r="G262" s="2">
        <f>D262-E262</f>
        <v>18.101061965349103</v>
      </c>
      <c r="H262" t="s">
        <v>1</v>
      </c>
      <c r="I262">
        <v>0.189</v>
      </c>
    </row>
    <row r="263" spans="4:9">
      <c r="D263" s="2">
        <f>G262</f>
        <v>18.101061965349103</v>
      </c>
      <c r="E263" s="2">
        <f t="shared" si="36"/>
        <v>0.54303185896047312</v>
      </c>
      <c r="F263" s="13">
        <v>262</v>
      </c>
      <c r="G263" s="2">
        <f>D263-E263</f>
        <v>17.558030106388632</v>
      </c>
      <c r="H263" t="s">
        <v>2</v>
      </c>
      <c r="I263">
        <v>12</v>
      </c>
    </row>
    <row r="264" spans="4:9">
      <c r="D264" s="2">
        <f>G263</f>
        <v>17.558030106388632</v>
      </c>
      <c r="E264" s="2">
        <f t="shared" si="36"/>
        <v>0.52674090319165889</v>
      </c>
      <c r="F264" s="13">
        <v>263</v>
      </c>
      <c r="G264" s="2">
        <f>D264-E264</f>
        <v>17.031289203196973</v>
      </c>
      <c r="H264" t="s">
        <v>3</v>
      </c>
      <c r="I264">
        <v>1</v>
      </c>
    </row>
    <row r="265" spans="4:9">
      <c r="D265" s="2">
        <f>G264</f>
        <v>17.031289203196973</v>
      </c>
      <c r="E265" s="2">
        <f t="shared" si="36"/>
        <v>0.51093867609590915</v>
      </c>
      <c r="F265" s="13">
        <v>264</v>
      </c>
      <c r="G265" s="2">
        <f>D265-E265</f>
        <v>16.520350527101066</v>
      </c>
      <c r="H265" t="s">
        <v>4</v>
      </c>
      <c r="I265" s="4">
        <f>I261*(1+(I262/I263))^(I263*I264)</f>
        <v>19.927885989921659</v>
      </c>
    </row>
    <row r="266" spans="4:9">
      <c r="D266" s="8">
        <f>I265</f>
        <v>19.927885989921659</v>
      </c>
      <c r="E266" s="8">
        <f t="shared" si="36"/>
        <v>0.59783657969764981</v>
      </c>
      <c r="F266" s="13">
        <v>265</v>
      </c>
      <c r="G266" s="8">
        <f>D266-E266</f>
        <v>19.33004941022401</v>
      </c>
    </row>
    <row r="267" spans="4:9">
      <c r="D267" s="8">
        <f>G266</f>
        <v>19.33004941022401</v>
      </c>
      <c r="E267" s="8">
        <f t="shared" si="36"/>
        <v>0.57990148230672023</v>
      </c>
      <c r="F267" s="13">
        <v>266</v>
      </c>
      <c r="G267" s="8">
        <f>D267-E267</f>
        <v>18.75014792791729</v>
      </c>
    </row>
    <row r="268" spans="4:9">
      <c r="D268" s="8">
        <f>G267</f>
        <v>18.75014792791729</v>
      </c>
      <c r="E268" s="8">
        <f t="shared" si="36"/>
        <v>0.56250443783751869</v>
      </c>
      <c r="F268" s="13">
        <v>267</v>
      </c>
      <c r="G268" s="8">
        <f>D268-E268</f>
        <v>18.187643490079772</v>
      </c>
    </row>
    <row r="269" spans="4:9">
      <c r="D269" s="8">
        <f>G268</f>
        <v>18.187643490079772</v>
      </c>
      <c r="E269" s="8">
        <f t="shared" si="36"/>
        <v>0.54562930470239313</v>
      </c>
      <c r="F269" s="13">
        <v>268</v>
      </c>
      <c r="G269" s="8">
        <f>D269-E269</f>
        <v>17.642014185377377</v>
      </c>
    </row>
    <row r="270" spans="4:9">
      <c r="D270" s="8">
        <f>G269</f>
        <v>17.642014185377377</v>
      </c>
      <c r="E270" s="8">
        <f t="shared" si="36"/>
        <v>0.52926042556132125</v>
      </c>
      <c r="F270" s="13">
        <v>269</v>
      </c>
      <c r="G270" s="8">
        <f>D270-E270</f>
        <v>17.112753759816055</v>
      </c>
    </row>
    <row r="271" spans="4:9">
      <c r="D271" s="8">
        <f>G270</f>
        <v>17.112753759816055</v>
      </c>
      <c r="E271" s="8">
        <f t="shared" si="36"/>
        <v>0.51338261279448161</v>
      </c>
      <c r="F271" s="13">
        <v>270</v>
      </c>
      <c r="G271" s="8">
        <f>D271-E271</f>
        <v>16.599371147021575</v>
      </c>
    </row>
    <row r="272" spans="4:9">
      <c r="D272" s="8">
        <f>G271</f>
        <v>16.599371147021575</v>
      </c>
      <c r="E272" s="8">
        <f t="shared" si="36"/>
        <v>0.49798113441064723</v>
      </c>
      <c r="F272" s="13">
        <v>271</v>
      </c>
      <c r="G272" s="8">
        <f>D272-E272</f>
        <v>16.101390012610928</v>
      </c>
    </row>
    <row r="273" spans="4:9">
      <c r="D273" s="8">
        <f>G272</f>
        <v>16.101390012610928</v>
      </c>
      <c r="E273" s="8">
        <f t="shared" si="36"/>
        <v>0.48304170037832783</v>
      </c>
      <c r="F273" s="13">
        <v>272</v>
      </c>
      <c r="G273" s="8">
        <f>D273-E273</f>
        <v>15.6183483122326</v>
      </c>
      <c r="H273" t="s">
        <v>0</v>
      </c>
      <c r="I273" s="1">
        <f>G277</f>
        <v>13.826811464895155</v>
      </c>
    </row>
    <row r="274" spans="4:9">
      <c r="D274" s="8">
        <f>G273</f>
        <v>15.6183483122326</v>
      </c>
      <c r="E274" s="8">
        <f t="shared" si="36"/>
        <v>0.46855044936697798</v>
      </c>
      <c r="F274" s="13">
        <v>273</v>
      </c>
      <c r="G274" s="8">
        <f>D274-E274</f>
        <v>15.149797862865622</v>
      </c>
      <c r="H274" t="s">
        <v>1</v>
      </c>
      <c r="I274">
        <v>0.189</v>
      </c>
    </row>
    <row r="275" spans="4:9">
      <c r="D275" s="8">
        <f>G274</f>
        <v>15.149797862865622</v>
      </c>
      <c r="E275" s="8">
        <f t="shared" si="36"/>
        <v>0.45449393588596865</v>
      </c>
      <c r="F275" s="13">
        <v>274</v>
      </c>
      <c r="G275" s="8">
        <f>D275-E275</f>
        <v>14.695303926979653</v>
      </c>
      <c r="H275" t="s">
        <v>2</v>
      </c>
      <c r="I275">
        <v>12</v>
      </c>
    </row>
    <row r="276" spans="4:9">
      <c r="D276" s="8">
        <f>G275</f>
        <v>14.695303926979653</v>
      </c>
      <c r="E276" s="8">
        <f t="shared" si="36"/>
        <v>0.44085911780938958</v>
      </c>
      <c r="F276" s="13">
        <v>275</v>
      </c>
      <c r="G276" s="8">
        <f>D276-E276</f>
        <v>14.254444809170263</v>
      </c>
      <c r="H276" t="s">
        <v>3</v>
      </c>
      <c r="I276">
        <v>1</v>
      </c>
    </row>
    <row r="277" spans="4:9">
      <c r="D277" s="8">
        <f>G276</f>
        <v>14.254444809170263</v>
      </c>
      <c r="E277" s="8">
        <f t="shared" si="36"/>
        <v>0.42763334427510785</v>
      </c>
      <c r="F277" s="13">
        <v>276</v>
      </c>
      <c r="G277" s="8">
        <f>D277-E277</f>
        <v>13.826811464895155</v>
      </c>
      <c r="H277" t="s">
        <v>4</v>
      </c>
      <c r="I277" s="4">
        <f>I273*(1+(I274/I275))^(I275*I276)</f>
        <v>16.678769740663789</v>
      </c>
    </row>
    <row r="278" spans="4:9">
      <c r="D278" s="2">
        <f>I277</f>
        <v>16.678769740663789</v>
      </c>
      <c r="E278" s="2">
        <f t="shared" si="36"/>
        <v>0.5003630922199136</v>
      </c>
      <c r="F278" s="13">
        <v>277</v>
      </c>
      <c r="G278" s="2">
        <f>D278-E278</f>
        <v>16.178406648443875</v>
      </c>
    </row>
    <row r="279" spans="4:9">
      <c r="D279" s="2">
        <f>G278</f>
        <v>16.178406648443875</v>
      </c>
      <c r="E279" s="2">
        <f t="shared" si="36"/>
        <v>0.48535219945331626</v>
      </c>
      <c r="F279" s="13">
        <v>278</v>
      </c>
      <c r="G279" s="2">
        <f>D279-E279</f>
        <v>15.693054448990559</v>
      </c>
    </row>
    <row r="280" spans="4:9">
      <c r="D280" s="2">
        <f>G279</f>
        <v>15.693054448990559</v>
      </c>
      <c r="E280" s="2">
        <f t="shared" si="36"/>
        <v>0.47079163346971675</v>
      </c>
      <c r="F280" s="13">
        <v>279</v>
      </c>
      <c r="G280" s="2">
        <f>D280-E280</f>
        <v>15.222262815520843</v>
      </c>
    </row>
    <row r="281" spans="4:9">
      <c r="D281" s="2">
        <f>G280</f>
        <v>15.222262815520843</v>
      </c>
      <c r="E281" s="2">
        <f t="shared" si="36"/>
        <v>0.45666788446562528</v>
      </c>
      <c r="F281" s="13">
        <v>280</v>
      </c>
      <c r="G281" s="2">
        <f>D281-E281</f>
        <v>14.765594931055217</v>
      </c>
    </row>
    <row r="282" spans="4:9">
      <c r="D282" s="2">
        <f>G281</f>
        <v>14.765594931055217</v>
      </c>
      <c r="E282" s="2">
        <f t="shared" si="36"/>
        <v>0.4429678479316565</v>
      </c>
      <c r="F282" s="13">
        <v>281</v>
      </c>
      <c r="G282" s="2">
        <f>D282-E282</f>
        <v>14.32262708312356</v>
      </c>
    </row>
    <row r="283" spans="4:9">
      <c r="D283" s="2">
        <f>G282</f>
        <v>14.32262708312356</v>
      </c>
      <c r="E283" s="2">
        <f t="shared" si="36"/>
        <v>0.42967881249370682</v>
      </c>
      <c r="F283" s="13">
        <v>282</v>
      </c>
      <c r="G283" s="2">
        <f>D283-E283</f>
        <v>13.892948270629853</v>
      </c>
    </row>
    <row r="284" spans="4:9">
      <c r="D284" s="2">
        <f>G283</f>
        <v>13.892948270629853</v>
      </c>
      <c r="E284" s="2">
        <f t="shared" si="36"/>
        <v>0.41678844811889559</v>
      </c>
      <c r="F284" s="13">
        <v>283</v>
      </c>
      <c r="G284" s="2">
        <f>D284-E284</f>
        <v>13.476159822510958</v>
      </c>
    </row>
    <row r="285" spans="4:9">
      <c r="D285" s="2">
        <f>G284</f>
        <v>13.476159822510958</v>
      </c>
      <c r="E285" s="2">
        <f t="shared" si="36"/>
        <v>0.40428479467532874</v>
      </c>
      <c r="F285" s="13">
        <v>284</v>
      </c>
      <c r="G285" s="2">
        <f>D285-E285</f>
        <v>13.071875027835629</v>
      </c>
      <c r="H285" t="s">
        <v>0</v>
      </c>
      <c r="I285" s="1">
        <f>G289</f>
        <v>11.572436975361434</v>
      </c>
    </row>
    <row r="286" spans="4:9">
      <c r="D286" s="2">
        <f>G285</f>
        <v>13.071875027835629</v>
      </c>
      <c r="E286" s="2">
        <f t="shared" si="36"/>
        <v>0.39215625083506889</v>
      </c>
      <c r="F286" s="13">
        <v>285</v>
      </c>
      <c r="G286" s="2">
        <f>D286-E286</f>
        <v>12.679718777000561</v>
      </c>
      <c r="H286" t="s">
        <v>1</v>
      </c>
      <c r="I286">
        <v>0.189</v>
      </c>
    </row>
    <row r="287" spans="4:9">
      <c r="D287" s="2">
        <f>G286</f>
        <v>12.679718777000561</v>
      </c>
      <c r="E287" s="2">
        <f t="shared" si="36"/>
        <v>0.38039156331001683</v>
      </c>
      <c r="F287" s="13">
        <v>286</v>
      </c>
      <c r="G287" s="2">
        <f>D287-E287</f>
        <v>12.299327213690544</v>
      </c>
      <c r="H287" t="s">
        <v>2</v>
      </c>
      <c r="I287">
        <v>12</v>
      </c>
    </row>
    <row r="288" spans="4:9">
      <c r="D288" s="2">
        <f>G287</f>
        <v>12.299327213690544</v>
      </c>
      <c r="E288" s="2">
        <f t="shared" si="36"/>
        <v>0.36897981641071631</v>
      </c>
      <c r="F288" s="13">
        <v>287</v>
      </c>
      <c r="G288" s="2">
        <f>D288-E288</f>
        <v>11.930347397279828</v>
      </c>
      <c r="H288" t="s">
        <v>3</v>
      </c>
      <c r="I288">
        <v>1</v>
      </c>
    </row>
    <row r="289" spans="4:9">
      <c r="D289" s="2">
        <f>G288</f>
        <v>11.930347397279828</v>
      </c>
      <c r="E289" s="2">
        <f t="shared" si="36"/>
        <v>0.35791042191839484</v>
      </c>
      <c r="F289" s="13">
        <v>288</v>
      </c>
      <c r="G289" s="2">
        <f>D289-E289</f>
        <v>11.572436975361434</v>
      </c>
      <c r="H289" t="s">
        <v>4</v>
      </c>
      <c r="I289" s="4">
        <f>I285*(1+(I286/I287))^(I287*I288)</f>
        <v>13.959401423852468</v>
      </c>
    </row>
    <row r="290" spans="4:9">
      <c r="D290" s="8">
        <f>I289</f>
        <v>13.959401423852468</v>
      </c>
      <c r="E290" s="8">
        <f t="shared" si="36"/>
        <v>0.41878204271557401</v>
      </c>
      <c r="F290" s="13">
        <v>289</v>
      </c>
      <c r="G290" s="8">
        <f>D290-E290</f>
        <v>13.540619381136894</v>
      </c>
    </row>
    <row r="291" spans="4:9">
      <c r="D291" s="8">
        <f>G290</f>
        <v>13.540619381136894</v>
      </c>
      <c r="E291" s="8">
        <f t="shared" si="36"/>
        <v>0.40621858143410683</v>
      </c>
      <c r="F291" s="13">
        <v>290</v>
      </c>
      <c r="G291" s="8">
        <f>D291-E291</f>
        <v>13.134400799702787</v>
      </c>
    </row>
    <row r="292" spans="4:9">
      <c r="D292" s="8">
        <f>G291</f>
        <v>13.134400799702787</v>
      </c>
      <c r="E292" s="8">
        <f t="shared" si="36"/>
        <v>0.39403202399108361</v>
      </c>
      <c r="F292" s="13">
        <v>291</v>
      </c>
      <c r="G292" s="8">
        <f>D292-E292</f>
        <v>12.740368775711703</v>
      </c>
    </row>
    <row r="293" spans="4:9">
      <c r="D293" s="8">
        <f>G292</f>
        <v>12.740368775711703</v>
      </c>
      <c r="E293" s="8">
        <f t="shared" si="36"/>
        <v>0.38221106327135107</v>
      </c>
      <c r="F293" s="13">
        <v>292</v>
      </c>
      <c r="G293" s="8">
        <f>D293-E293</f>
        <v>12.358157712440352</v>
      </c>
    </row>
    <row r="294" spans="4:9">
      <c r="D294" s="8">
        <f>G293</f>
        <v>12.358157712440352</v>
      </c>
      <c r="E294" s="8">
        <f t="shared" si="36"/>
        <v>0.37074473137321057</v>
      </c>
      <c r="F294" s="13">
        <v>293</v>
      </c>
      <c r="G294" s="8">
        <f>D294-E294</f>
        <v>11.987412981067141</v>
      </c>
    </row>
    <row r="295" spans="4:9">
      <c r="D295" s="8">
        <f>G294</f>
        <v>11.987412981067141</v>
      </c>
      <c r="E295" s="8">
        <f t="shared" si="36"/>
        <v>0.35962238943201424</v>
      </c>
      <c r="F295" s="13">
        <v>294</v>
      </c>
      <c r="G295" s="8">
        <f>D295-E295</f>
        <v>11.627790591635128</v>
      </c>
    </row>
    <row r="296" spans="4:9">
      <c r="D296" s="8">
        <f>G295</f>
        <v>11.627790591635128</v>
      </c>
      <c r="E296" s="8">
        <f t="shared" si="36"/>
        <v>0.34883371774905381</v>
      </c>
      <c r="F296" s="13">
        <v>295</v>
      </c>
      <c r="G296" s="8">
        <f>D296-E296</f>
        <v>11.278956873886074</v>
      </c>
    </row>
    <row r="297" spans="4:9">
      <c r="D297" s="8">
        <f>G296</f>
        <v>11.278956873886074</v>
      </c>
      <c r="E297" s="8">
        <f t="shared" si="36"/>
        <v>0.33836870621658222</v>
      </c>
      <c r="F297" s="13">
        <v>296</v>
      </c>
      <c r="G297" s="8">
        <f>D297-E297</f>
        <v>10.940588167669491</v>
      </c>
      <c r="H297" t="s">
        <v>0</v>
      </c>
      <c r="I297" s="1">
        <f>G301</f>
        <v>9.6856240420088735</v>
      </c>
    </row>
    <row r="298" spans="4:9">
      <c r="D298" s="8">
        <f>G297</f>
        <v>10.940588167669491</v>
      </c>
      <c r="E298" s="8">
        <f t="shared" si="36"/>
        <v>0.32821764503008471</v>
      </c>
      <c r="F298" s="13">
        <v>297</v>
      </c>
      <c r="G298" s="8">
        <f>D298-E298</f>
        <v>10.612370522639406</v>
      </c>
      <c r="H298" t="s">
        <v>1</v>
      </c>
      <c r="I298">
        <v>0.189</v>
      </c>
    </row>
    <row r="299" spans="4:9">
      <c r="D299" s="8">
        <f>G298</f>
        <v>10.612370522639406</v>
      </c>
      <c r="E299" s="8">
        <f t="shared" si="36"/>
        <v>0.31837111567918214</v>
      </c>
      <c r="F299" s="13">
        <v>298</v>
      </c>
      <c r="G299" s="8">
        <f>D299-E299</f>
        <v>10.293999406960223</v>
      </c>
      <c r="H299" t="s">
        <v>2</v>
      </c>
      <c r="I299">
        <v>12</v>
      </c>
    </row>
    <row r="300" spans="4:9">
      <c r="D300" s="8">
        <f>G299</f>
        <v>10.293999406960223</v>
      </c>
      <c r="E300" s="8">
        <f t="shared" si="36"/>
        <v>0.30881998220880669</v>
      </c>
      <c r="F300" s="13">
        <v>299</v>
      </c>
      <c r="G300" s="8">
        <f>D300-E300</f>
        <v>9.9851794247514167</v>
      </c>
      <c r="H300" t="s">
        <v>3</v>
      </c>
      <c r="I300">
        <v>1</v>
      </c>
    </row>
    <row r="301" spans="4:9">
      <c r="D301" s="8">
        <f>G300</f>
        <v>9.9851794247514167</v>
      </c>
      <c r="E301" s="8">
        <f t="shared" si="36"/>
        <v>0.29955538274254251</v>
      </c>
      <c r="F301" s="13">
        <v>300</v>
      </c>
      <c r="G301" s="8">
        <f>D301-E301</f>
        <v>9.6856240420088735</v>
      </c>
      <c r="H301" t="s">
        <v>4</v>
      </c>
      <c r="I301" s="4">
        <f>I297*(1+(I298/I299))^(I299*I300)</f>
        <v>11.683408976932068</v>
      </c>
    </row>
    <row r="302" spans="4:9">
      <c r="D302" s="2">
        <f>I301</f>
        <v>11.683408976932068</v>
      </c>
      <c r="E302" s="2">
        <f t="shared" si="36"/>
        <v>0.35050226930796202</v>
      </c>
      <c r="F302" s="13">
        <v>301</v>
      </c>
      <c r="G302" s="2">
        <f>D302-E302</f>
        <v>11.332906707624106</v>
      </c>
    </row>
    <row r="303" spans="4:9">
      <c r="D303" s="2">
        <f>G302</f>
        <v>11.332906707624106</v>
      </c>
      <c r="E303" s="2">
        <f t="shared" si="36"/>
        <v>0.33998720122872317</v>
      </c>
      <c r="F303" s="13">
        <v>302</v>
      </c>
      <c r="G303" s="2">
        <f>D303-E303</f>
        <v>10.992919506395383</v>
      </c>
    </row>
    <row r="304" spans="4:9">
      <c r="D304" s="2">
        <f>G303</f>
        <v>10.992919506395383</v>
      </c>
      <c r="E304" s="2">
        <f t="shared" si="36"/>
        <v>0.32978758519186147</v>
      </c>
      <c r="F304" s="13">
        <v>303</v>
      </c>
      <c r="G304" s="2">
        <f>D304-E304</f>
        <v>10.663131921203522</v>
      </c>
    </row>
    <row r="305" spans="4:9">
      <c r="D305" s="2">
        <f>G304</f>
        <v>10.663131921203522</v>
      </c>
      <c r="E305" s="2">
        <f t="shared" si="36"/>
        <v>0.31989395763610567</v>
      </c>
      <c r="F305" s="13">
        <v>304</v>
      </c>
      <c r="G305" s="2">
        <f>D305-E305</f>
        <v>10.343237963567416</v>
      </c>
    </row>
    <row r="306" spans="4:9">
      <c r="D306" s="2">
        <f>G305</f>
        <v>10.343237963567416</v>
      </c>
      <c r="E306" s="2">
        <f t="shared" si="36"/>
        <v>0.31029713890702249</v>
      </c>
      <c r="F306" s="13">
        <v>305</v>
      </c>
      <c r="G306" s="2">
        <f>D306-E306</f>
        <v>10.032940824660393</v>
      </c>
    </row>
    <row r="307" spans="4:9">
      <c r="D307" s="2">
        <f>G306</f>
        <v>10.032940824660393</v>
      </c>
      <c r="E307" s="2">
        <f t="shared" si="36"/>
        <v>0.30098822473981179</v>
      </c>
      <c r="F307" s="13">
        <v>306</v>
      </c>
      <c r="G307" s="2">
        <f>D307-E307</f>
        <v>9.7319525999205823</v>
      </c>
    </row>
    <row r="308" spans="4:9">
      <c r="D308" s="2">
        <f>G307</f>
        <v>9.7319525999205823</v>
      </c>
      <c r="E308" s="2">
        <f t="shared" si="36"/>
        <v>0.29195857799761743</v>
      </c>
      <c r="F308" s="13">
        <v>307</v>
      </c>
      <c r="G308" s="2">
        <f>D308-E308</f>
        <v>9.4399940219229652</v>
      </c>
    </row>
    <row r="309" spans="4:9">
      <c r="D309" s="2">
        <f>G308</f>
        <v>9.4399940219229652</v>
      </c>
      <c r="E309" s="2">
        <f t="shared" si="36"/>
        <v>0.28319982065768895</v>
      </c>
      <c r="F309" s="13">
        <v>308</v>
      </c>
      <c r="G309" s="2">
        <f>D309-E309</f>
        <v>9.1567942012652761</v>
      </c>
      <c r="H309" t="s">
        <v>0</v>
      </c>
      <c r="I309" s="1">
        <f>G313</f>
        <v>8.1064440690298412</v>
      </c>
    </row>
    <row r="310" spans="4:9">
      <c r="D310" s="2">
        <f>G309</f>
        <v>9.1567942012652761</v>
      </c>
      <c r="E310" s="2">
        <f t="shared" si="36"/>
        <v>0.27470382603795829</v>
      </c>
      <c r="F310" s="13">
        <v>309</v>
      </c>
      <c r="G310" s="2">
        <f>D310-E310</f>
        <v>8.8820903752273175</v>
      </c>
      <c r="H310" t="s">
        <v>1</v>
      </c>
      <c r="I310">
        <v>0.189</v>
      </c>
    </row>
    <row r="311" spans="4:9">
      <c r="D311" s="2">
        <f>G310</f>
        <v>8.8820903752273175</v>
      </c>
      <c r="E311" s="2">
        <f t="shared" si="36"/>
        <v>0.26646271125681953</v>
      </c>
      <c r="F311" s="13">
        <v>310</v>
      </c>
      <c r="G311" s="2">
        <f>D311-E311</f>
        <v>8.6156276639704981</v>
      </c>
      <c r="H311" t="s">
        <v>2</v>
      </c>
      <c r="I311">
        <v>12</v>
      </c>
    </row>
    <row r="312" spans="4:9">
      <c r="D312" s="2">
        <f>G311</f>
        <v>8.6156276639704981</v>
      </c>
      <c r="E312" s="2">
        <f t="shared" si="36"/>
        <v>0.25846882991911491</v>
      </c>
      <c r="F312" s="13">
        <v>311</v>
      </c>
      <c r="G312" s="2">
        <f>D312-E312</f>
        <v>8.3571588340513827</v>
      </c>
      <c r="H312" t="s">
        <v>3</v>
      </c>
      <c r="I312">
        <v>1</v>
      </c>
    </row>
    <row r="313" spans="4:9">
      <c r="D313" s="2">
        <f>G312</f>
        <v>8.3571588340513827</v>
      </c>
      <c r="E313" s="2">
        <f t="shared" si="36"/>
        <v>0.2507147650215415</v>
      </c>
      <c r="F313" s="13">
        <v>312</v>
      </c>
      <c r="G313" s="2">
        <f>D313-E313</f>
        <v>8.1064440690298412</v>
      </c>
      <c r="H313" t="s">
        <v>4</v>
      </c>
      <c r="I313" s="4">
        <f>I309*(1+(I310/I311))^(I311*I312)</f>
        <v>9.778502757934552</v>
      </c>
    </row>
    <row r="314" spans="4:9">
      <c r="D314" s="6"/>
      <c r="E314" s="6"/>
      <c r="F314" s="15"/>
      <c r="G314" s="6"/>
    </row>
    <row r="315" spans="4:9">
      <c r="D315" s="4" t="s">
        <v>12</v>
      </c>
      <c r="E315" s="6"/>
      <c r="F315" s="15"/>
      <c r="G315" s="6"/>
    </row>
    <row r="316" spans="4:9">
      <c r="D316" s="6"/>
      <c r="E316" s="6"/>
      <c r="F316" s="15"/>
      <c r="G316" s="6"/>
    </row>
    <row r="317" spans="4:9">
      <c r="D317" s="6"/>
      <c r="E317" s="6"/>
      <c r="F317" s="15"/>
      <c r="G317" s="6"/>
    </row>
    <row r="318" spans="4:9">
      <c r="D318" s="6"/>
      <c r="E318" s="6"/>
      <c r="F318" s="15"/>
      <c r="G318" s="6"/>
    </row>
    <row r="319" spans="4:9">
      <c r="D319" s="6"/>
      <c r="E319" s="6"/>
      <c r="F319" s="15"/>
      <c r="G319" s="6"/>
    </row>
    <row r="320" spans="4:9">
      <c r="D320" s="6"/>
      <c r="E320" s="6"/>
      <c r="F320" s="15"/>
      <c r="G320" s="6"/>
    </row>
    <row r="321" spans="4:7">
      <c r="D321" s="6"/>
      <c r="E321" s="6"/>
      <c r="F321" s="15"/>
      <c r="G321" s="6"/>
    </row>
    <row r="322" spans="4:7">
      <c r="D322" s="6"/>
      <c r="E322" s="6"/>
      <c r="F322" s="15"/>
      <c r="G322" s="6"/>
    </row>
    <row r="323" spans="4:7">
      <c r="D323" s="6"/>
      <c r="E323" s="6"/>
      <c r="F323" s="15"/>
      <c r="G323" s="6"/>
    </row>
    <row r="324" spans="4:7">
      <c r="D324" s="6"/>
      <c r="E324" s="6"/>
      <c r="F324" s="15"/>
      <c r="G324" s="6"/>
    </row>
    <row r="325" spans="4:7">
      <c r="D325" s="6"/>
      <c r="E325" s="6"/>
      <c r="F325" s="15"/>
      <c r="G325" s="6"/>
    </row>
    <row r="326" spans="4:7">
      <c r="D326" s="6"/>
      <c r="E326" s="6"/>
      <c r="F326" s="15"/>
      <c r="G326" s="6"/>
    </row>
    <row r="327" spans="4:7">
      <c r="D327" s="6"/>
      <c r="E327" s="6"/>
      <c r="F327" s="15"/>
      <c r="G327" s="6"/>
    </row>
    <row r="328" spans="4:7">
      <c r="D328" s="6"/>
      <c r="E328" s="6"/>
      <c r="F328" s="15"/>
      <c r="G328" s="6"/>
    </row>
    <row r="329" spans="4:7">
      <c r="D329" s="6"/>
      <c r="E329" s="6"/>
      <c r="F329" s="15"/>
      <c r="G329" s="6"/>
    </row>
    <row r="330" spans="4:7">
      <c r="D330" s="6"/>
      <c r="E330" s="6"/>
      <c r="F330" s="15"/>
      <c r="G330" s="6"/>
    </row>
    <row r="331" spans="4:7">
      <c r="D331" s="6"/>
      <c r="E331" s="6"/>
      <c r="F331" s="15"/>
      <c r="G331" s="6"/>
    </row>
    <row r="332" spans="4:7">
      <c r="D332" s="6"/>
      <c r="E332" s="6"/>
      <c r="F332" s="15"/>
      <c r="G332" s="6"/>
    </row>
    <row r="333" spans="4:7">
      <c r="D333" s="6"/>
      <c r="E333" s="6"/>
      <c r="F333" s="15"/>
      <c r="G333" s="6"/>
    </row>
    <row r="334" spans="4:7">
      <c r="D334" s="6"/>
      <c r="E334" s="6"/>
      <c r="F334" s="15"/>
      <c r="G334" s="6"/>
    </row>
    <row r="335" spans="4:7">
      <c r="D335" s="6"/>
      <c r="E335" s="6"/>
      <c r="F335" s="15"/>
      <c r="G335" s="6"/>
    </row>
    <row r="336" spans="4:7">
      <c r="D336" s="6"/>
      <c r="E336" s="6"/>
      <c r="F336" s="15"/>
      <c r="G336" s="6"/>
    </row>
    <row r="337" spans="4:7">
      <c r="D337" s="6"/>
      <c r="E337" s="6"/>
      <c r="F337" s="15"/>
      <c r="G337" s="6"/>
    </row>
    <row r="338" spans="4:7">
      <c r="D338" s="6"/>
      <c r="E338" s="6"/>
      <c r="F338" s="15"/>
      <c r="G338" s="6"/>
    </row>
    <row r="339" spans="4:7">
      <c r="D339" s="6"/>
      <c r="E339" s="6"/>
      <c r="F339" s="15"/>
      <c r="G339" s="6"/>
    </row>
    <row r="340" spans="4:7">
      <c r="D340" s="6"/>
      <c r="E340" s="6"/>
      <c r="F340" s="15"/>
      <c r="G340" s="6"/>
    </row>
    <row r="341" spans="4:7">
      <c r="D341" s="6"/>
      <c r="E341" s="6"/>
      <c r="F341" s="15"/>
      <c r="G341" s="6"/>
    </row>
    <row r="342" spans="4:7">
      <c r="D342" s="6"/>
      <c r="E342" s="6"/>
      <c r="F342" s="15"/>
      <c r="G342" s="6"/>
    </row>
    <row r="343" spans="4:7">
      <c r="D343" s="6"/>
      <c r="E343" s="6"/>
      <c r="F343" s="15"/>
      <c r="G343" s="6"/>
    </row>
    <row r="344" spans="4:7">
      <c r="D344" s="6"/>
      <c r="E344" s="6"/>
      <c r="F344" s="15"/>
      <c r="G344" s="6"/>
    </row>
    <row r="345" spans="4:7">
      <c r="D345" s="6"/>
      <c r="E345" s="6"/>
      <c r="F345" s="15"/>
      <c r="G345" s="6"/>
    </row>
    <row r="346" spans="4:7">
      <c r="D346" s="6"/>
      <c r="E346" s="6"/>
      <c r="F346" s="15"/>
      <c r="G346" s="6"/>
    </row>
    <row r="347" spans="4:7">
      <c r="D347" s="6"/>
      <c r="E347" s="6"/>
      <c r="F347" s="15"/>
      <c r="G347" s="6"/>
    </row>
    <row r="348" spans="4:7">
      <c r="D348" s="6"/>
      <c r="E348" s="6"/>
      <c r="F348" s="15"/>
      <c r="G348" s="6"/>
    </row>
    <row r="349" spans="4:7">
      <c r="D349" s="6"/>
      <c r="E349" s="6"/>
      <c r="F349" s="15"/>
      <c r="G349" s="6"/>
    </row>
    <row r="350" spans="4:7">
      <c r="D350" s="6"/>
      <c r="E350" s="6"/>
      <c r="F350" s="15"/>
      <c r="G350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Owner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 Richardson</dc:creator>
  <cp:lastModifiedBy>Haley Richardson</cp:lastModifiedBy>
  <dcterms:created xsi:type="dcterms:W3CDTF">2016-09-24T19:16:59Z</dcterms:created>
  <dcterms:modified xsi:type="dcterms:W3CDTF">2016-09-26T19:03:10Z</dcterms:modified>
</cp:coreProperties>
</file>