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encrowley/Documents/1-Work/2-Eucentre/6-SERA/ JRA4/ Task1_Exposure/"/>
    </mc:Choice>
  </mc:AlternateContent>
  <xr:revisionPtr revIDLastSave="0" documentId="8_{F169C409-CABF-814D-A4D6-2DDEC446CDD5}" xr6:coauthVersionLast="36" xr6:coauthVersionMax="36" xr10:uidLastSave="{00000000-0000-0000-0000-000000000000}"/>
  <bookViews>
    <workbookView xWindow="5420" yWindow="460" windowWidth="27840" windowHeight="15400" xr2:uid="{7A38AA0B-A6F1-2046-8C9F-20169C13223F}"/>
  </bookViews>
  <sheets>
    <sheet name="European Exposure Model v0.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0" i="1" l="1"/>
  <c r="E117" i="1"/>
  <c r="E115" i="1"/>
  <c r="E109" i="1"/>
  <c r="E107" i="1"/>
  <c r="E105" i="1"/>
  <c r="E103" i="1"/>
  <c r="E101" i="1"/>
  <c r="E99" i="1"/>
  <c r="H97" i="1"/>
  <c r="E97" i="1"/>
  <c r="E95" i="1"/>
  <c r="E91" i="1"/>
  <c r="E89" i="1"/>
  <c r="E85" i="1"/>
  <c r="E82" i="1"/>
  <c r="E80" i="1"/>
  <c r="H78" i="1"/>
  <c r="E77" i="1"/>
  <c r="H75" i="1"/>
  <c r="E74" i="1"/>
  <c r="E71" i="1"/>
  <c r="H66" i="1"/>
  <c r="E65" i="1"/>
  <c r="E63" i="1"/>
  <c r="H62" i="1"/>
  <c r="E61" i="1"/>
  <c r="E59" i="1"/>
  <c r="E57" i="1"/>
  <c r="H53" i="1"/>
  <c r="E52" i="1"/>
  <c r="H50" i="1"/>
  <c r="E48" i="1"/>
  <c r="E45" i="1"/>
  <c r="E39" i="1"/>
  <c r="E36" i="1"/>
  <c r="E33" i="1"/>
  <c r="E30" i="1"/>
  <c r="E25" i="1"/>
  <c r="H24" i="1"/>
  <c r="E18" i="1"/>
  <c r="E16" i="1"/>
  <c r="E14" i="1"/>
  <c r="E12" i="1"/>
</calcChain>
</file>

<file path=xl/sharedStrings.xml><?xml version="1.0" encoding="utf-8"?>
<sst xmlns="http://schemas.openxmlformats.org/spreadsheetml/2006/main" count="648" uniqueCount="313">
  <si>
    <t>Country</t>
  </si>
  <si>
    <t>ISO Code</t>
  </si>
  <si>
    <t>Residential dwellings, buildings and population</t>
  </si>
  <si>
    <t>Commercial buildings</t>
  </si>
  <si>
    <t>Industrial buildings</t>
  </si>
  <si>
    <t>Source</t>
  </si>
  <si>
    <t>Data</t>
  </si>
  <si>
    <t>Link</t>
  </si>
  <si>
    <t>Sources</t>
  </si>
  <si>
    <t>Europe-wide</t>
  </si>
  <si>
    <t xml:space="preserve">  </t>
  </si>
  <si>
    <t>Luis Sousa, Vitor Silva, and Paolo Bazzurro (2017) "Using Open-Access Data in the Development of Exposure Data Sets of Industrial Buildings for Earthquake Risk Modeling," Earthquake Spectra: February 2017, Vol. 33, No. 1, pp. 63-84.</t>
  </si>
  <si>
    <t>Built-up area</t>
  </si>
  <si>
    <t>earthquakespectra.org/doi/10.1193/020316EQS027M</t>
  </si>
  <si>
    <t>EU Buildings database</t>
  </si>
  <si>
    <t>Number of industrial enterprises</t>
  </si>
  <si>
    <t>ec.europa.eu/energy/en/eu-buildings-database</t>
  </si>
  <si>
    <t>Schimschar, S., Grözinger, J., Korte, H., Boermans, T., Lilova, V., &amp; Bhar, R. (2011) "Panorama of the European non-residential construction sector." Ecofys Germany GmbH.</t>
  </si>
  <si>
    <t>Building count
Average floor area</t>
  </si>
  <si>
    <t>https://leonardo-energy.pl/wp-content/uploads/2018/03/Europejski-sektor-budownictwa-niemieszkalnego.pdf</t>
  </si>
  <si>
    <t xml:space="preserve"> </t>
  </si>
  <si>
    <t>Refurbishment of the public building stock towards NZEB
Acronym of the project: REPUBLIC_ZEB (2016)</t>
  </si>
  <si>
    <t>www.republiczeb.org</t>
  </si>
  <si>
    <t>Catenazzi, G. (2009) "Advances in techno-economic energy modeling
costs, dynamics and hybrid aspects"</t>
  </si>
  <si>
    <t>Floor area per employee</t>
  </si>
  <si>
    <t>doi.org/10.3929/ethz-a-005830048</t>
  </si>
  <si>
    <t>BUILD UP Skills supported by Intelligent Energy Europe</t>
  </si>
  <si>
    <t>www.buildupskills.eu</t>
  </si>
  <si>
    <t>Tsitsanis Anastasios, Tsatsakis Konstantinos, Oxizidis Simeon, Bucur Mircea, Ring Daniel, Milne Caroline (2017) "Report on typology of buildings suitable for dual energy services - Deliverable D5.1" Project title: New Buildings Energy Renovation Business Models incorporating dual energy services</t>
  </si>
  <si>
    <t>http://novice-project.eu/wp-content/uploads/2018/08/d5.1_report-on-typology-of-buildings-suitable-for-dual-energy-services.pdf</t>
  </si>
  <si>
    <t>Albania</t>
  </si>
  <si>
    <t>ALB</t>
  </si>
  <si>
    <t xml:space="preserve">2011 Population and Housing Census
</t>
  </si>
  <si>
    <t xml:space="preserve">Population
Dwelling and building count
</t>
  </si>
  <si>
    <t>http://www.instat.gov.al/en/themes/censuses/</t>
  </si>
  <si>
    <t>Gjergji Simaku (2014), Albania - National Building Typology, Energy Performance and saving potential
The model of typology to Albanian Residential Buildings</t>
  </si>
  <si>
    <t>Average floor area</t>
  </si>
  <si>
    <t>https://www.academia.edu/9631224/ALBANIA_-NATIONAL_BUILDING_TYPOLOGY_ENERGY_PERFORMANCE_AND_SAVING_POTENCIAL_The_MODEL_of_typology_to_Albanian_Residential_Buildings</t>
  </si>
  <si>
    <t>Gjergji Simaku (2014), 'Albania - National Building Typology, Energy Performance and saving potential The model of typology to Albanian Residential Buildings</t>
  </si>
  <si>
    <t>Total floor area</t>
  </si>
  <si>
    <t>Labour Market and Education, 2011 Population and Housing Census</t>
  </si>
  <si>
    <t>Labour force
Building count</t>
  </si>
  <si>
    <t>http://www.instat.gov.al</t>
  </si>
  <si>
    <t>Andorra</t>
  </si>
  <si>
    <t>AND</t>
  </si>
  <si>
    <t>Demographics and Population</t>
  </si>
  <si>
    <t>Population</t>
  </si>
  <si>
    <t>Departament d'Estadística</t>
  </si>
  <si>
    <t>https://www.estadistica.ad/serveiestudis/web/index.asp?lang=2</t>
  </si>
  <si>
    <t>Departament d'Estadística - Business Sector</t>
  </si>
  <si>
    <t>Number of businesses</t>
  </si>
  <si>
    <t>https://www.estadistica.ad</t>
  </si>
  <si>
    <t>GED4GEM</t>
  </si>
  <si>
    <t>Dwelling count</t>
  </si>
  <si>
    <t>https://platform.openquake.org/exposure</t>
  </si>
  <si>
    <t>Austria</t>
  </si>
  <si>
    <t>AUT</t>
  </si>
  <si>
    <t>Population
Dwelling and building count</t>
  </si>
  <si>
    <t>Building count 
Average floor area</t>
  </si>
  <si>
    <t>https://ec.europa.eu/energy/en/eu-buildings-database</t>
  </si>
  <si>
    <t>Average floor area per dwelling</t>
  </si>
  <si>
    <t>Statistik Austria</t>
  </si>
  <si>
    <t>Labour force</t>
  </si>
  <si>
    <t>https://www.statistik.at</t>
  </si>
  <si>
    <t>Belarus</t>
  </si>
  <si>
    <t>BLR</t>
  </si>
  <si>
    <t>2009 Population and Housing Census
Statistical Yearbook of Republic of Belarus</t>
  </si>
  <si>
    <t>Population
Dwelling Count
Average floor area</t>
  </si>
  <si>
    <t>National Statistics Committee of the Republic of Belarus</t>
  </si>
  <si>
    <t>Building count. 
Labour force.</t>
  </si>
  <si>
    <t>http://www.belstat.gov.by</t>
  </si>
  <si>
    <t>National Statistics Committee of the Republic of Belarus - Structural surveys of organizations</t>
  </si>
  <si>
    <t>Building Count</t>
  </si>
  <si>
    <t>Belgium</t>
  </si>
  <si>
    <t>BEL</t>
  </si>
  <si>
    <t>EU Building Database</t>
  </si>
  <si>
    <t>Statbel - the Belgian statistical office</t>
  </si>
  <si>
    <t>https://statbel.fgov.be</t>
  </si>
  <si>
    <t>Bosnia and Herzegovina</t>
  </si>
  <si>
    <t>BIH</t>
  </si>
  <si>
    <t>2013 Population and Housing Census</t>
  </si>
  <si>
    <t>Population
Dwelling and building count
Total floor area</t>
  </si>
  <si>
    <t xml:space="preserve">http://www.popis2013.ba </t>
  </si>
  <si>
    <t>Agency of statistics of BiH</t>
  </si>
  <si>
    <t>Building count
Labour force</t>
  </si>
  <si>
    <t>http://www.bhas.ba</t>
  </si>
  <si>
    <t>Agency of statistics of BiH - Structural business statistics</t>
  </si>
  <si>
    <t>http://www.popis.gov.ba</t>
  </si>
  <si>
    <t>Bulgaria</t>
  </si>
  <si>
    <t>BGR</t>
  </si>
  <si>
    <t>www.nsi.bg</t>
  </si>
  <si>
    <t>Europe’s buildings under the microscope</t>
  </si>
  <si>
    <t>http://bpie.eu/wp-content/uploads/2015/10/HR_EU_B_under_microscope_study.pdf</t>
  </si>
  <si>
    <t>National Statistical Institute</t>
  </si>
  <si>
    <t>Croatia</t>
  </si>
  <si>
    <t>HRV</t>
  </si>
  <si>
    <t>2011 Population and Housing Census</t>
  </si>
  <si>
    <t>Population
Dwelling count
Total floor area</t>
  </si>
  <si>
    <t>Croatian Bureau of Statistics</t>
  </si>
  <si>
    <t>https://www.dzs.hr</t>
  </si>
  <si>
    <t>Cyprus</t>
  </si>
  <si>
    <t>CYP</t>
  </si>
  <si>
    <t xml:space="preserve">2011 Population and Housing Census
</t>
  </si>
  <si>
    <t xml:space="preserve">Population
Dwelling count
</t>
  </si>
  <si>
    <t>http://www.cystat.gov.cy</t>
  </si>
  <si>
    <t>TABULA Project</t>
  </si>
  <si>
    <t>Building count</t>
  </si>
  <si>
    <t>episcope.eu/iee-project/tabula/</t>
  </si>
  <si>
    <t>Statistical Service</t>
  </si>
  <si>
    <t>http://www.mof.gov.cy</t>
  </si>
  <si>
    <t>Czech Republic</t>
  </si>
  <si>
    <t>CZE</t>
  </si>
  <si>
    <t>Population
Dwelling count</t>
  </si>
  <si>
    <t xml:space="preserve">Average size of dwelling by degree of urbanisation </t>
  </si>
  <si>
    <t>https://ec.europa.eu/eurostat</t>
  </si>
  <si>
    <t>Czech Statistical Office</t>
  </si>
  <si>
    <t>https://www.czso.cz/csu/czso/statistics</t>
  </si>
  <si>
    <t>Denmark</t>
  </si>
  <si>
    <t>DNK</t>
  </si>
  <si>
    <t>Statistics Denmark.</t>
  </si>
  <si>
    <t>https://www.dst.dk</t>
  </si>
  <si>
    <t>Estonia</t>
  </si>
  <si>
    <t>EST</t>
  </si>
  <si>
    <t>Building count
Avergage floor area</t>
  </si>
  <si>
    <t>Statistics Estonia</t>
  </si>
  <si>
    <t>https://www.stat.ee</t>
  </si>
  <si>
    <t>Finland</t>
  </si>
  <si>
    <t>FIN</t>
  </si>
  <si>
    <t>Statistics Finland</t>
  </si>
  <si>
    <t>https://www.stat.fi</t>
  </si>
  <si>
    <t>France</t>
  </si>
  <si>
    <t>FRA</t>
  </si>
  <si>
    <t xml:space="preserve">2014 Population and Housing Census
</t>
  </si>
  <si>
    <t>https://www.insee.fr</t>
  </si>
  <si>
    <t>Institut National de la statistique</t>
  </si>
  <si>
    <t>Germany</t>
  </si>
  <si>
    <t>DEU</t>
  </si>
  <si>
    <t>DESTATIS - Federal Statistics Office</t>
  </si>
  <si>
    <t>https://www.destatis.de</t>
  </si>
  <si>
    <t>Gibraltar</t>
  </si>
  <si>
    <t>GIB</t>
  </si>
  <si>
    <t>2012 Population and Housing Census</t>
  </si>
  <si>
    <t>HM Government of Gibraltar</t>
  </si>
  <si>
    <t>https://www.gibraltar.gov.gi</t>
  </si>
  <si>
    <t>Labour force in industrial sector</t>
  </si>
  <si>
    <t>Dwelling Count</t>
  </si>
  <si>
    <t>Greece</t>
  </si>
  <si>
    <t>GRC</t>
  </si>
  <si>
    <t>Population
Dwelling and building count
Average floor area per dwelling</t>
  </si>
  <si>
    <t>http://www.statistics.gr</t>
  </si>
  <si>
    <t>Hungary</t>
  </si>
  <si>
    <t>HUN</t>
  </si>
  <si>
    <t xml:space="preserve">Building count
</t>
  </si>
  <si>
    <t>NERA Project</t>
  </si>
  <si>
    <t>cordis.europa.eu/project/rcn/96282/reporting/en</t>
  </si>
  <si>
    <t>Hungarian Central Statistical Office</t>
  </si>
  <si>
    <t>Iceland</t>
  </si>
  <si>
    <t>ISL</t>
  </si>
  <si>
    <t xml:space="preserve">https://www.hagstofa.is </t>
  </si>
  <si>
    <t>Statistics Iceland</t>
  </si>
  <si>
    <t>https://www.statice.is/</t>
  </si>
  <si>
    <t>https://www.statice.is</t>
  </si>
  <si>
    <t>Ireland</t>
  </si>
  <si>
    <t>IRL</t>
  </si>
  <si>
    <t>Building count. 
Average floor area</t>
  </si>
  <si>
    <t>Central Statistics Office</t>
  </si>
  <si>
    <t>https://www.cso.ie</t>
  </si>
  <si>
    <t>Isle of Man</t>
  </si>
  <si>
    <t>IMN</t>
  </si>
  <si>
    <t>Population
Average floor area</t>
  </si>
  <si>
    <t>The official Isle of Man Government Website</t>
  </si>
  <si>
    <t>https://www.gov.im</t>
  </si>
  <si>
    <t>Isle of Man Government - Census</t>
  </si>
  <si>
    <t>Italy</t>
  </si>
  <si>
    <t>ITA</t>
  </si>
  <si>
    <t xml:space="preserve">2001 Population and Housing Census
</t>
  </si>
  <si>
    <t xml:space="preserve">Population
Dwelling and building count
Floor area
</t>
  </si>
  <si>
    <t>Istituto Nazionale di Statistica</t>
  </si>
  <si>
    <t>www.istat.it</t>
  </si>
  <si>
    <t>EU Buildings database. Europe’s buildings under the microscope</t>
  </si>
  <si>
    <t>Kosovo</t>
  </si>
  <si>
    <t>KO-</t>
  </si>
  <si>
    <t>Kosovo agency statistics</t>
  </si>
  <si>
    <t>http://ask.rks-gov.net</t>
  </si>
  <si>
    <t>Kosovo agency statistics - Structural business survey</t>
  </si>
  <si>
    <t xml:space="preserve">Number of enterprises
Labour force in industrial sector </t>
  </si>
  <si>
    <t>Kosovo energy efficiency plan</t>
  </si>
  <si>
    <t>Average floor area
Building count</t>
  </si>
  <si>
    <t>https://www.solarthermalworld.org/sites/gstec/files/news/file/2014-11-24/kosovo_heating_strategy_2011_to_2018.pdf</t>
  </si>
  <si>
    <t>Latvia</t>
  </si>
  <si>
    <t>LVA</t>
  </si>
  <si>
    <t>2009 Population and Housing Census</t>
  </si>
  <si>
    <t>Population
Dwelling Count</t>
  </si>
  <si>
    <t>Central Statistical Bureau of Latvia</t>
  </si>
  <si>
    <t>Liechtenstein</t>
  </si>
  <si>
    <t>LIE</t>
  </si>
  <si>
    <t>2010 Population and Housing Census</t>
  </si>
  <si>
    <t xml:space="preserve">https://www.llv.li
</t>
  </si>
  <si>
    <t>Office of Statistics</t>
  </si>
  <si>
    <t>https://www.llv.li/</t>
  </si>
  <si>
    <t>Office of Statistics - principality of Liechtenstein</t>
  </si>
  <si>
    <t>Number of enterprises</t>
  </si>
  <si>
    <t>https://www.globalpropertyguide.com</t>
  </si>
  <si>
    <t>Lithuania</t>
  </si>
  <si>
    <t>LTU</t>
  </si>
  <si>
    <t>2001 Population and Housing Census</t>
  </si>
  <si>
    <t>Statistics Lithuania</t>
  </si>
  <si>
    <t>https://www.stat.gov.lt</t>
  </si>
  <si>
    <t>Luxembourg</t>
  </si>
  <si>
    <t>LUX</t>
  </si>
  <si>
    <t>Statistics Portal</t>
  </si>
  <si>
    <t>Malta</t>
  </si>
  <si>
    <t>MLT</t>
  </si>
  <si>
    <t xml:space="preserve">2005 Population and Housing Census
</t>
  </si>
  <si>
    <t>National Statistics Office - Malta</t>
  </si>
  <si>
    <t>https://nso.gov.mt</t>
  </si>
  <si>
    <t xml:space="preserve">National Statistics </t>
  </si>
  <si>
    <t>Eurostat 2011</t>
  </si>
  <si>
    <t>Moldova</t>
  </si>
  <si>
    <t>MDA</t>
  </si>
  <si>
    <t>2014 Population and Housing Census</t>
  </si>
  <si>
    <t>National Bureau of Statistics</t>
  </si>
  <si>
    <t>http://www.statistica.md</t>
  </si>
  <si>
    <t>Monaco</t>
  </si>
  <si>
    <t>MCO</t>
  </si>
  <si>
    <t>2008 Population and Housing Census</t>
  </si>
  <si>
    <t>Monaco Statistics</t>
  </si>
  <si>
    <t>https://www.monacostatistics.mc/</t>
  </si>
  <si>
    <t>www.monacostatistics.mc/</t>
  </si>
  <si>
    <t xml:space="preserve">Property Monaco </t>
  </si>
  <si>
    <t>http://www.relocation-monaco.com</t>
  </si>
  <si>
    <t>Montenegro</t>
  </si>
  <si>
    <t>MNE</t>
  </si>
  <si>
    <t>Statistical office of Montenegro</t>
  </si>
  <si>
    <t>http://monstat.org</t>
  </si>
  <si>
    <t>Netherlands</t>
  </si>
  <si>
    <t>NLD</t>
  </si>
  <si>
    <t>2017 Population and Housing Census</t>
  </si>
  <si>
    <t xml:space="preserve">https://www.cbs.nl
 </t>
  </si>
  <si>
    <t>CBS Statistics</t>
  </si>
  <si>
    <t>https://www.cbs.nl</t>
  </si>
  <si>
    <t>https://opendata.cbs.nl</t>
  </si>
  <si>
    <t>Norway</t>
  </si>
  <si>
    <t>NOR</t>
  </si>
  <si>
    <t xml:space="preserve">2017 Population and Housing Census
</t>
  </si>
  <si>
    <t>Statistics Norway</t>
  </si>
  <si>
    <t>https://www.ssb.no</t>
  </si>
  <si>
    <t>Poland</t>
  </si>
  <si>
    <t>POL</t>
  </si>
  <si>
    <t>Statistics Poland</t>
  </si>
  <si>
    <t>http://stat.gov.pl</t>
  </si>
  <si>
    <t>Population by administrative division</t>
  </si>
  <si>
    <t>https://www.citypopulation.de</t>
  </si>
  <si>
    <t>Portugal</t>
  </si>
  <si>
    <t>PRT</t>
  </si>
  <si>
    <t>Statistics Portugal</t>
  </si>
  <si>
    <t>Building count 
Labour force</t>
  </si>
  <si>
    <t>https://www.ine.pt</t>
  </si>
  <si>
    <t>North Macedonia</t>
  </si>
  <si>
    <t>MKD</t>
  </si>
  <si>
    <t xml:space="preserve">2002 Population and Housing Census
</t>
  </si>
  <si>
    <t>State Staistical Office</t>
  </si>
  <si>
    <t>State Statistical Office - Republic of Macedonia</t>
  </si>
  <si>
    <t>www.stat.gov.mk</t>
  </si>
  <si>
    <t>Romania</t>
  </si>
  <si>
    <t>ROU</t>
  </si>
  <si>
    <t>National Institute of Statistics</t>
  </si>
  <si>
    <t>http://www.insse.ro</t>
  </si>
  <si>
    <t>Serbia</t>
  </si>
  <si>
    <t>SRB</t>
  </si>
  <si>
    <t xml:space="preserve">Population
Dwelling count
Total floor area
</t>
  </si>
  <si>
    <t>Statistical Office</t>
  </si>
  <si>
    <t>http://www.stat.gov.rs</t>
  </si>
  <si>
    <t>Slovakia</t>
  </si>
  <si>
    <t>SVK</t>
  </si>
  <si>
    <t>STATdat. of Statistical office</t>
  </si>
  <si>
    <t>http://statdat.statistics.sk</t>
  </si>
  <si>
    <t>Slovenia</t>
  </si>
  <si>
    <t>SVN</t>
  </si>
  <si>
    <t>2002 Population and Housing Census</t>
  </si>
  <si>
    <t>https://www.stat.si</t>
  </si>
  <si>
    <t>Spain</t>
  </si>
  <si>
    <t>ESP</t>
  </si>
  <si>
    <t>Instituto Nacional de Estadística</t>
  </si>
  <si>
    <t>https://www.ine.es</t>
  </si>
  <si>
    <t>Sweden</t>
  </si>
  <si>
    <t>SWE</t>
  </si>
  <si>
    <t>SCB - statistics office</t>
  </si>
  <si>
    <t>www.scb.se</t>
  </si>
  <si>
    <t>Switzerland</t>
  </si>
  <si>
    <t>CHE</t>
  </si>
  <si>
    <t>2016 Population and Housing Census</t>
  </si>
  <si>
    <t xml:space="preserve">https://bit.ly/2DQEea2 </t>
  </si>
  <si>
    <t>Federal Office for Statistics</t>
  </si>
  <si>
    <t>https://www.bfs.admin.ch</t>
  </si>
  <si>
    <t>https://bit.ly/2pzXzIi</t>
  </si>
  <si>
    <t>https://bit.ly/2pA0dOe</t>
  </si>
  <si>
    <t>Turkey</t>
  </si>
  <si>
    <t>TUR</t>
  </si>
  <si>
    <t>2000 Population and Housing Census
2001-2017 Building permits</t>
  </si>
  <si>
    <t>Ukraine</t>
  </si>
  <si>
    <t>UKR</t>
  </si>
  <si>
    <t>State Statistics Service</t>
  </si>
  <si>
    <t>Building count
Labour force
Average floor area</t>
  </si>
  <si>
    <t>https://ukrstat.org</t>
  </si>
  <si>
    <t>State Statistics Service of Ukraine</t>
  </si>
  <si>
    <t>ukrstat.org</t>
  </si>
  <si>
    <t xml:space="preserve">Average floor area </t>
  </si>
  <si>
    <t>https://www.helgilibrary.com</t>
  </si>
  <si>
    <t>United Kingdom</t>
  </si>
  <si>
    <t>GBR</t>
  </si>
  <si>
    <t>Office for National Statistics</t>
  </si>
  <si>
    <t>https://www.ons.gov.uk/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</si>
</sst>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u/>
      <sz val="10"/>
      <color rgb="FF660099"/>
      <name val="Arial"/>
      <family val="2"/>
    </font>
    <font>
      <sz val="10"/>
      <color rgb="FF66009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1">
    <xf numFmtId="0" fontId="0" fillId="0" borderId="0" xfId="0"/>
    <xf numFmtId="0" fontId="2" fillId="2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2" fillId="2" borderId="5" xfId="0" applyFont="1" applyFill="1" applyBorder="1" applyAlignment="1">
      <alignment horizontal="center" vertical="center"/>
    </xf>
    <xf numFmtId="0" fontId="0" fillId="0" borderId="0" xfId="0" applyFont="1" applyAlignment="1"/>
    <xf numFmtId="0" fontId="3" fillId="0" borderId="6" xfId="0" applyFont="1" applyBorder="1"/>
    <xf numFmtId="0" fontId="2" fillId="2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/>
    </xf>
    <xf numFmtId="0" fontId="3" fillId="0" borderId="1" xfId="0" applyFont="1" applyBorder="1"/>
    <xf numFmtId="0" fontId="3" fillId="2" borderId="0" xfId="0" applyFont="1" applyFill="1" applyAlignment="1">
      <alignment horizontal="left"/>
    </xf>
    <xf numFmtId="0" fontId="3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wrapText="1"/>
    </xf>
    <xf numFmtId="0" fontId="3" fillId="2" borderId="0" xfId="0" applyFont="1" applyFill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wrapText="1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horizontal="left" vertical="center" wrapText="1"/>
    </xf>
    <xf numFmtId="0" fontId="6" fillId="2" borderId="19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left" vertical="center" wrapText="1"/>
    </xf>
    <xf numFmtId="0" fontId="3" fillId="2" borderId="8" xfId="0" applyFont="1" applyFill="1" applyBorder="1"/>
    <xf numFmtId="0" fontId="3" fillId="2" borderId="20" xfId="0" applyFont="1" applyFill="1" applyBorder="1"/>
    <xf numFmtId="0" fontId="0" fillId="2" borderId="8" xfId="0" applyFont="1" applyFill="1" applyBorder="1" applyAlignment="1">
      <alignment vertical="center" wrapText="1"/>
    </xf>
    <xf numFmtId="0" fontId="0" fillId="2" borderId="10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0" fontId="3" fillId="2" borderId="1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 wrapText="1"/>
    </xf>
    <xf numFmtId="0" fontId="3" fillId="2" borderId="14" xfId="0" applyFont="1" applyFill="1" applyBorder="1" applyAlignment="1">
      <alignment vertical="center" wrapText="1"/>
    </xf>
    <xf numFmtId="0" fontId="4" fillId="2" borderId="19" xfId="0" applyFont="1" applyFill="1" applyBorder="1" applyAlignment="1">
      <alignment horizontal="left" vertical="center"/>
    </xf>
    <xf numFmtId="0" fontId="0" fillId="2" borderId="0" xfId="0" applyFont="1" applyFill="1" applyAlignment="1">
      <alignment vertical="center"/>
    </xf>
    <xf numFmtId="0" fontId="7" fillId="2" borderId="14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vertical="center"/>
    </xf>
    <xf numFmtId="0" fontId="0" fillId="2" borderId="5" xfId="0" applyFont="1" applyFill="1" applyBorder="1" applyAlignment="1">
      <alignment horizontal="left" vertical="center"/>
    </xf>
    <xf numFmtId="0" fontId="1" fillId="2" borderId="6" xfId="1" applyFill="1" applyBorder="1" applyAlignment="1">
      <alignment horizontal="left" vertical="center" wrapText="1"/>
    </xf>
    <xf numFmtId="0" fontId="3" fillId="2" borderId="0" xfId="0" applyFont="1" applyFill="1" applyAlignment="1">
      <alignment vertical="center"/>
    </xf>
    <xf numFmtId="0" fontId="3" fillId="2" borderId="14" xfId="0" applyFont="1" applyFill="1" applyBorder="1"/>
    <xf numFmtId="0" fontId="3" fillId="2" borderId="6" xfId="0" applyFont="1" applyFill="1" applyBorder="1"/>
    <xf numFmtId="0" fontId="6" fillId="2" borderId="15" xfId="0" applyFont="1" applyFill="1" applyBorder="1" applyAlignment="1">
      <alignment horizontal="left" vertical="center" wrapText="1"/>
    </xf>
    <xf numFmtId="0" fontId="6" fillId="2" borderId="21" xfId="0" applyFont="1" applyFill="1" applyBorder="1" applyAlignment="1">
      <alignment horizontal="left" vertical="center" wrapText="1"/>
    </xf>
    <xf numFmtId="0" fontId="6" fillId="2" borderId="22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wrapText="1"/>
    </xf>
    <xf numFmtId="0" fontId="7" fillId="2" borderId="0" xfId="0" applyFont="1" applyFill="1" applyAlignment="1">
      <alignment vertical="center"/>
    </xf>
    <xf numFmtId="0" fontId="8" fillId="2" borderId="6" xfId="0" applyFont="1" applyFill="1" applyBorder="1" applyAlignment="1">
      <alignment horizontal="left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0" fillId="2" borderId="0" xfId="0" applyFont="1" applyFill="1" applyAlignment="1">
      <alignment horizontal="left" vertical="center"/>
    </xf>
    <xf numFmtId="0" fontId="3" fillId="2" borderId="17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vertical="center" wrapText="1"/>
    </xf>
    <xf numFmtId="0" fontId="3" fillId="2" borderId="5" xfId="0" applyFont="1" applyFill="1" applyBorder="1"/>
    <xf numFmtId="0" fontId="3" fillId="2" borderId="9" xfId="0" applyFont="1" applyFill="1" applyBorder="1"/>
    <xf numFmtId="0" fontId="3" fillId="2" borderId="8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c.europa.eu/eurostat" TargetMode="External"/><Relationship Id="rId21" Type="http://schemas.openxmlformats.org/officeDocument/2006/relationships/hyperlink" Target="https://statbel.fgov.be/" TargetMode="External"/><Relationship Id="rId42" Type="http://schemas.openxmlformats.org/officeDocument/2006/relationships/hyperlink" Target="https://www.dst.dk/" TargetMode="External"/><Relationship Id="rId63" Type="http://schemas.openxmlformats.org/officeDocument/2006/relationships/hyperlink" Target="https://www.gibraltar.gov.gi/" TargetMode="External"/><Relationship Id="rId84" Type="http://schemas.openxmlformats.org/officeDocument/2006/relationships/hyperlink" Target="https://ec.europa.eu/energy/en/eu-buildings-database" TargetMode="External"/><Relationship Id="rId138" Type="http://schemas.openxmlformats.org/officeDocument/2006/relationships/hyperlink" Target="https://ec.europa.eu/eurostat" TargetMode="External"/><Relationship Id="rId107" Type="http://schemas.openxmlformats.org/officeDocument/2006/relationships/hyperlink" Target="https://www.cbs.nl/" TargetMode="External"/><Relationship Id="rId11" Type="http://schemas.openxmlformats.org/officeDocument/2006/relationships/hyperlink" Target="https://www.estadistica.ad/serveiestudis/web/index.asp?lang=2" TargetMode="External"/><Relationship Id="rId32" Type="http://schemas.openxmlformats.org/officeDocument/2006/relationships/hyperlink" Target="http://www.cystat.gov.cy/" TargetMode="External"/><Relationship Id="rId53" Type="http://schemas.openxmlformats.org/officeDocument/2006/relationships/hyperlink" Target="https://ec.europa.eu/eurostat" TargetMode="External"/><Relationship Id="rId74" Type="http://schemas.openxmlformats.org/officeDocument/2006/relationships/hyperlink" Target="https://ec.europa.eu/energy/en/eu-buildings-database" TargetMode="External"/><Relationship Id="rId128" Type="http://schemas.openxmlformats.org/officeDocument/2006/relationships/hyperlink" Target="http://statdat.statistics.sk/" TargetMode="External"/><Relationship Id="rId149" Type="http://schemas.openxmlformats.org/officeDocument/2006/relationships/hyperlink" Target="https://platform.openquake.org/exposure" TargetMode="External"/><Relationship Id="rId5" Type="http://schemas.openxmlformats.org/officeDocument/2006/relationships/hyperlink" Target="http://doi.org/10.3929/ethz-a-005830048" TargetMode="External"/><Relationship Id="rId95" Type="http://schemas.openxmlformats.org/officeDocument/2006/relationships/hyperlink" Target="https://ec.europa.eu/eurostat" TargetMode="External"/><Relationship Id="rId22" Type="http://schemas.openxmlformats.org/officeDocument/2006/relationships/hyperlink" Target="http://www.popis2013.ba/" TargetMode="External"/><Relationship Id="rId27" Type="http://schemas.openxmlformats.org/officeDocument/2006/relationships/hyperlink" Target="https://ec.europa.eu/energy/en/eu-buildings-database" TargetMode="External"/><Relationship Id="rId43" Type="http://schemas.openxmlformats.org/officeDocument/2006/relationships/hyperlink" Target="https://platform.openquake.org/exposure" TargetMode="External"/><Relationship Id="rId48" Type="http://schemas.openxmlformats.org/officeDocument/2006/relationships/hyperlink" Target="https://www.stat.ee/" TargetMode="External"/><Relationship Id="rId64" Type="http://schemas.openxmlformats.org/officeDocument/2006/relationships/hyperlink" Target="https://www.gibraltar.gov.gi/" TargetMode="External"/><Relationship Id="rId69" Type="http://schemas.openxmlformats.org/officeDocument/2006/relationships/hyperlink" Target="http://cordis.europa.eu/project/rcn/96282/reporting/en" TargetMode="External"/><Relationship Id="rId113" Type="http://schemas.openxmlformats.org/officeDocument/2006/relationships/hyperlink" Target="http://bpie.eu/wp-content/uploads/2015/10/HR_EU_B_under_microscope_study.pdf" TargetMode="External"/><Relationship Id="rId118" Type="http://schemas.openxmlformats.org/officeDocument/2006/relationships/hyperlink" Target="http://bpie.eu/wp-content/uploads/2015/10/HR_EU_B_under_microscope_study.pdf" TargetMode="External"/><Relationship Id="rId134" Type="http://schemas.openxmlformats.org/officeDocument/2006/relationships/hyperlink" Target="https://www.ine.es/" TargetMode="External"/><Relationship Id="rId139" Type="http://schemas.openxmlformats.org/officeDocument/2006/relationships/hyperlink" Target="https://bit.ly/2DQEea2" TargetMode="External"/><Relationship Id="rId80" Type="http://schemas.openxmlformats.org/officeDocument/2006/relationships/hyperlink" Target="http://www.istat.it/" TargetMode="External"/><Relationship Id="rId85" Type="http://schemas.openxmlformats.org/officeDocument/2006/relationships/hyperlink" Target="https://platform.openquake.org/exposure" TargetMode="External"/><Relationship Id="rId150" Type="http://schemas.openxmlformats.org/officeDocument/2006/relationships/hyperlink" Target="https://www.ons.gov.uk/" TargetMode="External"/><Relationship Id="rId12" Type="http://schemas.openxmlformats.org/officeDocument/2006/relationships/hyperlink" Target="https://www.estadistica.ad/" TargetMode="External"/><Relationship Id="rId17" Type="http://schemas.openxmlformats.org/officeDocument/2006/relationships/hyperlink" Target="http://www.belstat.gov.by/" TargetMode="External"/><Relationship Id="rId33" Type="http://schemas.openxmlformats.org/officeDocument/2006/relationships/hyperlink" Target="https://ec.europa.eu/energy/en/eu-buildings-database" TargetMode="External"/><Relationship Id="rId38" Type="http://schemas.openxmlformats.org/officeDocument/2006/relationships/hyperlink" Target="https://platform.openquake.org/exposure" TargetMode="External"/><Relationship Id="rId59" Type="http://schemas.openxmlformats.org/officeDocument/2006/relationships/hyperlink" Target="https://www.insee.fr/" TargetMode="External"/><Relationship Id="rId103" Type="http://schemas.openxmlformats.org/officeDocument/2006/relationships/hyperlink" Target="http://www.monacostatistics.mc/" TargetMode="External"/><Relationship Id="rId108" Type="http://schemas.openxmlformats.org/officeDocument/2006/relationships/hyperlink" Target="https://www.cbs.nl/" TargetMode="External"/><Relationship Id="rId124" Type="http://schemas.openxmlformats.org/officeDocument/2006/relationships/hyperlink" Target="https://ec.europa.eu/energy/en/eu-buildings-database" TargetMode="External"/><Relationship Id="rId129" Type="http://schemas.openxmlformats.org/officeDocument/2006/relationships/hyperlink" Target="https://ec.europa.eu/energy/en/eu-buildings-database" TargetMode="External"/><Relationship Id="rId54" Type="http://schemas.openxmlformats.org/officeDocument/2006/relationships/hyperlink" Target="https://www.insee.fr/" TargetMode="External"/><Relationship Id="rId70" Type="http://schemas.openxmlformats.org/officeDocument/2006/relationships/hyperlink" Target="http://bpie.eu/wp-content/uploads/2015/10/HR_EU_B_under_microscope_study.pdf" TargetMode="External"/><Relationship Id="rId75" Type="http://schemas.openxmlformats.org/officeDocument/2006/relationships/hyperlink" Target="https://platform.openquake.org/exposure" TargetMode="External"/><Relationship Id="rId91" Type="http://schemas.openxmlformats.org/officeDocument/2006/relationships/hyperlink" Target="https://www.globalpropertyguide.com/" TargetMode="External"/><Relationship Id="rId96" Type="http://schemas.openxmlformats.org/officeDocument/2006/relationships/hyperlink" Target="https://ec.europa.eu/energy/en/eu-buildings-database" TargetMode="External"/><Relationship Id="rId140" Type="http://schemas.openxmlformats.org/officeDocument/2006/relationships/hyperlink" Target="https://www.bfs.admin.ch/" TargetMode="External"/><Relationship Id="rId145" Type="http://schemas.openxmlformats.org/officeDocument/2006/relationships/hyperlink" Target="http://ukrstat.org/" TargetMode="External"/><Relationship Id="rId1" Type="http://schemas.openxmlformats.org/officeDocument/2006/relationships/hyperlink" Target="http://earthquakespectra.org/doi/10.1193/020316EQS027M" TargetMode="External"/><Relationship Id="rId6" Type="http://schemas.openxmlformats.org/officeDocument/2006/relationships/hyperlink" Target="http://www.buildupskills.eu/" TargetMode="External"/><Relationship Id="rId23" Type="http://schemas.openxmlformats.org/officeDocument/2006/relationships/hyperlink" Target="http://www.bhas.ba/" TargetMode="External"/><Relationship Id="rId28" Type="http://schemas.openxmlformats.org/officeDocument/2006/relationships/hyperlink" Target="http://ec.europa.eu/energy/en/eu-buildings-database" TargetMode="External"/><Relationship Id="rId49" Type="http://schemas.openxmlformats.org/officeDocument/2006/relationships/hyperlink" Target="https://ec.europa.eu/eurostat" TargetMode="External"/><Relationship Id="rId114" Type="http://schemas.openxmlformats.org/officeDocument/2006/relationships/hyperlink" Target="https://ec.europa.eu/energy/en/eu-buildings-database" TargetMode="External"/><Relationship Id="rId119" Type="http://schemas.openxmlformats.org/officeDocument/2006/relationships/hyperlink" Target="https://www.citypopulation.de/" TargetMode="External"/><Relationship Id="rId44" Type="http://schemas.openxmlformats.org/officeDocument/2006/relationships/hyperlink" Target="http://bpie.eu/wp-content/uploads/2015/10/HR_EU_B_under_microscope_study.pdf" TargetMode="External"/><Relationship Id="rId60" Type="http://schemas.openxmlformats.org/officeDocument/2006/relationships/hyperlink" Target="https://ec.europa.eu/energy/en/eu-buildings-database" TargetMode="External"/><Relationship Id="rId65" Type="http://schemas.openxmlformats.org/officeDocument/2006/relationships/hyperlink" Target="https://platform.openquake.org/exposure" TargetMode="External"/><Relationship Id="rId81" Type="http://schemas.openxmlformats.org/officeDocument/2006/relationships/hyperlink" Target="http://ask.rks-gov.net/" TargetMode="External"/><Relationship Id="rId86" Type="http://schemas.openxmlformats.org/officeDocument/2006/relationships/hyperlink" Target="https://ec.europa.eu/eurostat" TargetMode="External"/><Relationship Id="rId130" Type="http://schemas.openxmlformats.org/officeDocument/2006/relationships/hyperlink" Target="https://ec.europa.eu/energy/en/eu-buildings-database" TargetMode="External"/><Relationship Id="rId135" Type="http://schemas.openxmlformats.org/officeDocument/2006/relationships/hyperlink" Target="https://ec.europa.eu/energy/en/eu-buildings-database" TargetMode="External"/><Relationship Id="rId151" Type="http://schemas.openxmlformats.org/officeDocument/2006/relationships/hyperlink" Target="https://ec.europa.eu/eurostat" TargetMode="External"/><Relationship Id="rId13" Type="http://schemas.openxmlformats.org/officeDocument/2006/relationships/hyperlink" Target="https://platform.openquake.org/exposure" TargetMode="External"/><Relationship Id="rId18" Type="http://schemas.openxmlformats.org/officeDocument/2006/relationships/hyperlink" Target="https://platform.openquake.org/exposure" TargetMode="External"/><Relationship Id="rId39" Type="http://schemas.openxmlformats.org/officeDocument/2006/relationships/hyperlink" Target="http://bpie.eu/wp-content/uploads/2015/10/HR_EU_B_under_microscope_study.pdf" TargetMode="External"/><Relationship Id="rId109" Type="http://schemas.openxmlformats.org/officeDocument/2006/relationships/hyperlink" Target="https://opendata.cbs.nl/" TargetMode="External"/><Relationship Id="rId34" Type="http://schemas.openxmlformats.org/officeDocument/2006/relationships/hyperlink" Target="http://episcope.eu/iee-project/tabula/" TargetMode="External"/><Relationship Id="rId50" Type="http://schemas.openxmlformats.org/officeDocument/2006/relationships/hyperlink" Target="https://www.stat.fi/" TargetMode="External"/><Relationship Id="rId55" Type="http://schemas.openxmlformats.org/officeDocument/2006/relationships/hyperlink" Target="https://ec.europa.eu/energy/en/eu-buildings-database" TargetMode="External"/><Relationship Id="rId76" Type="http://schemas.openxmlformats.org/officeDocument/2006/relationships/hyperlink" Target="https://www.cso.ie/" TargetMode="External"/><Relationship Id="rId97" Type="http://schemas.openxmlformats.org/officeDocument/2006/relationships/hyperlink" Target="https://platform.openquake.org/exposure" TargetMode="External"/><Relationship Id="rId104" Type="http://schemas.openxmlformats.org/officeDocument/2006/relationships/hyperlink" Target="https://platform.openquake.org/exposure" TargetMode="External"/><Relationship Id="rId120" Type="http://schemas.openxmlformats.org/officeDocument/2006/relationships/hyperlink" Target="https://www.ine.pt/" TargetMode="External"/><Relationship Id="rId125" Type="http://schemas.openxmlformats.org/officeDocument/2006/relationships/hyperlink" Target="http://www.insse.ro/" TargetMode="External"/><Relationship Id="rId141" Type="http://schemas.openxmlformats.org/officeDocument/2006/relationships/hyperlink" Target="https://bit.ly/2pzXzIi" TargetMode="External"/><Relationship Id="rId146" Type="http://schemas.openxmlformats.org/officeDocument/2006/relationships/hyperlink" Target="https://platform.openquake.org/exposure" TargetMode="External"/><Relationship Id="rId7" Type="http://schemas.openxmlformats.org/officeDocument/2006/relationships/hyperlink" Target="http://novice-project.eu/wp-content/uploads/2018/08/d5.1_report-on-typology-of-buildings-suitable-for-dual-energy-services.pdf" TargetMode="External"/><Relationship Id="rId71" Type="http://schemas.openxmlformats.org/officeDocument/2006/relationships/hyperlink" Target="https://www.hagstofa.is/" TargetMode="External"/><Relationship Id="rId92" Type="http://schemas.openxmlformats.org/officeDocument/2006/relationships/hyperlink" Target="https://ec.europa.eu/energy/en/eu-buildings-database" TargetMode="External"/><Relationship Id="rId2" Type="http://schemas.openxmlformats.org/officeDocument/2006/relationships/hyperlink" Target="http://ec.europa.eu/energy/en/eu-buildings-database" TargetMode="External"/><Relationship Id="rId29" Type="http://schemas.openxmlformats.org/officeDocument/2006/relationships/hyperlink" Target="http://bpie.eu/wp-content/uploads/2015/10/HR_EU_B_under_microscope_study.pdf" TargetMode="External"/><Relationship Id="rId24" Type="http://schemas.openxmlformats.org/officeDocument/2006/relationships/hyperlink" Target="http://www.bhas.ba/" TargetMode="External"/><Relationship Id="rId40" Type="http://schemas.openxmlformats.org/officeDocument/2006/relationships/hyperlink" Target="https://ec.europa.eu/eurostat" TargetMode="External"/><Relationship Id="rId45" Type="http://schemas.openxmlformats.org/officeDocument/2006/relationships/hyperlink" Target="https://ec.europa.eu/eurostat" TargetMode="External"/><Relationship Id="rId66" Type="http://schemas.openxmlformats.org/officeDocument/2006/relationships/hyperlink" Target="http://www.statistics.gr/" TargetMode="External"/><Relationship Id="rId87" Type="http://schemas.openxmlformats.org/officeDocument/2006/relationships/hyperlink" Target="https://www.llv.li/" TargetMode="External"/><Relationship Id="rId110" Type="http://schemas.openxmlformats.org/officeDocument/2006/relationships/hyperlink" Target="https://ec.europa.eu/energy/en/eu-buildings-database" TargetMode="External"/><Relationship Id="rId115" Type="http://schemas.openxmlformats.org/officeDocument/2006/relationships/hyperlink" Target="https://platform.openquake.org/exposure" TargetMode="External"/><Relationship Id="rId131" Type="http://schemas.openxmlformats.org/officeDocument/2006/relationships/hyperlink" Target="https://www.stat.si/" TargetMode="External"/><Relationship Id="rId136" Type="http://schemas.openxmlformats.org/officeDocument/2006/relationships/hyperlink" Target="https://platform.openquake.org/exposure" TargetMode="External"/><Relationship Id="rId61" Type="http://schemas.openxmlformats.org/officeDocument/2006/relationships/hyperlink" Target="http://bpie.eu/wp-content/uploads/2015/10/HR_EU_B_under_microscope_study.pdf" TargetMode="External"/><Relationship Id="rId82" Type="http://schemas.openxmlformats.org/officeDocument/2006/relationships/hyperlink" Target="http://ask.rks-gov.net/" TargetMode="External"/><Relationship Id="rId19" Type="http://schemas.openxmlformats.org/officeDocument/2006/relationships/hyperlink" Target="https://ec.europa.eu/energy/en/eu-buildings-database" TargetMode="External"/><Relationship Id="rId14" Type="http://schemas.openxmlformats.org/officeDocument/2006/relationships/hyperlink" Target="https://ec.europa.eu/energy/en/eu-buildings-database" TargetMode="External"/><Relationship Id="rId30" Type="http://schemas.openxmlformats.org/officeDocument/2006/relationships/hyperlink" Target="https://ec.europa.eu/energy/en/eu-buildings-database" TargetMode="External"/><Relationship Id="rId35" Type="http://schemas.openxmlformats.org/officeDocument/2006/relationships/hyperlink" Target="http://www.mof.gov.cy/" TargetMode="External"/><Relationship Id="rId56" Type="http://schemas.openxmlformats.org/officeDocument/2006/relationships/hyperlink" Target="http://episcope.eu/iee-project/tabula/" TargetMode="External"/><Relationship Id="rId77" Type="http://schemas.openxmlformats.org/officeDocument/2006/relationships/hyperlink" Target="https://www.gov.im/" TargetMode="External"/><Relationship Id="rId100" Type="http://schemas.openxmlformats.org/officeDocument/2006/relationships/hyperlink" Target="http://cordis.europa.eu/project/rcn/96282/reporting/en" TargetMode="External"/><Relationship Id="rId105" Type="http://schemas.openxmlformats.org/officeDocument/2006/relationships/hyperlink" Target="http://www.relocation-monaco.com/" TargetMode="External"/><Relationship Id="rId126" Type="http://schemas.openxmlformats.org/officeDocument/2006/relationships/hyperlink" Target="http://www.stat.gov.rs/" TargetMode="External"/><Relationship Id="rId147" Type="http://schemas.openxmlformats.org/officeDocument/2006/relationships/hyperlink" Target="https://www.helgilibrary.com/" TargetMode="External"/><Relationship Id="rId8" Type="http://schemas.openxmlformats.org/officeDocument/2006/relationships/hyperlink" Target="http://www.instat.gov.al/en/themes/censuses/" TargetMode="External"/><Relationship Id="rId51" Type="http://schemas.openxmlformats.org/officeDocument/2006/relationships/hyperlink" Target="https://platform.openquake.org/exposure" TargetMode="External"/><Relationship Id="rId72" Type="http://schemas.openxmlformats.org/officeDocument/2006/relationships/hyperlink" Target="https://www.statice.is/" TargetMode="External"/><Relationship Id="rId93" Type="http://schemas.openxmlformats.org/officeDocument/2006/relationships/hyperlink" Target="https://platform.openquake.org/exposure" TargetMode="External"/><Relationship Id="rId98" Type="http://schemas.openxmlformats.org/officeDocument/2006/relationships/hyperlink" Target="https://ec.europa.eu/eurostat" TargetMode="External"/><Relationship Id="rId121" Type="http://schemas.openxmlformats.org/officeDocument/2006/relationships/hyperlink" Target="https://ec.europa.eu/energy/en/eu-buildings-database" TargetMode="External"/><Relationship Id="rId142" Type="http://schemas.openxmlformats.org/officeDocument/2006/relationships/hyperlink" Target="http://bpie.eu/wp-content/uploads/2015/10/HR_EU_B_under_microscope_study.pdf" TargetMode="External"/><Relationship Id="rId3" Type="http://schemas.openxmlformats.org/officeDocument/2006/relationships/hyperlink" Target="https://leonardo-energy.pl/wp-content/uploads/2018/03/Europejski-sektor-budownictwa-niemieszkalnego.pdf" TargetMode="External"/><Relationship Id="rId25" Type="http://schemas.openxmlformats.org/officeDocument/2006/relationships/hyperlink" Target="http://www.popis.gov.ba/" TargetMode="External"/><Relationship Id="rId46" Type="http://schemas.openxmlformats.org/officeDocument/2006/relationships/hyperlink" Target="https://ec.europa.eu/energy/en/eu-buildings-database" TargetMode="External"/><Relationship Id="rId67" Type="http://schemas.openxmlformats.org/officeDocument/2006/relationships/hyperlink" Target="https://ec.europa.eu/energy/en/eu-buildings-database" TargetMode="External"/><Relationship Id="rId116" Type="http://schemas.openxmlformats.org/officeDocument/2006/relationships/hyperlink" Target="http://stat.gov.pl/" TargetMode="External"/><Relationship Id="rId137" Type="http://schemas.openxmlformats.org/officeDocument/2006/relationships/hyperlink" Target="http://www.scb.se/en/" TargetMode="External"/><Relationship Id="rId20" Type="http://schemas.openxmlformats.org/officeDocument/2006/relationships/hyperlink" Target="http://ec.europa.eu/energy/en/eu-buildings-database" TargetMode="External"/><Relationship Id="rId41" Type="http://schemas.openxmlformats.org/officeDocument/2006/relationships/hyperlink" Target="https://www.czso.cz/csu/czso/statistics" TargetMode="External"/><Relationship Id="rId62" Type="http://schemas.openxmlformats.org/officeDocument/2006/relationships/hyperlink" Target="https://www.destatis.de/" TargetMode="External"/><Relationship Id="rId83" Type="http://schemas.openxmlformats.org/officeDocument/2006/relationships/hyperlink" Target="https://www.solarthermalworld.org/sites/gstec/files/news/file/2014-11-24/kosovo_heating_strategy_2011_to_2018.pdf" TargetMode="External"/><Relationship Id="rId88" Type="http://schemas.openxmlformats.org/officeDocument/2006/relationships/hyperlink" Target="https://www.llv.li/" TargetMode="External"/><Relationship Id="rId111" Type="http://schemas.openxmlformats.org/officeDocument/2006/relationships/hyperlink" Target="https://www.ssb.no/" TargetMode="External"/><Relationship Id="rId132" Type="http://schemas.openxmlformats.org/officeDocument/2006/relationships/hyperlink" Target="https://ec.europa.eu/energy/en/eu-buildings-database" TargetMode="External"/><Relationship Id="rId15" Type="http://schemas.openxmlformats.org/officeDocument/2006/relationships/hyperlink" Target="https://www.statistik.at/" TargetMode="External"/><Relationship Id="rId36" Type="http://schemas.openxmlformats.org/officeDocument/2006/relationships/hyperlink" Target="http://ec.europa.eu/energy/en/eu-buildings-database" TargetMode="External"/><Relationship Id="rId57" Type="http://schemas.openxmlformats.org/officeDocument/2006/relationships/hyperlink" Target="http://bpie.eu/wp-content/uploads/2015/10/HR_EU_B_under_microscope_study.pdf" TargetMode="External"/><Relationship Id="rId106" Type="http://schemas.openxmlformats.org/officeDocument/2006/relationships/hyperlink" Target="http://monstat.org/" TargetMode="External"/><Relationship Id="rId127" Type="http://schemas.openxmlformats.org/officeDocument/2006/relationships/hyperlink" Target="http://episcope.eu/iee-project/tabula/" TargetMode="External"/><Relationship Id="rId10" Type="http://schemas.openxmlformats.org/officeDocument/2006/relationships/hyperlink" Target="http://www.instat.gov.al/" TargetMode="External"/><Relationship Id="rId31" Type="http://schemas.openxmlformats.org/officeDocument/2006/relationships/hyperlink" Target="https://www.dzs.hr/" TargetMode="External"/><Relationship Id="rId52" Type="http://schemas.openxmlformats.org/officeDocument/2006/relationships/hyperlink" Target="https://ec.europa.eu/energy/en/eu-buildings-database" TargetMode="External"/><Relationship Id="rId73" Type="http://schemas.openxmlformats.org/officeDocument/2006/relationships/hyperlink" Target="https://www.statice.is/" TargetMode="External"/><Relationship Id="rId78" Type="http://schemas.openxmlformats.org/officeDocument/2006/relationships/hyperlink" Target="https://www.gov.im/" TargetMode="External"/><Relationship Id="rId94" Type="http://schemas.openxmlformats.org/officeDocument/2006/relationships/hyperlink" Target="https://www.stat.gov.lt/" TargetMode="External"/><Relationship Id="rId99" Type="http://schemas.openxmlformats.org/officeDocument/2006/relationships/hyperlink" Target="https://ec.europa.eu/energy/en/eu-buildings-database" TargetMode="External"/><Relationship Id="rId101" Type="http://schemas.openxmlformats.org/officeDocument/2006/relationships/hyperlink" Target="http://www.statistica.md/" TargetMode="External"/><Relationship Id="rId122" Type="http://schemas.openxmlformats.org/officeDocument/2006/relationships/hyperlink" Target="http://www.stat.gov.mk/" TargetMode="External"/><Relationship Id="rId143" Type="http://schemas.openxmlformats.org/officeDocument/2006/relationships/hyperlink" Target="https://bit.ly/2pA0dOe" TargetMode="External"/><Relationship Id="rId148" Type="http://schemas.openxmlformats.org/officeDocument/2006/relationships/hyperlink" Target="https://ec.europa.eu/energy/en/eu-buildings-database" TargetMode="External"/><Relationship Id="rId4" Type="http://schemas.openxmlformats.org/officeDocument/2006/relationships/hyperlink" Target="http://www.republiczeb.org/" TargetMode="External"/><Relationship Id="rId9" Type="http://schemas.openxmlformats.org/officeDocument/2006/relationships/hyperlink" Target="https://www.academia.edu/9631224/ALBANIA_-NATIONAL_BUILDING_TYPOLOGY_ENERGY_PERFORMANCE_AND_SAVING_POTENCIAL_The_MODEL_of_typology_to_Albanian_Residential_Buildings" TargetMode="External"/><Relationship Id="rId26" Type="http://schemas.openxmlformats.org/officeDocument/2006/relationships/hyperlink" Target="http://www.nsi.bg/" TargetMode="External"/><Relationship Id="rId47" Type="http://schemas.openxmlformats.org/officeDocument/2006/relationships/hyperlink" Target="https://platform.openquake.org/exposure" TargetMode="External"/><Relationship Id="rId68" Type="http://schemas.openxmlformats.org/officeDocument/2006/relationships/hyperlink" Target="https://ec.europa.eu/energy/en/eu-buildings-database" TargetMode="External"/><Relationship Id="rId89" Type="http://schemas.openxmlformats.org/officeDocument/2006/relationships/hyperlink" Target="https://www.llv.li/" TargetMode="External"/><Relationship Id="rId112" Type="http://schemas.openxmlformats.org/officeDocument/2006/relationships/hyperlink" Target="http://episcope.eu/iee-project/tabula/" TargetMode="External"/><Relationship Id="rId133" Type="http://schemas.openxmlformats.org/officeDocument/2006/relationships/hyperlink" Target="http://ec.europa.eu/energy/en/eu-buildings-database" TargetMode="External"/><Relationship Id="rId16" Type="http://schemas.openxmlformats.org/officeDocument/2006/relationships/hyperlink" Target="http://www.belstat.gov.by/" TargetMode="External"/><Relationship Id="rId37" Type="http://schemas.openxmlformats.org/officeDocument/2006/relationships/hyperlink" Target="https://ec.europa.eu/energy/en/eu-buildings-database" TargetMode="External"/><Relationship Id="rId58" Type="http://schemas.openxmlformats.org/officeDocument/2006/relationships/hyperlink" Target="http://ec.europa.eu/energy/en/eu-buildings-database" TargetMode="External"/><Relationship Id="rId79" Type="http://schemas.openxmlformats.org/officeDocument/2006/relationships/hyperlink" Target="https://platform.openquake.org/exposure" TargetMode="External"/><Relationship Id="rId102" Type="http://schemas.openxmlformats.org/officeDocument/2006/relationships/hyperlink" Target="https://www.monacostatistics.mc/" TargetMode="External"/><Relationship Id="rId123" Type="http://schemas.openxmlformats.org/officeDocument/2006/relationships/hyperlink" Target="http://cordis.europa.eu/project/rcn/96282/reporting/en" TargetMode="External"/><Relationship Id="rId144" Type="http://schemas.openxmlformats.org/officeDocument/2006/relationships/hyperlink" Target="https://ukrstat.org/" TargetMode="External"/><Relationship Id="rId90" Type="http://schemas.openxmlformats.org/officeDocument/2006/relationships/hyperlink" Target="https://platform.openquake.org/exposu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34004-D445-7441-8667-9A9F09BF59B0}">
  <dimension ref="A1:K122"/>
  <sheetViews>
    <sheetView tabSelected="1" workbookViewId="0">
      <selection activeCell="C5" sqref="C5"/>
    </sheetView>
  </sheetViews>
  <sheetFormatPr baseColWidth="10" defaultRowHeight="16" x14ac:dyDescent="0.2"/>
  <cols>
    <col min="1" max="1" width="21.5" customWidth="1"/>
    <col min="2" max="2" width="12.33203125" customWidth="1"/>
    <col min="3" max="3" width="55.1640625" customWidth="1"/>
    <col min="4" max="4" width="27.5" customWidth="1"/>
    <col min="5" max="5" width="42.5" customWidth="1"/>
    <col min="6" max="6" width="39.5" customWidth="1"/>
    <col min="7" max="7" width="20.83203125" customWidth="1"/>
    <col min="8" max="8" width="55.1640625" customWidth="1"/>
    <col min="9" max="9" width="73.5" customWidth="1"/>
    <col min="10" max="10" width="42" customWidth="1"/>
    <col min="11" max="11" width="47.5" customWidth="1"/>
  </cols>
  <sheetData>
    <row r="1" spans="1:11" x14ac:dyDescent="0.2">
      <c r="A1" s="1" t="s">
        <v>0</v>
      </c>
      <c r="B1" s="2" t="s">
        <v>1</v>
      </c>
      <c r="C1" s="3" t="s">
        <v>2</v>
      </c>
      <c r="D1" s="4"/>
      <c r="E1" s="5"/>
      <c r="F1" s="6" t="s">
        <v>3</v>
      </c>
      <c r="G1" s="7"/>
      <c r="H1" s="8"/>
      <c r="I1" s="9" t="s">
        <v>4</v>
      </c>
      <c r="J1" s="7"/>
      <c r="K1" s="8"/>
    </row>
    <row r="2" spans="1:11" x14ac:dyDescent="0.2">
      <c r="A2" s="10"/>
      <c r="B2" s="11"/>
      <c r="C2" s="12" t="s">
        <v>5</v>
      </c>
      <c r="D2" s="13" t="s">
        <v>6</v>
      </c>
      <c r="E2" s="14" t="s">
        <v>7</v>
      </c>
      <c r="F2" s="15" t="s">
        <v>5</v>
      </c>
      <c r="G2" s="16" t="s">
        <v>6</v>
      </c>
      <c r="H2" s="17" t="s">
        <v>7</v>
      </c>
      <c r="I2" s="15" t="s">
        <v>8</v>
      </c>
      <c r="J2" s="18" t="s">
        <v>6</v>
      </c>
      <c r="K2" s="19" t="s">
        <v>7</v>
      </c>
    </row>
    <row r="3" spans="1:11" ht="42" x14ac:dyDescent="0.2">
      <c r="A3" s="20" t="s">
        <v>9</v>
      </c>
      <c r="B3" s="21" t="s">
        <v>10</v>
      </c>
      <c r="C3" s="22"/>
      <c r="D3" s="23"/>
      <c r="E3" s="24"/>
      <c r="F3" s="22"/>
      <c r="G3" s="25"/>
      <c r="H3" s="26"/>
      <c r="I3" s="22" t="s">
        <v>11</v>
      </c>
      <c r="J3" s="25" t="s">
        <v>12</v>
      </c>
      <c r="K3" s="27" t="s">
        <v>13</v>
      </c>
    </row>
    <row r="4" spans="1:11" x14ac:dyDescent="0.2">
      <c r="A4" s="7"/>
      <c r="B4" s="28"/>
      <c r="C4" s="22"/>
      <c r="D4" s="23"/>
      <c r="E4" s="29"/>
      <c r="F4" s="30"/>
      <c r="G4" s="25"/>
      <c r="H4" s="31"/>
      <c r="I4" s="22" t="s">
        <v>14</v>
      </c>
      <c r="J4" s="25" t="s">
        <v>15</v>
      </c>
      <c r="K4" s="27" t="s">
        <v>16</v>
      </c>
    </row>
    <row r="5" spans="1:11" ht="42" x14ac:dyDescent="0.2">
      <c r="A5" s="7"/>
      <c r="B5" s="28"/>
      <c r="C5" s="32"/>
      <c r="D5" s="23"/>
      <c r="E5" s="29"/>
      <c r="F5" s="30"/>
      <c r="G5" s="25"/>
      <c r="H5" s="31"/>
      <c r="I5" s="32" t="s">
        <v>17</v>
      </c>
      <c r="J5" s="25" t="s">
        <v>18</v>
      </c>
      <c r="K5" s="33" t="s">
        <v>19</v>
      </c>
    </row>
    <row r="6" spans="1:11" ht="28" x14ac:dyDescent="0.2">
      <c r="A6" s="7"/>
      <c r="B6" s="28"/>
      <c r="C6" s="32" t="s">
        <v>20</v>
      </c>
      <c r="D6" s="23"/>
      <c r="E6" s="29"/>
      <c r="F6" s="30"/>
      <c r="G6" s="25"/>
      <c r="H6" s="31"/>
      <c r="I6" s="32" t="s">
        <v>21</v>
      </c>
      <c r="J6" s="25" t="s">
        <v>18</v>
      </c>
      <c r="K6" s="27" t="s">
        <v>22</v>
      </c>
    </row>
    <row r="7" spans="1:11" ht="28" x14ac:dyDescent="0.2">
      <c r="A7" s="7"/>
      <c r="B7" s="28"/>
      <c r="C7" s="22"/>
      <c r="D7" s="23"/>
      <c r="E7" s="34"/>
      <c r="F7" s="30"/>
      <c r="G7" s="25"/>
      <c r="H7" s="31"/>
      <c r="I7" s="32" t="s">
        <v>23</v>
      </c>
      <c r="J7" s="25" t="s">
        <v>24</v>
      </c>
      <c r="K7" s="27" t="s">
        <v>25</v>
      </c>
    </row>
    <row r="8" spans="1:11" ht="28" x14ac:dyDescent="0.2">
      <c r="A8" s="7"/>
      <c r="B8" s="28"/>
      <c r="C8" s="32"/>
      <c r="D8" s="25"/>
      <c r="E8" s="32"/>
      <c r="F8" s="22"/>
      <c r="G8" s="25"/>
      <c r="H8" s="24"/>
      <c r="I8" s="32" t="s">
        <v>26</v>
      </c>
      <c r="J8" s="25" t="s">
        <v>18</v>
      </c>
      <c r="K8" s="27" t="s">
        <v>27</v>
      </c>
    </row>
    <row r="9" spans="1:11" ht="56" x14ac:dyDescent="0.2">
      <c r="A9" s="7"/>
      <c r="B9" s="28"/>
      <c r="C9" s="32"/>
      <c r="D9" s="25"/>
      <c r="E9" s="32"/>
      <c r="F9" s="22"/>
      <c r="G9" s="25"/>
      <c r="H9" s="24"/>
      <c r="I9" s="32" t="s">
        <v>28</v>
      </c>
      <c r="J9" s="25" t="s">
        <v>18</v>
      </c>
      <c r="K9" s="35" t="s">
        <v>29</v>
      </c>
    </row>
    <row r="10" spans="1:11" ht="70" x14ac:dyDescent="0.2">
      <c r="A10" s="36" t="s">
        <v>30</v>
      </c>
      <c r="B10" s="37" t="s">
        <v>31</v>
      </c>
      <c r="C10" s="38" t="s">
        <v>32</v>
      </c>
      <c r="D10" s="39" t="s">
        <v>33</v>
      </c>
      <c r="E10" s="40" t="s">
        <v>34</v>
      </c>
      <c r="F10" s="41" t="s">
        <v>35</v>
      </c>
      <c r="G10" s="39" t="s">
        <v>36</v>
      </c>
      <c r="H10" s="40" t="s">
        <v>37</v>
      </c>
      <c r="I10" s="41"/>
      <c r="J10" s="42"/>
      <c r="K10" s="43"/>
    </row>
    <row r="11" spans="1:11" ht="51" x14ac:dyDescent="0.2">
      <c r="A11" s="44"/>
      <c r="B11" s="45"/>
      <c r="C11" s="46" t="s">
        <v>38</v>
      </c>
      <c r="D11" s="47" t="s">
        <v>39</v>
      </c>
      <c r="E11" s="48"/>
      <c r="F11" s="49" t="s">
        <v>40</v>
      </c>
      <c r="G11" s="50" t="s">
        <v>41</v>
      </c>
      <c r="H11" s="51" t="s">
        <v>42</v>
      </c>
      <c r="I11" s="52"/>
      <c r="J11" s="53"/>
      <c r="K11" s="10"/>
    </row>
    <row r="12" spans="1:11" ht="28" x14ac:dyDescent="0.2">
      <c r="A12" s="54" t="s">
        <v>43</v>
      </c>
      <c r="B12" s="55" t="s">
        <v>44</v>
      </c>
      <c r="C12" s="22" t="s">
        <v>45</v>
      </c>
      <c r="D12" s="25" t="s">
        <v>46</v>
      </c>
      <c r="E12" s="33" t="str">
        <f>HYPERLINK("http://www.estadistica.ad","http://www.estadistica.ad")</f>
        <v>http://www.estadistica.ad</v>
      </c>
      <c r="F12" s="22" t="s">
        <v>47</v>
      </c>
      <c r="G12" s="25" t="s">
        <v>41</v>
      </c>
      <c r="H12" s="33" t="s">
        <v>48</v>
      </c>
      <c r="I12" s="32" t="s">
        <v>49</v>
      </c>
      <c r="J12" s="25" t="s">
        <v>50</v>
      </c>
      <c r="K12" s="27" t="s">
        <v>51</v>
      </c>
    </row>
    <row r="13" spans="1:11" x14ac:dyDescent="0.2">
      <c r="A13" s="56"/>
      <c r="B13" s="57"/>
      <c r="C13" s="22" t="s">
        <v>52</v>
      </c>
      <c r="D13" s="25" t="s">
        <v>53</v>
      </c>
      <c r="E13" s="33" t="s">
        <v>54</v>
      </c>
      <c r="F13" s="30"/>
      <c r="G13" s="58"/>
      <c r="H13" s="59"/>
      <c r="I13" s="32"/>
      <c r="J13" s="60"/>
      <c r="K13" s="34"/>
    </row>
    <row r="14" spans="1:11" ht="28" x14ac:dyDescent="0.2">
      <c r="A14" s="89" t="s">
        <v>55</v>
      </c>
      <c r="B14" s="37" t="s">
        <v>56</v>
      </c>
      <c r="C14" s="38" t="s">
        <v>32</v>
      </c>
      <c r="D14" s="39" t="s">
        <v>57</v>
      </c>
      <c r="E14" s="40" t="str">
        <f>HYPERLINK("http://www.statistik.at","http://www.statistik.at")</f>
        <v>http://www.statistik.at</v>
      </c>
      <c r="F14" s="38" t="s">
        <v>14</v>
      </c>
      <c r="G14" s="39" t="s">
        <v>58</v>
      </c>
      <c r="H14" s="40" t="s">
        <v>59</v>
      </c>
      <c r="I14" s="41"/>
      <c r="J14" s="39"/>
      <c r="K14" s="61"/>
    </row>
    <row r="15" spans="1:11" x14ac:dyDescent="0.2">
      <c r="A15" s="56"/>
      <c r="B15" s="57"/>
      <c r="C15" s="62"/>
      <c r="D15" s="63" t="s">
        <v>60</v>
      </c>
      <c r="E15" s="64"/>
      <c r="F15" s="22" t="s">
        <v>61</v>
      </c>
      <c r="G15" s="25" t="s">
        <v>62</v>
      </c>
      <c r="H15" s="33" t="s">
        <v>63</v>
      </c>
      <c r="I15" s="32"/>
      <c r="J15" s="60"/>
      <c r="K15" s="34"/>
    </row>
    <row r="16" spans="1:11" ht="42" x14ac:dyDescent="0.2">
      <c r="A16" s="36" t="s">
        <v>64</v>
      </c>
      <c r="B16" s="37" t="s">
        <v>65</v>
      </c>
      <c r="C16" s="38" t="s">
        <v>66</v>
      </c>
      <c r="D16" s="39" t="s">
        <v>67</v>
      </c>
      <c r="E16" s="40" t="str">
        <f>HYPERLINK("http://www.belstat.gov.by","http://www.belstat.gov.by")</f>
        <v>http://www.belstat.gov.by</v>
      </c>
      <c r="F16" s="38" t="s">
        <v>68</v>
      </c>
      <c r="G16" s="39" t="s">
        <v>69</v>
      </c>
      <c r="H16" s="40" t="s">
        <v>70</v>
      </c>
      <c r="I16" s="41" t="s">
        <v>71</v>
      </c>
      <c r="J16" s="39" t="s">
        <v>50</v>
      </c>
      <c r="K16" s="65" t="s">
        <v>70</v>
      </c>
    </row>
    <row r="17" spans="1:11" x14ac:dyDescent="0.2">
      <c r="A17" s="54"/>
      <c r="B17" s="55"/>
      <c r="C17" s="22" t="s">
        <v>52</v>
      </c>
      <c r="D17" s="25" t="s">
        <v>72</v>
      </c>
      <c r="E17" s="33" t="s">
        <v>54</v>
      </c>
      <c r="F17" s="22"/>
      <c r="G17" s="25"/>
      <c r="H17" s="24"/>
      <c r="I17" s="32"/>
      <c r="J17" s="66"/>
      <c r="K17" s="24"/>
    </row>
    <row r="18" spans="1:11" ht="42" x14ac:dyDescent="0.2">
      <c r="A18" s="89" t="s">
        <v>73</v>
      </c>
      <c r="B18" s="37" t="s">
        <v>74</v>
      </c>
      <c r="C18" s="38" t="s">
        <v>32</v>
      </c>
      <c r="D18" s="39" t="s">
        <v>33</v>
      </c>
      <c r="E18" s="40" t="str">
        <f>HYPERLINK("http://census2011.fgov.be","http://census2011.fgov.be")</f>
        <v>http://census2011.fgov.be</v>
      </c>
      <c r="F18" s="38" t="s">
        <v>14</v>
      </c>
      <c r="G18" s="39" t="s">
        <v>18</v>
      </c>
      <c r="H18" s="40" t="s">
        <v>59</v>
      </c>
      <c r="I18" s="41"/>
      <c r="J18" s="42"/>
      <c r="K18" s="43"/>
    </row>
    <row r="19" spans="1:11" x14ac:dyDescent="0.2">
      <c r="A19" s="54"/>
      <c r="B19" s="55"/>
      <c r="C19" s="62" t="s">
        <v>75</v>
      </c>
      <c r="D19" s="67" t="s">
        <v>39</v>
      </c>
      <c r="E19" s="64" t="s">
        <v>16</v>
      </c>
      <c r="F19" s="22" t="s">
        <v>76</v>
      </c>
      <c r="G19" s="25" t="s">
        <v>62</v>
      </c>
      <c r="H19" s="33" t="s">
        <v>77</v>
      </c>
      <c r="I19" s="32"/>
      <c r="J19" s="66"/>
      <c r="K19" s="24"/>
    </row>
    <row r="20" spans="1:11" ht="42" x14ac:dyDescent="0.2">
      <c r="A20" s="36" t="s">
        <v>78</v>
      </c>
      <c r="B20" s="37" t="s">
        <v>79</v>
      </c>
      <c r="C20" s="38" t="s">
        <v>80</v>
      </c>
      <c r="D20" s="39" t="s">
        <v>81</v>
      </c>
      <c r="E20" s="40" t="s">
        <v>82</v>
      </c>
      <c r="F20" s="38" t="s">
        <v>83</v>
      </c>
      <c r="G20" s="39" t="s">
        <v>84</v>
      </c>
      <c r="H20" s="40" t="s">
        <v>85</v>
      </c>
      <c r="I20" s="41" t="s">
        <v>86</v>
      </c>
      <c r="J20" s="39" t="s">
        <v>50</v>
      </c>
      <c r="K20" s="65" t="s">
        <v>85</v>
      </c>
    </row>
    <row r="21" spans="1:11" x14ac:dyDescent="0.2">
      <c r="A21" s="54"/>
      <c r="B21" s="55"/>
      <c r="C21" s="22"/>
      <c r="D21" s="25"/>
      <c r="E21" s="33" t="s">
        <v>87</v>
      </c>
      <c r="F21" s="22"/>
      <c r="G21" s="25"/>
      <c r="H21" s="24"/>
      <c r="I21" s="32"/>
      <c r="J21" s="66"/>
      <c r="K21" s="24"/>
    </row>
    <row r="22" spans="1:11" ht="42" x14ac:dyDescent="0.2">
      <c r="A22" s="89" t="s">
        <v>88</v>
      </c>
      <c r="B22" s="37" t="s">
        <v>89</v>
      </c>
      <c r="C22" s="38" t="s">
        <v>32</v>
      </c>
      <c r="D22" s="39" t="s">
        <v>33</v>
      </c>
      <c r="E22" s="40" t="s">
        <v>90</v>
      </c>
      <c r="F22" s="38" t="s">
        <v>14</v>
      </c>
      <c r="G22" s="39" t="s">
        <v>18</v>
      </c>
      <c r="H22" s="40" t="s">
        <v>59</v>
      </c>
      <c r="I22" s="41"/>
      <c r="J22" s="39"/>
      <c r="K22" s="61"/>
    </row>
    <row r="23" spans="1:11" ht="51" x14ac:dyDescent="0.2">
      <c r="A23" s="54"/>
      <c r="B23" s="55"/>
      <c r="C23" s="62" t="s">
        <v>75</v>
      </c>
      <c r="D23" s="67" t="s">
        <v>39</v>
      </c>
      <c r="E23" s="64" t="s">
        <v>16</v>
      </c>
      <c r="F23" s="68" t="s">
        <v>91</v>
      </c>
      <c r="G23" s="25" t="s">
        <v>36</v>
      </c>
      <c r="H23" s="69" t="s">
        <v>92</v>
      </c>
      <c r="I23" s="32"/>
      <c r="J23" s="66"/>
      <c r="K23" s="24"/>
    </row>
    <row r="24" spans="1:11" x14ac:dyDescent="0.2">
      <c r="A24" s="54"/>
      <c r="B24" s="55"/>
      <c r="C24" s="22"/>
      <c r="D24" s="25"/>
      <c r="E24" s="24"/>
      <c r="F24" s="30" t="s">
        <v>93</v>
      </c>
      <c r="G24" s="58" t="s">
        <v>62</v>
      </c>
      <c r="H24" s="33" t="str">
        <f>HYPERLINK("http://www.nsi.bg","http://www.nsi.bg")</f>
        <v>http://www.nsi.bg</v>
      </c>
      <c r="I24" s="32"/>
      <c r="J24" s="66"/>
      <c r="K24" s="24"/>
    </row>
    <row r="25" spans="1:11" ht="42" x14ac:dyDescent="0.2">
      <c r="A25" s="89" t="s">
        <v>94</v>
      </c>
      <c r="B25" s="37" t="s">
        <v>95</v>
      </c>
      <c r="C25" s="38" t="s">
        <v>96</v>
      </c>
      <c r="D25" s="39" t="s">
        <v>97</v>
      </c>
      <c r="E25" s="40" t="str">
        <f>HYPERLINK("https://www.dzs.hr","https://www.dzs.hr")</f>
        <v>https://www.dzs.hr</v>
      </c>
      <c r="F25" s="38" t="s">
        <v>14</v>
      </c>
      <c r="G25" s="39" t="s">
        <v>18</v>
      </c>
      <c r="H25" s="40" t="s">
        <v>59</v>
      </c>
      <c r="I25" s="41"/>
      <c r="J25" s="39"/>
      <c r="K25" s="61"/>
    </row>
    <row r="26" spans="1:11" x14ac:dyDescent="0.2">
      <c r="A26" s="54"/>
      <c r="B26" s="55"/>
      <c r="C26" s="22"/>
      <c r="D26" s="25"/>
      <c r="E26" s="24"/>
      <c r="F26" s="22" t="s">
        <v>98</v>
      </c>
      <c r="G26" s="25" t="s">
        <v>62</v>
      </c>
      <c r="H26" s="33" t="s">
        <v>99</v>
      </c>
      <c r="I26" s="32"/>
      <c r="J26" s="66"/>
      <c r="K26" s="24"/>
    </row>
    <row r="27" spans="1:11" ht="42" x14ac:dyDescent="0.2">
      <c r="A27" s="89" t="s">
        <v>100</v>
      </c>
      <c r="B27" s="37" t="s">
        <v>101</v>
      </c>
      <c r="C27" s="38" t="s">
        <v>102</v>
      </c>
      <c r="D27" s="39" t="s">
        <v>103</v>
      </c>
      <c r="E27" s="40" t="s">
        <v>104</v>
      </c>
      <c r="F27" s="38" t="s">
        <v>14</v>
      </c>
      <c r="G27" s="39" t="s">
        <v>18</v>
      </c>
      <c r="H27" s="40" t="s">
        <v>59</v>
      </c>
      <c r="I27" s="41"/>
      <c r="J27" s="39"/>
      <c r="K27" s="61"/>
    </row>
    <row r="28" spans="1:11" x14ac:dyDescent="0.2">
      <c r="A28" s="54"/>
      <c r="B28" s="55"/>
      <c r="C28" s="22" t="s">
        <v>105</v>
      </c>
      <c r="D28" s="25" t="s">
        <v>106</v>
      </c>
      <c r="E28" s="64" t="s">
        <v>107</v>
      </c>
      <c r="F28" s="22" t="s">
        <v>108</v>
      </c>
      <c r="G28" s="25" t="s">
        <v>62</v>
      </c>
      <c r="H28" s="33" t="s">
        <v>109</v>
      </c>
      <c r="I28" s="32"/>
      <c r="J28" s="66"/>
      <c r="K28" s="24"/>
    </row>
    <row r="29" spans="1:11" x14ac:dyDescent="0.2">
      <c r="A29" s="54"/>
      <c r="B29" s="55"/>
      <c r="C29" s="62" t="s">
        <v>75</v>
      </c>
      <c r="D29" s="67" t="s">
        <v>39</v>
      </c>
      <c r="E29" s="64" t="s">
        <v>16</v>
      </c>
      <c r="F29" s="70"/>
      <c r="G29" s="71"/>
      <c r="H29" s="72"/>
      <c r="I29" s="32"/>
      <c r="J29" s="66"/>
      <c r="K29" s="24"/>
    </row>
    <row r="30" spans="1:11" ht="28" x14ac:dyDescent="0.2">
      <c r="A30" s="36" t="s">
        <v>110</v>
      </c>
      <c r="B30" s="37" t="s">
        <v>111</v>
      </c>
      <c r="C30" s="38" t="s">
        <v>96</v>
      </c>
      <c r="D30" s="39" t="s">
        <v>112</v>
      </c>
      <c r="E30" s="40" t="str">
        <f>HYPERLINK("https://www.czso.cz","https://www.czso.cz")</f>
        <v>https://www.czso.cz</v>
      </c>
      <c r="F30" s="38" t="s">
        <v>14</v>
      </c>
      <c r="G30" s="39" t="s">
        <v>106</v>
      </c>
      <c r="H30" s="40" t="s">
        <v>59</v>
      </c>
      <c r="I30" s="41"/>
      <c r="J30" s="39"/>
      <c r="K30" s="61"/>
    </row>
    <row r="31" spans="1:11" ht="28" x14ac:dyDescent="0.2">
      <c r="A31" s="54"/>
      <c r="B31" s="55"/>
      <c r="C31" s="22" t="s">
        <v>52</v>
      </c>
      <c r="D31" s="25" t="s">
        <v>106</v>
      </c>
      <c r="E31" s="33" t="s">
        <v>54</v>
      </c>
      <c r="F31" s="68" t="s">
        <v>91</v>
      </c>
      <c r="G31" s="25" t="s">
        <v>36</v>
      </c>
      <c r="H31" s="33" t="s">
        <v>92</v>
      </c>
      <c r="I31" s="32"/>
      <c r="J31" s="66"/>
      <c r="K31" s="24"/>
    </row>
    <row r="32" spans="1:11" x14ac:dyDescent="0.2">
      <c r="A32" s="54"/>
      <c r="B32" s="55"/>
      <c r="C32" s="22" t="s">
        <v>113</v>
      </c>
      <c r="D32" s="25" t="s">
        <v>36</v>
      </c>
      <c r="E32" s="33" t="s">
        <v>114</v>
      </c>
      <c r="F32" s="68" t="s">
        <v>115</v>
      </c>
      <c r="G32" s="25" t="s">
        <v>62</v>
      </c>
      <c r="H32" s="33" t="s">
        <v>116</v>
      </c>
      <c r="I32" s="32"/>
      <c r="J32" s="66"/>
      <c r="K32" s="24"/>
    </row>
    <row r="33" spans="1:11" ht="28" x14ac:dyDescent="0.2">
      <c r="A33" s="36" t="s">
        <v>117</v>
      </c>
      <c r="B33" s="37" t="s">
        <v>118</v>
      </c>
      <c r="C33" s="38" t="s">
        <v>96</v>
      </c>
      <c r="D33" s="39" t="s">
        <v>112</v>
      </c>
      <c r="E33" s="40" t="str">
        <f>HYPERLINK("https://www.dst.dk","https://www.dst.dk")</f>
        <v>https://www.dst.dk</v>
      </c>
      <c r="F33" s="38" t="s">
        <v>119</v>
      </c>
      <c r="G33" s="39" t="s">
        <v>84</v>
      </c>
      <c r="H33" s="40" t="s">
        <v>120</v>
      </c>
      <c r="I33" s="41"/>
      <c r="J33" s="42"/>
      <c r="K33" s="43"/>
    </row>
    <row r="34" spans="1:11" ht="28" x14ac:dyDescent="0.2">
      <c r="A34" s="54"/>
      <c r="B34" s="55"/>
      <c r="C34" s="22" t="s">
        <v>52</v>
      </c>
      <c r="D34" s="25" t="s">
        <v>106</v>
      </c>
      <c r="E34" s="33" t="s">
        <v>54</v>
      </c>
      <c r="F34" s="68" t="s">
        <v>91</v>
      </c>
      <c r="G34" s="25" t="s">
        <v>36</v>
      </c>
      <c r="H34" s="33" t="s">
        <v>92</v>
      </c>
      <c r="I34" s="32"/>
      <c r="J34" s="66"/>
      <c r="K34" s="24"/>
    </row>
    <row r="35" spans="1:11" x14ac:dyDescent="0.2">
      <c r="A35" s="54"/>
      <c r="B35" s="55"/>
      <c r="C35" s="22" t="s">
        <v>113</v>
      </c>
      <c r="D35" s="25" t="s">
        <v>36</v>
      </c>
      <c r="E35" s="33" t="s">
        <v>114</v>
      </c>
      <c r="F35" s="68"/>
      <c r="G35" s="25"/>
      <c r="H35" s="24"/>
      <c r="I35" s="32"/>
      <c r="J35" s="66"/>
      <c r="K35" s="24"/>
    </row>
    <row r="36" spans="1:11" ht="28" x14ac:dyDescent="0.2">
      <c r="A36" s="36" t="s">
        <v>121</v>
      </c>
      <c r="B36" s="37" t="s">
        <v>122</v>
      </c>
      <c r="C36" s="38" t="s">
        <v>96</v>
      </c>
      <c r="D36" s="39" t="s">
        <v>112</v>
      </c>
      <c r="E36" s="40" t="str">
        <f>HYPERLINK("https://www.stat.ee","https://www.stat.ee")</f>
        <v>https://www.stat.ee</v>
      </c>
      <c r="F36" s="38" t="s">
        <v>14</v>
      </c>
      <c r="G36" s="39" t="s">
        <v>123</v>
      </c>
      <c r="H36" s="40" t="s">
        <v>59</v>
      </c>
      <c r="I36" s="41"/>
      <c r="J36" s="42"/>
      <c r="K36" s="43"/>
    </row>
    <row r="37" spans="1:11" x14ac:dyDescent="0.2">
      <c r="A37" s="54"/>
      <c r="B37" s="55"/>
      <c r="C37" s="22" t="s">
        <v>52</v>
      </c>
      <c r="D37" s="25" t="s">
        <v>106</v>
      </c>
      <c r="E37" s="33" t="s">
        <v>54</v>
      </c>
      <c r="F37" s="22" t="s">
        <v>124</v>
      </c>
      <c r="G37" s="25" t="s">
        <v>62</v>
      </c>
      <c r="H37" s="33" t="s">
        <v>125</v>
      </c>
      <c r="I37" s="32"/>
      <c r="J37" s="66"/>
      <c r="K37" s="24"/>
    </row>
    <row r="38" spans="1:11" x14ac:dyDescent="0.2">
      <c r="A38" s="54"/>
      <c r="B38" s="55"/>
      <c r="C38" s="22" t="s">
        <v>113</v>
      </c>
      <c r="D38" s="25" t="s">
        <v>36</v>
      </c>
      <c r="E38" s="33" t="s">
        <v>114</v>
      </c>
      <c r="F38" s="22"/>
      <c r="G38" s="25"/>
      <c r="H38" s="24"/>
      <c r="I38" s="32"/>
      <c r="J38" s="66"/>
      <c r="K38" s="24"/>
    </row>
    <row r="39" spans="1:11" ht="28" x14ac:dyDescent="0.2">
      <c r="A39" s="36" t="s">
        <v>126</v>
      </c>
      <c r="B39" s="37" t="s">
        <v>127</v>
      </c>
      <c r="C39" s="38" t="s">
        <v>96</v>
      </c>
      <c r="D39" s="39" t="s">
        <v>112</v>
      </c>
      <c r="E39" s="73" t="str">
        <f>HYPERLINK("https://www.stat.fi","https://www.stat.fi")</f>
        <v>https://www.stat.fi</v>
      </c>
      <c r="F39" s="38" t="s">
        <v>128</v>
      </c>
      <c r="G39" s="39" t="s">
        <v>84</v>
      </c>
      <c r="H39" s="40" t="s">
        <v>129</v>
      </c>
      <c r="I39" s="41"/>
      <c r="J39" s="42"/>
      <c r="K39" s="43"/>
    </row>
    <row r="40" spans="1:11" x14ac:dyDescent="0.2">
      <c r="A40" s="54"/>
      <c r="B40" s="55"/>
      <c r="C40" s="22" t="s">
        <v>52</v>
      </c>
      <c r="D40" s="25" t="s">
        <v>106</v>
      </c>
      <c r="E40" s="33" t="s">
        <v>54</v>
      </c>
      <c r="F40" s="22" t="s">
        <v>14</v>
      </c>
      <c r="G40" s="25" t="s">
        <v>36</v>
      </c>
      <c r="H40" s="33" t="s">
        <v>59</v>
      </c>
      <c r="I40" s="32"/>
      <c r="J40" s="66"/>
      <c r="K40" s="24"/>
    </row>
    <row r="41" spans="1:11" x14ac:dyDescent="0.2">
      <c r="A41" s="54"/>
      <c r="B41" s="55"/>
      <c r="C41" s="22" t="s">
        <v>113</v>
      </c>
      <c r="D41" s="25" t="s">
        <v>36</v>
      </c>
      <c r="E41" s="33" t="s">
        <v>114</v>
      </c>
      <c r="F41" s="22"/>
      <c r="G41" s="25"/>
      <c r="H41" s="24"/>
      <c r="I41" s="32"/>
      <c r="J41" s="66"/>
      <c r="K41" s="24"/>
    </row>
    <row r="42" spans="1:11" ht="42" x14ac:dyDescent="0.2">
      <c r="A42" s="89" t="s">
        <v>130</v>
      </c>
      <c r="B42" s="37" t="s">
        <v>131</v>
      </c>
      <c r="C42" s="38" t="s">
        <v>132</v>
      </c>
      <c r="D42" s="39" t="s">
        <v>103</v>
      </c>
      <c r="E42" s="40" t="s">
        <v>133</v>
      </c>
      <c r="F42" s="38" t="s">
        <v>14</v>
      </c>
      <c r="G42" s="39" t="s">
        <v>106</v>
      </c>
      <c r="H42" s="40" t="s">
        <v>59</v>
      </c>
      <c r="I42" s="41"/>
      <c r="J42" s="39"/>
      <c r="K42" s="61"/>
    </row>
    <row r="43" spans="1:11" ht="28" x14ac:dyDescent="0.2">
      <c r="A43" s="54"/>
      <c r="B43" s="55"/>
      <c r="C43" s="22" t="s">
        <v>105</v>
      </c>
      <c r="D43" s="25" t="s">
        <v>106</v>
      </c>
      <c r="E43" s="64" t="s">
        <v>107</v>
      </c>
      <c r="F43" s="68" t="s">
        <v>91</v>
      </c>
      <c r="G43" s="25" t="s">
        <v>36</v>
      </c>
      <c r="H43" s="33" t="s">
        <v>92</v>
      </c>
      <c r="I43" s="32"/>
      <c r="J43" s="66"/>
      <c r="K43" s="24"/>
    </row>
    <row r="44" spans="1:11" x14ac:dyDescent="0.2">
      <c r="A44" s="54"/>
      <c r="B44" s="55"/>
      <c r="C44" s="62" t="s">
        <v>75</v>
      </c>
      <c r="D44" s="67" t="s">
        <v>39</v>
      </c>
      <c r="E44" s="64" t="s">
        <v>16</v>
      </c>
      <c r="F44" s="68" t="s">
        <v>134</v>
      </c>
      <c r="G44" s="25" t="s">
        <v>62</v>
      </c>
      <c r="H44" s="33" t="s">
        <v>133</v>
      </c>
      <c r="I44" s="32"/>
      <c r="J44" s="66"/>
      <c r="K44" s="24"/>
    </row>
    <row r="45" spans="1:11" ht="42" x14ac:dyDescent="0.2">
      <c r="A45" s="89" t="s">
        <v>135</v>
      </c>
      <c r="B45" s="37" t="s">
        <v>136</v>
      </c>
      <c r="C45" s="38" t="s">
        <v>96</v>
      </c>
      <c r="D45" s="39" t="s">
        <v>81</v>
      </c>
      <c r="E45" s="40" t="str">
        <f>HYPERLINK("https://ergebnisse.zensus2011.de","https://ergebnisse.zensus2011.de")</f>
        <v>https://ergebnisse.zensus2011.de</v>
      </c>
      <c r="F45" s="38" t="s">
        <v>14</v>
      </c>
      <c r="G45" s="39" t="s">
        <v>106</v>
      </c>
      <c r="H45" s="40" t="s">
        <v>59</v>
      </c>
      <c r="I45" s="41"/>
      <c r="J45" s="39"/>
      <c r="K45" s="61"/>
    </row>
    <row r="46" spans="1:11" ht="28" x14ac:dyDescent="0.2">
      <c r="A46" s="54"/>
      <c r="B46" s="55"/>
      <c r="C46" s="22"/>
      <c r="D46" s="25"/>
      <c r="E46" s="24"/>
      <c r="F46" s="68" t="s">
        <v>91</v>
      </c>
      <c r="G46" s="25" t="s">
        <v>36</v>
      </c>
      <c r="H46" s="33" t="s">
        <v>92</v>
      </c>
      <c r="I46" s="32"/>
      <c r="J46" s="66"/>
      <c r="K46" s="24"/>
    </row>
    <row r="47" spans="1:11" x14ac:dyDescent="0.2">
      <c r="A47" s="54"/>
      <c r="B47" s="55"/>
      <c r="C47" s="22"/>
      <c r="D47" s="25"/>
      <c r="E47" s="24"/>
      <c r="F47" s="68" t="s">
        <v>137</v>
      </c>
      <c r="G47" s="25" t="s">
        <v>62</v>
      </c>
      <c r="H47" s="33" t="s">
        <v>138</v>
      </c>
      <c r="I47" s="32"/>
      <c r="J47" s="66"/>
      <c r="K47" s="24"/>
    </row>
    <row r="48" spans="1:11" ht="28" x14ac:dyDescent="0.2">
      <c r="A48" s="36" t="s">
        <v>139</v>
      </c>
      <c r="B48" s="37" t="s">
        <v>140</v>
      </c>
      <c r="C48" s="38" t="s">
        <v>141</v>
      </c>
      <c r="D48" s="39" t="s">
        <v>46</v>
      </c>
      <c r="E48" s="40" t="str">
        <f>HYPERLINK("https://www.gibraltar.gov.gi","https://www.gibraltar.gov.gi")</f>
        <v>https://www.gibraltar.gov.gi</v>
      </c>
      <c r="F48" s="38" t="s">
        <v>142</v>
      </c>
      <c r="G48" s="39" t="s">
        <v>84</v>
      </c>
      <c r="H48" s="40" t="s">
        <v>143</v>
      </c>
      <c r="I48" s="41" t="s">
        <v>142</v>
      </c>
      <c r="J48" s="39" t="s">
        <v>144</v>
      </c>
      <c r="K48" s="65" t="s">
        <v>143</v>
      </c>
    </row>
    <row r="49" spans="1:11" x14ac:dyDescent="0.2">
      <c r="A49" s="54"/>
      <c r="B49" s="55"/>
      <c r="C49" s="22" t="s">
        <v>52</v>
      </c>
      <c r="D49" s="25" t="s">
        <v>145</v>
      </c>
      <c r="E49" s="33" t="s">
        <v>54</v>
      </c>
      <c r="F49" s="22"/>
      <c r="G49" s="25"/>
      <c r="H49" s="24"/>
      <c r="I49" s="32"/>
      <c r="J49" s="66"/>
      <c r="K49" s="24"/>
    </row>
    <row r="50" spans="1:11" ht="42" x14ac:dyDescent="0.2">
      <c r="A50" s="89" t="s">
        <v>146</v>
      </c>
      <c r="B50" s="37" t="s">
        <v>147</v>
      </c>
      <c r="C50" s="38" t="s">
        <v>32</v>
      </c>
      <c r="D50" s="39" t="s">
        <v>148</v>
      </c>
      <c r="E50" s="40" t="s">
        <v>149</v>
      </c>
      <c r="F50" s="38" t="s">
        <v>96</v>
      </c>
      <c r="G50" s="39" t="s">
        <v>106</v>
      </c>
      <c r="H50" s="40" t="str">
        <f>HYPERLINK("http://www.statistics.gr","http://www.statistics.gr")</f>
        <v>http://www.statistics.gr</v>
      </c>
      <c r="I50" s="41"/>
      <c r="J50" s="39"/>
      <c r="K50" s="61"/>
    </row>
    <row r="51" spans="1:11" x14ac:dyDescent="0.2">
      <c r="A51" s="54"/>
      <c r="B51" s="55"/>
      <c r="C51" s="62"/>
      <c r="D51" s="67"/>
      <c r="E51" s="64"/>
      <c r="F51" s="22" t="s">
        <v>14</v>
      </c>
      <c r="G51" s="25" t="s">
        <v>36</v>
      </c>
      <c r="H51" s="33" t="s">
        <v>59</v>
      </c>
      <c r="I51" s="32"/>
      <c r="J51" s="66"/>
      <c r="K51" s="24"/>
    </row>
    <row r="52" spans="1:11" ht="42" x14ac:dyDescent="0.2">
      <c r="A52" s="89" t="s">
        <v>150</v>
      </c>
      <c r="B52" s="37" t="s">
        <v>151</v>
      </c>
      <c r="C52" s="38" t="s">
        <v>32</v>
      </c>
      <c r="D52" s="39" t="s">
        <v>33</v>
      </c>
      <c r="E52" s="40" t="str">
        <f>HYPERLINK("https://www.ksh.hu","https://www.ksh.hu")</f>
        <v>https://www.ksh.hu</v>
      </c>
      <c r="F52" s="38" t="s">
        <v>14</v>
      </c>
      <c r="G52" s="90" t="s">
        <v>152</v>
      </c>
      <c r="H52" s="40" t="s">
        <v>59</v>
      </c>
      <c r="I52" s="41"/>
      <c r="J52" s="39"/>
      <c r="K52" s="61"/>
    </row>
    <row r="53" spans="1:11" x14ac:dyDescent="0.2">
      <c r="A53" s="54"/>
      <c r="B53" s="55"/>
      <c r="C53" s="62" t="s">
        <v>153</v>
      </c>
      <c r="D53" s="67" t="s">
        <v>39</v>
      </c>
      <c r="E53" s="64" t="s">
        <v>154</v>
      </c>
      <c r="F53" s="22" t="s">
        <v>155</v>
      </c>
      <c r="G53" s="25" t="s">
        <v>62</v>
      </c>
      <c r="H53" s="33" t="str">
        <f>HYPERLINK("https://www.ksh.hu","https://www.ksh.hu")</f>
        <v>https://www.ksh.hu</v>
      </c>
      <c r="I53" s="32"/>
      <c r="J53" s="66"/>
      <c r="K53" s="24"/>
    </row>
    <row r="54" spans="1:11" ht="28" x14ac:dyDescent="0.2">
      <c r="A54" s="54"/>
      <c r="B54" s="55"/>
      <c r="C54" s="22"/>
      <c r="D54" s="25"/>
      <c r="E54" s="24"/>
      <c r="F54" s="68" t="s">
        <v>91</v>
      </c>
      <c r="G54" s="25" t="s">
        <v>36</v>
      </c>
      <c r="H54" s="33" t="s">
        <v>92</v>
      </c>
      <c r="I54" s="32"/>
      <c r="J54" s="66"/>
      <c r="K54" s="24"/>
    </row>
    <row r="55" spans="1:11" ht="28" x14ac:dyDescent="0.2">
      <c r="A55" s="36" t="s">
        <v>156</v>
      </c>
      <c r="B55" s="37" t="s">
        <v>157</v>
      </c>
      <c r="C55" s="38" t="s">
        <v>96</v>
      </c>
      <c r="D55" s="39" t="s">
        <v>112</v>
      </c>
      <c r="E55" s="74" t="s">
        <v>158</v>
      </c>
      <c r="F55" s="38" t="s">
        <v>159</v>
      </c>
      <c r="G55" s="39" t="s">
        <v>84</v>
      </c>
      <c r="H55" s="40" t="s">
        <v>160</v>
      </c>
      <c r="I55" s="41"/>
      <c r="J55" s="39"/>
      <c r="K55" s="61"/>
    </row>
    <row r="56" spans="1:11" x14ac:dyDescent="0.2">
      <c r="A56" s="54"/>
      <c r="B56" s="55"/>
      <c r="C56" s="22"/>
      <c r="D56" s="25"/>
      <c r="E56" s="75" t="s">
        <v>161</v>
      </c>
      <c r="F56" s="22"/>
      <c r="G56" s="25"/>
      <c r="H56" s="24"/>
      <c r="I56" s="32"/>
      <c r="J56" s="66"/>
      <c r="K56" s="24"/>
    </row>
    <row r="57" spans="1:11" ht="42" x14ac:dyDescent="0.2">
      <c r="A57" s="36" t="s">
        <v>162</v>
      </c>
      <c r="B57" s="37" t="s">
        <v>163</v>
      </c>
      <c r="C57" s="38" t="s">
        <v>96</v>
      </c>
      <c r="D57" s="39" t="s">
        <v>67</v>
      </c>
      <c r="E57" s="40" t="str">
        <f>HYPERLINK("http://www.cso.ie","http://www.cso.ie")</f>
        <v>http://www.cso.ie</v>
      </c>
      <c r="F57" s="38" t="s">
        <v>14</v>
      </c>
      <c r="G57" s="39" t="s">
        <v>164</v>
      </c>
      <c r="H57" s="40" t="s">
        <v>59</v>
      </c>
      <c r="I57" s="41"/>
      <c r="J57" s="42"/>
      <c r="K57" s="43"/>
    </row>
    <row r="58" spans="1:11" x14ac:dyDescent="0.2">
      <c r="A58" s="54"/>
      <c r="B58" s="55"/>
      <c r="C58" s="22" t="s">
        <v>52</v>
      </c>
      <c r="D58" s="25" t="s">
        <v>72</v>
      </c>
      <c r="E58" s="33" t="s">
        <v>54</v>
      </c>
      <c r="F58" s="22" t="s">
        <v>165</v>
      </c>
      <c r="G58" s="25" t="s">
        <v>62</v>
      </c>
      <c r="H58" s="33" t="s">
        <v>166</v>
      </c>
      <c r="I58" s="32"/>
      <c r="J58" s="66"/>
      <c r="K58" s="24"/>
    </row>
    <row r="59" spans="1:11" ht="28" x14ac:dyDescent="0.2">
      <c r="A59" s="36" t="s">
        <v>167</v>
      </c>
      <c r="B59" s="37" t="s">
        <v>168</v>
      </c>
      <c r="C59" s="38" t="s">
        <v>96</v>
      </c>
      <c r="D59" s="39" t="s">
        <v>169</v>
      </c>
      <c r="E59" s="40" t="str">
        <f>HYPERLINK("https://www.gov.im","https://www.gov.im")</f>
        <v>https://www.gov.im</v>
      </c>
      <c r="F59" s="38" t="s">
        <v>170</v>
      </c>
      <c r="G59" s="39" t="s">
        <v>84</v>
      </c>
      <c r="H59" s="40" t="s">
        <v>171</v>
      </c>
      <c r="I59" s="41" t="s">
        <v>172</v>
      </c>
      <c r="J59" s="39" t="s">
        <v>144</v>
      </c>
      <c r="K59" s="65" t="s">
        <v>171</v>
      </c>
    </row>
    <row r="60" spans="1:11" x14ac:dyDescent="0.2">
      <c r="A60" s="54"/>
      <c r="B60" s="55"/>
      <c r="C60" s="22" t="s">
        <v>52</v>
      </c>
      <c r="D60" s="25" t="s">
        <v>145</v>
      </c>
      <c r="E60" s="33" t="s">
        <v>54</v>
      </c>
      <c r="F60" s="22"/>
      <c r="G60" s="25"/>
      <c r="H60" s="24"/>
      <c r="I60" s="32"/>
      <c r="J60" s="66"/>
      <c r="K60" s="24"/>
    </row>
    <row r="61" spans="1:11" ht="56" x14ac:dyDescent="0.2">
      <c r="A61" s="89" t="s">
        <v>173</v>
      </c>
      <c r="B61" s="37" t="s">
        <v>174</v>
      </c>
      <c r="C61" s="38" t="s">
        <v>175</v>
      </c>
      <c r="D61" s="39" t="s">
        <v>176</v>
      </c>
      <c r="E61" s="40" t="str">
        <f>HYPERLINK("https://www.istat.it","https://www.istat.it")</f>
        <v>https://www.istat.it</v>
      </c>
      <c r="F61" s="38" t="s">
        <v>177</v>
      </c>
      <c r="G61" s="39" t="s">
        <v>84</v>
      </c>
      <c r="H61" s="40" t="s">
        <v>178</v>
      </c>
      <c r="I61" s="41"/>
      <c r="J61" s="39"/>
      <c r="K61" s="61"/>
    </row>
    <row r="62" spans="1:11" ht="42" x14ac:dyDescent="0.2">
      <c r="A62" s="54"/>
      <c r="B62" s="55"/>
      <c r="C62" s="62"/>
      <c r="D62" s="67"/>
      <c r="E62" s="64"/>
      <c r="F62" s="22" t="s">
        <v>179</v>
      </c>
      <c r="G62" s="25" t="s">
        <v>36</v>
      </c>
      <c r="H62" s="33" t="str">
        <f>HYPERLINK("https://ec.europa.eu/energy/en/eu-buildings-database http://bpie.eu/wp-content/uploads/2015/10/HR_EU_B_under_microscope_study.pdf","https://ec.europa.eu/energy/en/eu-buildings-database http://bpie.eu/wp-content/uploads/2015/10/HR_EU_B_under_microscope_study.pdf")</f>
        <v>https://ec.europa.eu/energy/en/eu-buildings-database http://bpie.eu/wp-content/uploads/2015/10/HR_EU_B_under_microscope_study.pdf</v>
      </c>
      <c r="I62" s="32"/>
      <c r="J62" s="66"/>
      <c r="K62" s="24"/>
    </row>
    <row r="63" spans="1:11" ht="42" x14ac:dyDescent="0.2">
      <c r="A63" s="36" t="s">
        <v>180</v>
      </c>
      <c r="B63" s="37" t="s">
        <v>181</v>
      </c>
      <c r="C63" s="38" t="s">
        <v>96</v>
      </c>
      <c r="D63" s="39" t="s">
        <v>81</v>
      </c>
      <c r="E63" s="40" t="str">
        <f>HYPERLINK("http://ask.rks-gov.net","http://ask.rks-gov.net")</f>
        <v>http://ask.rks-gov.net</v>
      </c>
      <c r="F63" s="38" t="s">
        <v>182</v>
      </c>
      <c r="G63" s="39" t="s">
        <v>62</v>
      </c>
      <c r="H63" s="40" t="s">
        <v>183</v>
      </c>
      <c r="I63" s="41" t="s">
        <v>184</v>
      </c>
      <c r="J63" s="39" t="s">
        <v>185</v>
      </c>
      <c r="K63" s="65" t="s">
        <v>183</v>
      </c>
    </row>
    <row r="64" spans="1:11" ht="29" x14ac:dyDescent="0.2">
      <c r="A64" s="54"/>
      <c r="B64" s="55"/>
      <c r="C64" s="22"/>
      <c r="D64" s="25"/>
      <c r="E64" s="24"/>
      <c r="F64" s="22" t="s">
        <v>186</v>
      </c>
      <c r="G64" s="25" t="s">
        <v>187</v>
      </c>
      <c r="H64" s="76" t="s">
        <v>188</v>
      </c>
      <c r="I64" s="32"/>
      <c r="J64" s="66"/>
      <c r="K64" s="24"/>
    </row>
    <row r="65" spans="1:11" ht="28" x14ac:dyDescent="0.2">
      <c r="A65" s="36" t="s">
        <v>189</v>
      </c>
      <c r="B65" s="37" t="s">
        <v>190</v>
      </c>
      <c r="C65" s="38" t="s">
        <v>191</v>
      </c>
      <c r="D65" s="39" t="s">
        <v>192</v>
      </c>
      <c r="E65" s="40" t="str">
        <f>HYPERLINK("http://www.csb.gov.lv","http://www.csb.gov.lv")</f>
        <v>http://www.csb.gov.lv</v>
      </c>
      <c r="F65" s="38" t="s">
        <v>14</v>
      </c>
      <c r="G65" s="39" t="s">
        <v>18</v>
      </c>
      <c r="H65" s="40" t="s">
        <v>59</v>
      </c>
      <c r="I65" s="41"/>
      <c r="J65" s="42"/>
      <c r="K65" s="43"/>
    </row>
    <row r="66" spans="1:11" x14ac:dyDescent="0.2">
      <c r="A66" s="54"/>
      <c r="B66" s="55"/>
      <c r="C66" s="22" t="s">
        <v>52</v>
      </c>
      <c r="D66" s="25" t="s">
        <v>72</v>
      </c>
      <c r="E66" s="33" t="s">
        <v>54</v>
      </c>
      <c r="F66" s="22" t="s">
        <v>193</v>
      </c>
      <c r="G66" s="25" t="s">
        <v>62</v>
      </c>
      <c r="H66" s="33" t="str">
        <f>HYPERLINK("http://www.csb.gov.lv","http://www.csb.gov.lv")</f>
        <v>http://www.csb.gov.lv</v>
      </c>
      <c r="I66" s="32"/>
      <c r="J66" s="66"/>
      <c r="K66" s="24"/>
    </row>
    <row r="67" spans="1:11" x14ac:dyDescent="0.2">
      <c r="A67" s="54"/>
      <c r="B67" s="55"/>
      <c r="C67" s="22" t="s">
        <v>113</v>
      </c>
      <c r="D67" s="25" t="s">
        <v>36</v>
      </c>
      <c r="E67" s="33" t="s">
        <v>114</v>
      </c>
      <c r="F67" s="22"/>
      <c r="G67" s="25"/>
      <c r="H67" s="24"/>
      <c r="I67" s="32"/>
      <c r="J67" s="66"/>
      <c r="K67" s="24"/>
    </row>
    <row r="68" spans="1:11" ht="28" x14ac:dyDescent="0.2">
      <c r="A68" s="36" t="s">
        <v>194</v>
      </c>
      <c r="B68" s="37" t="s">
        <v>195</v>
      </c>
      <c r="C68" s="38" t="s">
        <v>196</v>
      </c>
      <c r="D68" s="39" t="s">
        <v>192</v>
      </c>
      <c r="E68" s="40" t="s">
        <v>197</v>
      </c>
      <c r="F68" s="38" t="s">
        <v>198</v>
      </c>
      <c r="G68" s="39" t="s">
        <v>84</v>
      </c>
      <c r="H68" s="40" t="s">
        <v>199</v>
      </c>
      <c r="I68" s="41" t="s">
        <v>200</v>
      </c>
      <c r="J68" s="39" t="s">
        <v>201</v>
      </c>
      <c r="K68" s="65" t="s">
        <v>199</v>
      </c>
    </row>
    <row r="69" spans="1:11" x14ac:dyDescent="0.2">
      <c r="A69" s="54"/>
      <c r="B69" s="55"/>
      <c r="C69" s="22" t="s">
        <v>52</v>
      </c>
      <c r="D69" s="25" t="s">
        <v>72</v>
      </c>
      <c r="E69" s="33" t="s">
        <v>54</v>
      </c>
      <c r="F69" s="22"/>
      <c r="G69" s="25"/>
      <c r="H69" s="24"/>
      <c r="I69" s="32"/>
      <c r="J69" s="66"/>
      <c r="K69" s="24"/>
    </row>
    <row r="70" spans="1:11" x14ac:dyDescent="0.2">
      <c r="A70" s="54"/>
      <c r="B70" s="55"/>
      <c r="C70" s="22" t="s">
        <v>36</v>
      </c>
      <c r="D70" s="25" t="s">
        <v>36</v>
      </c>
      <c r="E70" s="33" t="s">
        <v>202</v>
      </c>
      <c r="F70" s="22"/>
      <c r="G70" s="25"/>
      <c r="H70" s="24"/>
      <c r="I70" s="32"/>
      <c r="J70" s="66"/>
      <c r="K70" s="24"/>
    </row>
    <row r="71" spans="1:11" ht="28" x14ac:dyDescent="0.2">
      <c r="A71" s="36" t="s">
        <v>203</v>
      </c>
      <c r="B71" s="37" t="s">
        <v>204</v>
      </c>
      <c r="C71" s="38" t="s">
        <v>205</v>
      </c>
      <c r="D71" s="39" t="s">
        <v>192</v>
      </c>
      <c r="E71" s="40" t="str">
        <f>HYPERLINK("https://osp.stat.gov.lt ")</f>
        <v xml:space="preserve">https://osp.stat.gov.lt </v>
      </c>
      <c r="F71" s="38" t="s">
        <v>14</v>
      </c>
      <c r="G71" s="39" t="s">
        <v>18</v>
      </c>
      <c r="H71" s="40" t="s">
        <v>59</v>
      </c>
      <c r="I71" s="41"/>
      <c r="J71" s="42"/>
      <c r="K71" s="43"/>
    </row>
    <row r="72" spans="1:11" x14ac:dyDescent="0.2">
      <c r="A72" s="54"/>
      <c r="B72" s="55"/>
      <c r="C72" s="22" t="s">
        <v>52</v>
      </c>
      <c r="D72" s="25" t="s">
        <v>72</v>
      </c>
      <c r="E72" s="33" t="s">
        <v>54</v>
      </c>
      <c r="F72" s="22" t="s">
        <v>206</v>
      </c>
      <c r="G72" s="25" t="s">
        <v>62</v>
      </c>
      <c r="H72" s="33" t="s">
        <v>207</v>
      </c>
      <c r="I72" s="32"/>
      <c r="J72" s="66"/>
      <c r="K72" s="24"/>
    </row>
    <row r="73" spans="1:11" x14ac:dyDescent="0.2">
      <c r="A73" s="54"/>
      <c r="B73" s="55"/>
      <c r="C73" s="22" t="s">
        <v>113</v>
      </c>
      <c r="D73" s="25" t="s">
        <v>36</v>
      </c>
      <c r="E73" s="33" t="s">
        <v>114</v>
      </c>
      <c r="F73" s="22"/>
      <c r="G73" s="25"/>
      <c r="H73" s="24"/>
      <c r="I73" s="32"/>
      <c r="J73" s="66"/>
      <c r="K73" s="24"/>
    </row>
    <row r="74" spans="1:11" ht="28" x14ac:dyDescent="0.2">
      <c r="A74" s="36" t="s">
        <v>208</v>
      </c>
      <c r="B74" s="37" t="s">
        <v>209</v>
      </c>
      <c r="C74" s="38" t="s">
        <v>205</v>
      </c>
      <c r="D74" s="39" t="s">
        <v>192</v>
      </c>
      <c r="E74" s="40" t="str">
        <f>HYPERLINK("http://www.statistiques.public.lu","http://www.statistiques.public.lu")</f>
        <v>http://www.statistiques.public.lu</v>
      </c>
      <c r="F74" s="38" t="s">
        <v>14</v>
      </c>
      <c r="G74" s="39" t="s">
        <v>18</v>
      </c>
      <c r="H74" s="40" t="s">
        <v>59</v>
      </c>
      <c r="I74" s="41"/>
      <c r="J74" s="42"/>
      <c r="K74" s="43"/>
    </row>
    <row r="75" spans="1:11" x14ac:dyDescent="0.2">
      <c r="A75" s="54"/>
      <c r="B75" s="55"/>
      <c r="C75" s="22" t="s">
        <v>52</v>
      </c>
      <c r="D75" s="25" t="s">
        <v>106</v>
      </c>
      <c r="E75" s="33" t="s">
        <v>54</v>
      </c>
      <c r="F75" s="22" t="s">
        <v>210</v>
      </c>
      <c r="G75" s="25" t="s">
        <v>62</v>
      </c>
      <c r="H75" s="33" t="str">
        <f>HYPERLINK("http://www.statistiques.public.lu","http://www.statistiques.public.lu")</f>
        <v>http://www.statistiques.public.lu</v>
      </c>
      <c r="I75" s="32"/>
      <c r="J75" s="66"/>
      <c r="K75" s="24"/>
    </row>
    <row r="76" spans="1:11" x14ac:dyDescent="0.2">
      <c r="A76" s="54"/>
      <c r="B76" s="55"/>
      <c r="C76" s="22" t="s">
        <v>113</v>
      </c>
      <c r="D76" s="25" t="s">
        <v>36</v>
      </c>
      <c r="E76" s="33" t="s">
        <v>114</v>
      </c>
      <c r="F76" s="22"/>
      <c r="G76" s="25"/>
      <c r="H76" s="24"/>
      <c r="I76" s="32"/>
      <c r="J76" s="66"/>
      <c r="K76" s="24"/>
    </row>
    <row r="77" spans="1:11" ht="42" x14ac:dyDescent="0.2">
      <c r="A77" s="36" t="s">
        <v>211</v>
      </c>
      <c r="B77" s="37" t="s">
        <v>212</v>
      </c>
      <c r="C77" s="38" t="s">
        <v>213</v>
      </c>
      <c r="D77" s="39" t="s">
        <v>103</v>
      </c>
      <c r="E77" s="40" t="str">
        <f>HYPERLINK("https://nso.gov.mt","https://nso.gov.mt")</f>
        <v>https://nso.gov.mt</v>
      </c>
      <c r="F77" s="38" t="s">
        <v>14</v>
      </c>
      <c r="G77" s="39" t="s">
        <v>18</v>
      </c>
      <c r="H77" s="40" t="s">
        <v>59</v>
      </c>
      <c r="I77" s="41" t="s">
        <v>214</v>
      </c>
      <c r="J77" s="39" t="s">
        <v>201</v>
      </c>
      <c r="K77" s="61" t="s">
        <v>215</v>
      </c>
    </row>
    <row r="78" spans="1:11" x14ac:dyDescent="0.2">
      <c r="A78" s="54"/>
      <c r="B78" s="55"/>
      <c r="C78" s="62" t="s">
        <v>153</v>
      </c>
      <c r="D78" s="67" t="s">
        <v>106</v>
      </c>
      <c r="E78" s="64" t="s">
        <v>154</v>
      </c>
      <c r="F78" s="22" t="s">
        <v>216</v>
      </c>
      <c r="G78" s="25" t="s">
        <v>62</v>
      </c>
      <c r="H78" s="33" t="str">
        <f>HYPERLINK("https://nso.gov.mt","https://nso.gov.mt")</f>
        <v>https://nso.gov.mt</v>
      </c>
      <c r="I78" s="32"/>
      <c r="J78" s="66"/>
      <c r="K78" s="24"/>
    </row>
    <row r="79" spans="1:11" x14ac:dyDescent="0.2">
      <c r="A79" s="54"/>
      <c r="B79" s="55"/>
      <c r="C79" s="77" t="s">
        <v>217</v>
      </c>
      <c r="D79" s="67" t="s">
        <v>39</v>
      </c>
      <c r="E79" s="64"/>
      <c r="F79" s="70"/>
      <c r="G79" s="71"/>
      <c r="H79" s="72"/>
      <c r="I79" s="32"/>
      <c r="J79" s="66"/>
      <c r="K79" s="24"/>
    </row>
    <row r="80" spans="1:11" ht="42" x14ac:dyDescent="0.2">
      <c r="A80" s="36" t="s">
        <v>218</v>
      </c>
      <c r="B80" s="37" t="s">
        <v>219</v>
      </c>
      <c r="C80" s="38" t="s">
        <v>220</v>
      </c>
      <c r="D80" s="39" t="s">
        <v>97</v>
      </c>
      <c r="E80" s="40" t="str">
        <f>HYPERLINK("http://www.statistica.md","http://www.statistica.md")</f>
        <v>http://www.statistica.md</v>
      </c>
      <c r="F80" s="38" t="s">
        <v>221</v>
      </c>
      <c r="G80" s="39" t="s">
        <v>69</v>
      </c>
      <c r="H80" s="40" t="s">
        <v>222</v>
      </c>
      <c r="I80" s="41"/>
      <c r="J80" s="39"/>
      <c r="K80" s="61"/>
    </row>
    <row r="81" spans="1:11" x14ac:dyDescent="0.2">
      <c r="A81" s="54"/>
      <c r="B81" s="55"/>
      <c r="C81" s="22"/>
      <c r="D81" s="25"/>
      <c r="E81" s="24"/>
      <c r="F81" s="22"/>
      <c r="G81" s="25"/>
      <c r="H81" s="24"/>
      <c r="I81" s="32"/>
      <c r="J81" s="66"/>
      <c r="K81" s="24"/>
    </row>
    <row r="82" spans="1:11" ht="28" x14ac:dyDescent="0.2">
      <c r="A82" s="36" t="s">
        <v>223</v>
      </c>
      <c r="B82" s="37" t="s">
        <v>224</v>
      </c>
      <c r="C82" s="38" t="s">
        <v>225</v>
      </c>
      <c r="D82" s="39" t="s">
        <v>46</v>
      </c>
      <c r="E82" s="40" t="str">
        <f>HYPERLINK("http://www.monacostatistics.mc","http://www.monacostatistics.mc")</f>
        <v>http://www.monacostatistics.mc</v>
      </c>
      <c r="F82" s="38" t="s">
        <v>226</v>
      </c>
      <c r="G82" s="39" t="s">
        <v>84</v>
      </c>
      <c r="H82" s="40" t="s">
        <v>227</v>
      </c>
      <c r="I82" s="41" t="s">
        <v>226</v>
      </c>
      <c r="J82" s="39" t="s">
        <v>50</v>
      </c>
      <c r="K82" s="65" t="s">
        <v>228</v>
      </c>
    </row>
    <row r="83" spans="1:11" x14ac:dyDescent="0.2">
      <c r="A83" s="54"/>
      <c r="B83" s="55"/>
      <c r="C83" s="22" t="s">
        <v>52</v>
      </c>
      <c r="D83" s="25" t="s">
        <v>53</v>
      </c>
      <c r="E83" s="33" t="s">
        <v>54</v>
      </c>
      <c r="F83" s="22"/>
      <c r="G83" s="25"/>
      <c r="H83" s="24"/>
      <c r="I83" s="32"/>
      <c r="J83" s="66"/>
      <c r="K83" s="24"/>
    </row>
    <row r="84" spans="1:11" x14ac:dyDescent="0.2">
      <c r="A84" s="54"/>
      <c r="B84" s="55"/>
      <c r="C84" s="22" t="s">
        <v>229</v>
      </c>
      <c r="D84" s="25" t="s">
        <v>36</v>
      </c>
      <c r="E84" s="33" t="s">
        <v>230</v>
      </c>
      <c r="F84" s="22"/>
      <c r="G84" s="25"/>
      <c r="H84" s="24"/>
      <c r="I84" s="32"/>
      <c r="J84" s="66"/>
      <c r="K84" s="24"/>
    </row>
    <row r="85" spans="1:11" ht="42" x14ac:dyDescent="0.2">
      <c r="A85" s="36" t="s">
        <v>231</v>
      </c>
      <c r="B85" s="37" t="s">
        <v>232</v>
      </c>
      <c r="C85" s="38" t="s">
        <v>96</v>
      </c>
      <c r="D85" s="39" t="s">
        <v>97</v>
      </c>
      <c r="E85" s="40" t="str">
        <f>HYPERLINK("http://monstat.org/cg","http://monstat.org/cg")</f>
        <v>http://monstat.org/cg</v>
      </c>
      <c r="F85" s="38" t="s">
        <v>233</v>
      </c>
      <c r="G85" s="39" t="s">
        <v>84</v>
      </c>
      <c r="H85" s="40" t="s">
        <v>234</v>
      </c>
      <c r="I85" s="41"/>
      <c r="J85" s="39"/>
      <c r="K85" s="61"/>
    </row>
    <row r="86" spans="1:11" x14ac:dyDescent="0.2">
      <c r="A86" s="54"/>
      <c r="B86" s="55"/>
      <c r="C86" s="22"/>
      <c r="D86" s="25"/>
      <c r="E86" s="24"/>
      <c r="F86" s="22"/>
      <c r="G86" s="25"/>
      <c r="H86" s="24"/>
      <c r="I86" s="32"/>
      <c r="J86" s="66"/>
      <c r="K86" s="24"/>
    </row>
    <row r="87" spans="1:11" ht="42" x14ac:dyDescent="0.2">
      <c r="A87" s="36" t="s">
        <v>235</v>
      </c>
      <c r="B87" s="37" t="s">
        <v>236</v>
      </c>
      <c r="C87" s="38" t="s">
        <v>237</v>
      </c>
      <c r="D87" s="39" t="s">
        <v>97</v>
      </c>
      <c r="E87" s="74" t="s">
        <v>238</v>
      </c>
      <c r="F87" s="38" t="s">
        <v>239</v>
      </c>
      <c r="G87" s="39" t="s">
        <v>84</v>
      </c>
      <c r="H87" s="40" t="s">
        <v>240</v>
      </c>
      <c r="I87" s="41"/>
      <c r="J87" s="39"/>
      <c r="K87" s="61"/>
    </row>
    <row r="88" spans="1:11" x14ac:dyDescent="0.2">
      <c r="A88" s="54"/>
      <c r="B88" s="55"/>
      <c r="C88" s="22"/>
      <c r="D88" s="25"/>
      <c r="E88" s="75" t="s">
        <v>241</v>
      </c>
      <c r="F88" s="22" t="s">
        <v>14</v>
      </c>
      <c r="G88" s="25" t="s">
        <v>36</v>
      </c>
      <c r="H88" s="33" t="s">
        <v>59</v>
      </c>
      <c r="I88" s="32"/>
      <c r="J88" s="66"/>
      <c r="K88" s="24"/>
    </row>
    <row r="89" spans="1:11" ht="42" x14ac:dyDescent="0.2">
      <c r="A89" s="36" t="s">
        <v>242</v>
      </c>
      <c r="B89" s="37" t="s">
        <v>243</v>
      </c>
      <c r="C89" s="38" t="s">
        <v>244</v>
      </c>
      <c r="D89" s="39" t="s">
        <v>33</v>
      </c>
      <c r="E89" s="40" t="str">
        <f>HYPERLINK("https://www.ssb.no","https://www.ssb.no")</f>
        <v>https://www.ssb.no</v>
      </c>
      <c r="F89" s="38" t="s">
        <v>245</v>
      </c>
      <c r="G89" s="39" t="s">
        <v>84</v>
      </c>
      <c r="H89" s="40" t="s">
        <v>246</v>
      </c>
      <c r="I89" s="41"/>
      <c r="J89" s="39"/>
      <c r="K89" s="61"/>
    </row>
    <row r="90" spans="1:11" ht="28" x14ac:dyDescent="0.2">
      <c r="A90" s="54"/>
      <c r="B90" s="55"/>
      <c r="C90" s="22" t="s">
        <v>105</v>
      </c>
      <c r="D90" s="25" t="s">
        <v>39</v>
      </c>
      <c r="E90" s="64" t="s">
        <v>107</v>
      </c>
      <c r="F90" s="68" t="s">
        <v>91</v>
      </c>
      <c r="G90" s="25" t="s">
        <v>36</v>
      </c>
      <c r="H90" s="33" t="s">
        <v>92</v>
      </c>
      <c r="I90" s="32"/>
      <c r="J90" s="66"/>
      <c r="K90" s="24"/>
    </row>
    <row r="91" spans="1:11" x14ac:dyDescent="0.2">
      <c r="A91" s="36" t="s">
        <v>247</v>
      </c>
      <c r="B91" s="37" t="s">
        <v>248</v>
      </c>
      <c r="C91" s="38" t="s">
        <v>96</v>
      </c>
      <c r="D91" s="39" t="s">
        <v>145</v>
      </c>
      <c r="E91" s="40" t="str">
        <f>HYPERLINK("http://stat.gov.pl","http://stat.gov.pl")</f>
        <v>http://stat.gov.pl</v>
      </c>
      <c r="F91" s="38" t="s">
        <v>14</v>
      </c>
      <c r="G91" s="39" t="s">
        <v>106</v>
      </c>
      <c r="H91" s="40" t="s">
        <v>59</v>
      </c>
      <c r="I91" s="41"/>
      <c r="J91" s="42"/>
      <c r="K91" s="43"/>
    </row>
    <row r="92" spans="1:11" x14ac:dyDescent="0.2">
      <c r="A92" s="54"/>
      <c r="B92" s="55"/>
      <c r="C92" s="22" t="s">
        <v>52</v>
      </c>
      <c r="D92" s="25" t="s">
        <v>72</v>
      </c>
      <c r="E92" s="33" t="s">
        <v>54</v>
      </c>
      <c r="F92" s="22" t="s">
        <v>249</v>
      </c>
      <c r="G92" s="25" t="s">
        <v>62</v>
      </c>
      <c r="H92" s="33" t="s">
        <v>250</v>
      </c>
      <c r="I92" s="32"/>
      <c r="J92" s="66"/>
      <c r="K92" s="24"/>
    </row>
    <row r="93" spans="1:11" ht="28" x14ac:dyDescent="0.2">
      <c r="A93" s="54"/>
      <c r="B93" s="55"/>
      <c r="C93" s="22" t="s">
        <v>113</v>
      </c>
      <c r="D93" s="25" t="s">
        <v>36</v>
      </c>
      <c r="E93" s="33" t="s">
        <v>114</v>
      </c>
      <c r="F93" s="68" t="s">
        <v>91</v>
      </c>
      <c r="G93" s="25" t="s">
        <v>36</v>
      </c>
      <c r="H93" s="33" t="s">
        <v>92</v>
      </c>
      <c r="I93" s="32"/>
      <c r="J93" s="66"/>
      <c r="K93" s="24"/>
    </row>
    <row r="94" spans="1:11" x14ac:dyDescent="0.2">
      <c r="A94" s="54"/>
      <c r="B94" s="55"/>
      <c r="C94" s="62" t="s">
        <v>251</v>
      </c>
      <c r="D94" s="67" t="s">
        <v>46</v>
      </c>
      <c r="E94" s="64" t="s">
        <v>252</v>
      </c>
      <c r="F94" s="68"/>
      <c r="G94" s="25"/>
      <c r="H94" s="24"/>
      <c r="I94" s="32"/>
      <c r="J94" s="66"/>
      <c r="K94" s="24"/>
    </row>
    <row r="95" spans="1:11" ht="42" x14ac:dyDescent="0.2">
      <c r="A95" s="36" t="s">
        <v>253</v>
      </c>
      <c r="B95" s="37" t="s">
        <v>254</v>
      </c>
      <c r="C95" s="38" t="s">
        <v>96</v>
      </c>
      <c r="D95" s="39" t="s">
        <v>81</v>
      </c>
      <c r="E95" s="40" t="str">
        <f>HYPERLINK("https://ine.pt","https://ine.pt")</f>
        <v>https://ine.pt</v>
      </c>
      <c r="F95" s="38" t="s">
        <v>255</v>
      </c>
      <c r="G95" s="39" t="s">
        <v>256</v>
      </c>
      <c r="H95" s="40" t="s">
        <v>257</v>
      </c>
      <c r="I95" s="41"/>
      <c r="J95" s="39"/>
      <c r="K95" s="61"/>
    </row>
    <row r="96" spans="1:11" x14ac:dyDescent="0.2">
      <c r="A96" s="54"/>
      <c r="B96" s="55"/>
      <c r="C96" s="22"/>
      <c r="D96" s="25"/>
      <c r="E96" s="32"/>
      <c r="F96" s="49" t="s">
        <v>14</v>
      </c>
      <c r="G96" s="25" t="s">
        <v>36</v>
      </c>
      <c r="H96" s="33" t="s">
        <v>59</v>
      </c>
      <c r="I96" s="32"/>
      <c r="J96" s="66"/>
      <c r="K96" s="24"/>
    </row>
    <row r="97" spans="1:11" ht="42" x14ac:dyDescent="0.2">
      <c r="A97" s="36" t="s">
        <v>258</v>
      </c>
      <c r="B97" s="37" t="s">
        <v>259</v>
      </c>
      <c r="C97" s="38" t="s">
        <v>260</v>
      </c>
      <c r="D97" s="39" t="s">
        <v>97</v>
      </c>
      <c r="E97" s="40" t="str">
        <f>HYPERLINK("http://www.stat.gov.mk","http://www.stat.gov.mk")</f>
        <v>http://www.stat.gov.mk</v>
      </c>
      <c r="F97" s="22" t="s">
        <v>261</v>
      </c>
      <c r="G97" s="39" t="s">
        <v>256</v>
      </c>
      <c r="H97" s="40" t="str">
        <f>HYPERLINK("http://www.stat.gov.mk","http://www.stat.gov.mk")</f>
        <v>http://www.stat.gov.mk</v>
      </c>
      <c r="I97" s="41" t="s">
        <v>262</v>
      </c>
      <c r="J97" s="39" t="s">
        <v>201</v>
      </c>
      <c r="K97" s="65" t="s">
        <v>263</v>
      </c>
    </row>
    <row r="98" spans="1:11" x14ac:dyDescent="0.2">
      <c r="A98" s="54"/>
      <c r="B98" s="55"/>
      <c r="C98" s="62" t="s">
        <v>153</v>
      </c>
      <c r="D98" s="67" t="s">
        <v>106</v>
      </c>
      <c r="E98" s="64" t="s">
        <v>154</v>
      </c>
      <c r="F98" s="22"/>
      <c r="G98" s="25"/>
      <c r="H98" s="24"/>
      <c r="I98" s="32"/>
      <c r="J98" s="66"/>
      <c r="K98" s="24"/>
    </row>
    <row r="99" spans="1:11" ht="42" x14ac:dyDescent="0.2">
      <c r="A99" s="36" t="s">
        <v>264</v>
      </c>
      <c r="B99" s="37" t="s">
        <v>265</v>
      </c>
      <c r="C99" s="38" t="s">
        <v>96</v>
      </c>
      <c r="D99" s="39" t="s">
        <v>81</v>
      </c>
      <c r="E99" s="40" t="str">
        <f>HYPERLINK("http://www.recensamantromania.ro","http://www.recensamantromania.ro")</f>
        <v>http://www.recensamantromania.ro</v>
      </c>
      <c r="F99" s="38" t="s">
        <v>14</v>
      </c>
      <c r="G99" s="39" t="s">
        <v>18</v>
      </c>
      <c r="H99" s="40" t="s">
        <v>59</v>
      </c>
      <c r="I99" s="41"/>
      <c r="J99" s="39"/>
      <c r="K99" s="61"/>
    </row>
    <row r="100" spans="1:11" x14ac:dyDescent="0.2">
      <c r="A100" s="54"/>
      <c r="B100" s="55"/>
      <c r="C100" s="22"/>
      <c r="D100" s="25"/>
      <c r="E100" s="24"/>
      <c r="F100" s="22" t="s">
        <v>266</v>
      </c>
      <c r="G100" s="25" t="s">
        <v>62</v>
      </c>
      <c r="H100" s="33" t="s">
        <v>267</v>
      </c>
      <c r="I100" s="32"/>
      <c r="J100" s="66"/>
      <c r="K100" s="24"/>
    </row>
    <row r="101" spans="1:11" ht="56" x14ac:dyDescent="0.2">
      <c r="A101" s="36" t="s">
        <v>268</v>
      </c>
      <c r="B101" s="37" t="s">
        <v>269</v>
      </c>
      <c r="C101" s="38" t="s">
        <v>32</v>
      </c>
      <c r="D101" s="39" t="s">
        <v>270</v>
      </c>
      <c r="E101" s="40" t="str">
        <f>HYPERLINK("http://webrzs.stat.gov.rs","http://webrzs.stat.gov.rs")</f>
        <v>http://webrzs.stat.gov.rs</v>
      </c>
      <c r="F101" s="38" t="s">
        <v>271</v>
      </c>
      <c r="G101" s="39" t="s">
        <v>256</v>
      </c>
      <c r="H101" s="40" t="s">
        <v>272</v>
      </c>
      <c r="I101" s="41"/>
      <c r="J101" s="39"/>
      <c r="K101" s="61"/>
    </row>
    <row r="102" spans="1:11" x14ac:dyDescent="0.2">
      <c r="A102" s="54"/>
      <c r="B102" s="55"/>
      <c r="C102" s="22" t="s">
        <v>105</v>
      </c>
      <c r="D102" s="25" t="s">
        <v>106</v>
      </c>
      <c r="E102" s="64" t="s">
        <v>107</v>
      </c>
      <c r="F102" s="22"/>
      <c r="G102" s="25"/>
      <c r="H102" s="24"/>
      <c r="I102" s="32"/>
      <c r="J102" s="66"/>
      <c r="K102" s="24"/>
    </row>
    <row r="103" spans="1:11" ht="42" x14ac:dyDescent="0.2">
      <c r="A103" s="89" t="s">
        <v>273</v>
      </c>
      <c r="B103" s="37" t="s">
        <v>274</v>
      </c>
      <c r="C103" s="38" t="s">
        <v>205</v>
      </c>
      <c r="D103" s="39" t="s">
        <v>81</v>
      </c>
      <c r="E103" s="40" t="str">
        <f>HYPERLINK("https://bit.ly/2GhTgeL","https://bit.ly/2GhTgeL")</f>
        <v>https://bit.ly/2GhTgeL</v>
      </c>
      <c r="F103" s="38" t="s">
        <v>275</v>
      </c>
      <c r="G103" s="39" t="s">
        <v>84</v>
      </c>
      <c r="H103" s="40" t="s">
        <v>276</v>
      </c>
      <c r="I103" s="41"/>
      <c r="J103" s="39"/>
      <c r="K103" s="61"/>
    </row>
    <row r="104" spans="1:11" x14ac:dyDescent="0.2">
      <c r="A104" s="54"/>
      <c r="B104" s="55"/>
      <c r="C104" s="22"/>
      <c r="D104" s="25"/>
      <c r="E104" s="24"/>
      <c r="F104" s="22" t="s">
        <v>14</v>
      </c>
      <c r="G104" s="25" t="s">
        <v>36</v>
      </c>
      <c r="H104" s="33" t="s">
        <v>59</v>
      </c>
      <c r="I104" s="32"/>
      <c r="J104" s="66"/>
      <c r="K104" s="24"/>
    </row>
    <row r="105" spans="1:11" ht="42" x14ac:dyDescent="0.2">
      <c r="A105" s="89" t="s">
        <v>277</v>
      </c>
      <c r="B105" s="37" t="s">
        <v>278</v>
      </c>
      <c r="C105" s="38" t="s">
        <v>279</v>
      </c>
      <c r="D105" s="39" t="s">
        <v>81</v>
      </c>
      <c r="E105" s="40" t="str">
        <f>HYPERLINK("http://www.stat.si/","http://www.stat.si/")</f>
        <v>http://www.stat.si/</v>
      </c>
      <c r="F105" s="38" t="s">
        <v>14</v>
      </c>
      <c r="G105" s="39" t="s">
        <v>18</v>
      </c>
      <c r="H105" s="40" t="s">
        <v>59</v>
      </c>
      <c r="I105" s="41"/>
      <c r="J105" s="39"/>
      <c r="K105" s="61"/>
    </row>
    <row r="106" spans="1:11" x14ac:dyDescent="0.2">
      <c r="A106" s="54"/>
      <c r="B106" s="55"/>
      <c r="C106" s="22"/>
      <c r="D106" s="25"/>
      <c r="E106" s="24"/>
      <c r="F106" s="22" t="s">
        <v>271</v>
      </c>
      <c r="G106" s="25" t="s">
        <v>62</v>
      </c>
      <c r="H106" s="33" t="s">
        <v>280</v>
      </c>
      <c r="I106" s="32"/>
      <c r="J106" s="66"/>
      <c r="K106" s="24"/>
    </row>
    <row r="107" spans="1:11" ht="42" x14ac:dyDescent="0.2">
      <c r="A107" s="36" t="s">
        <v>281</v>
      </c>
      <c r="B107" s="37" t="s">
        <v>282</v>
      </c>
      <c r="C107" s="38" t="s">
        <v>32</v>
      </c>
      <c r="D107" s="39" t="s">
        <v>33</v>
      </c>
      <c r="E107" s="40" t="str">
        <f>HYPERLINK("http://www.ine.es","http://www.ine.es")</f>
        <v>http://www.ine.es</v>
      </c>
      <c r="F107" s="38" t="s">
        <v>14</v>
      </c>
      <c r="G107" s="39" t="s">
        <v>18</v>
      </c>
      <c r="H107" s="40" t="s">
        <v>59</v>
      </c>
      <c r="I107" s="41"/>
      <c r="J107" s="39"/>
      <c r="K107" s="61"/>
    </row>
    <row r="108" spans="1:11" x14ac:dyDescent="0.2">
      <c r="A108" s="54"/>
      <c r="B108" s="55"/>
      <c r="C108" s="62" t="s">
        <v>75</v>
      </c>
      <c r="D108" s="67" t="s">
        <v>39</v>
      </c>
      <c r="E108" s="64" t="s">
        <v>16</v>
      </c>
      <c r="F108" s="22" t="s">
        <v>283</v>
      </c>
      <c r="G108" s="25" t="s">
        <v>62</v>
      </c>
      <c r="H108" s="33" t="s">
        <v>284</v>
      </c>
      <c r="I108" s="32"/>
      <c r="J108" s="66"/>
      <c r="K108" s="24"/>
    </row>
    <row r="109" spans="1:11" ht="28" x14ac:dyDescent="0.2">
      <c r="A109" s="36" t="s">
        <v>285</v>
      </c>
      <c r="B109" s="37" t="s">
        <v>286</v>
      </c>
      <c r="C109" s="38" t="s">
        <v>96</v>
      </c>
      <c r="D109" s="39" t="s">
        <v>112</v>
      </c>
      <c r="E109" s="40" t="str">
        <f>HYPERLINK("http://www.statistikdatabasen.scb.se","http://www.statistikdatabasen.scb.se")</f>
        <v>http://www.statistikdatabasen.scb.se</v>
      </c>
      <c r="F109" s="38" t="s">
        <v>14</v>
      </c>
      <c r="G109" s="39" t="s">
        <v>18</v>
      </c>
      <c r="H109" s="40" t="s">
        <v>59</v>
      </c>
      <c r="I109" s="41"/>
      <c r="J109" s="42"/>
      <c r="K109" s="43"/>
    </row>
    <row r="110" spans="1:11" x14ac:dyDescent="0.2">
      <c r="A110" s="54"/>
      <c r="B110" s="55"/>
      <c r="C110" s="22" t="s">
        <v>52</v>
      </c>
      <c r="D110" s="25" t="s">
        <v>106</v>
      </c>
      <c r="E110" s="33" t="s">
        <v>54</v>
      </c>
      <c r="F110" s="22" t="s">
        <v>287</v>
      </c>
      <c r="G110" s="25" t="s">
        <v>62</v>
      </c>
      <c r="H110" s="78" t="s">
        <v>288</v>
      </c>
      <c r="I110" s="32"/>
      <c r="J110" s="66"/>
      <c r="K110" s="24"/>
    </row>
    <row r="111" spans="1:11" ht="17" x14ac:dyDescent="0.2">
      <c r="A111" s="54"/>
      <c r="B111" s="55"/>
      <c r="C111" s="22" t="s">
        <v>113</v>
      </c>
      <c r="D111" s="25" t="s">
        <v>36</v>
      </c>
      <c r="E111" s="69" t="s">
        <v>114</v>
      </c>
      <c r="F111" s="22"/>
      <c r="G111" s="25"/>
      <c r="H111" s="79"/>
      <c r="I111" s="32"/>
      <c r="J111" s="66"/>
      <c r="K111" s="24"/>
    </row>
    <row r="112" spans="1:11" ht="42" x14ac:dyDescent="0.2">
      <c r="A112" s="36" t="s">
        <v>289</v>
      </c>
      <c r="B112" s="37" t="s">
        <v>290</v>
      </c>
      <c r="C112" s="38" t="s">
        <v>291</v>
      </c>
      <c r="D112" s="39" t="s">
        <v>81</v>
      </c>
      <c r="E112" s="40" t="s">
        <v>292</v>
      </c>
      <c r="F112" s="38" t="s">
        <v>293</v>
      </c>
      <c r="G112" s="39" t="s">
        <v>106</v>
      </c>
      <c r="H112" s="40" t="s">
        <v>294</v>
      </c>
      <c r="I112" s="41"/>
      <c r="J112" s="39"/>
      <c r="K112" s="61"/>
    </row>
    <row r="113" spans="1:11" ht="28" x14ac:dyDescent="0.2">
      <c r="A113" s="54"/>
      <c r="B113" s="55"/>
      <c r="C113" s="22"/>
      <c r="D113" s="25"/>
      <c r="E113" s="33" t="s">
        <v>295</v>
      </c>
      <c r="F113" s="80" t="s">
        <v>91</v>
      </c>
      <c r="G113" s="25" t="s">
        <v>36</v>
      </c>
      <c r="H113" s="33" t="s">
        <v>92</v>
      </c>
      <c r="I113" s="32"/>
      <c r="J113" s="66"/>
      <c r="K113" s="24"/>
    </row>
    <row r="114" spans="1:11" x14ac:dyDescent="0.2">
      <c r="A114" s="54"/>
      <c r="B114" s="55"/>
      <c r="C114" s="22"/>
      <c r="D114" s="25"/>
      <c r="E114" s="33" t="s">
        <v>296</v>
      </c>
      <c r="F114" s="68"/>
      <c r="G114" s="25"/>
      <c r="H114" s="24"/>
      <c r="I114" s="32"/>
      <c r="J114" s="66"/>
      <c r="K114" s="24"/>
    </row>
    <row r="115" spans="1:11" ht="42" x14ac:dyDescent="0.2">
      <c r="A115" s="36" t="s">
        <v>297</v>
      </c>
      <c r="B115" s="37" t="s">
        <v>298</v>
      </c>
      <c r="C115" s="38" t="s">
        <v>299</v>
      </c>
      <c r="D115" s="39" t="s">
        <v>81</v>
      </c>
      <c r="E115" s="40" t="str">
        <f>HYPERLINK("https://biruni.tuik.gov.tr","https://biruni.tuik.gov.tr")</f>
        <v>https://biruni.tuik.gov.tr</v>
      </c>
      <c r="F115" s="38"/>
      <c r="G115" s="39"/>
      <c r="H115" s="43"/>
      <c r="I115" s="41"/>
      <c r="J115" s="39"/>
      <c r="K115" s="61"/>
    </row>
    <row r="116" spans="1:11" x14ac:dyDescent="0.2">
      <c r="A116" s="54"/>
      <c r="B116" s="55"/>
      <c r="C116" s="22"/>
      <c r="D116" s="25"/>
      <c r="E116" s="24"/>
      <c r="F116" s="22"/>
      <c r="G116" s="25"/>
      <c r="H116" s="24"/>
      <c r="I116" s="32"/>
      <c r="J116" s="66"/>
      <c r="K116" s="24"/>
    </row>
    <row r="117" spans="1:11" ht="42" x14ac:dyDescent="0.2">
      <c r="A117" s="36" t="s">
        <v>300</v>
      </c>
      <c r="B117" s="37" t="s">
        <v>301</v>
      </c>
      <c r="C117" s="38" t="s">
        <v>196</v>
      </c>
      <c r="D117" s="39" t="s">
        <v>192</v>
      </c>
      <c r="E117" s="40" t="str">
        <f>HYPERLINK("http://www.ukrstat.gov.ua","http://www.ukrstat.gov.ua")</f>
        <v>http://www.ukrstat.gov.ua</v>
      </c>
      <c r="F117" s="38" t="s">
        <v>302</v>
      </c>
      <c r="G117" s="39" t="s">
        <v>303</v>
      </c>
      <c r="H117" s="40" t="s">
        <v>304</v>
      </c>
      <c r="I117" s="41" t="s">
        <v>305</v>
      </c>
      <c r="J117" s="39" t="s">
        <v>144</v>
      </c>
      <c r="K117" s="40" t="s">
        <v>306</v>
      </c>
    </row>
    <row r="118" spans="1:11" x14ac:dyDescent="0.2">
      <c r="A118" s="54"/>
      <c r="B118" s="55"/>
      <c r="C118" s="22" t="s">
        <v>52</v>
      </c>
      <c r="D118" s="25" t="s">
        <v>106</v>
      </c>
      <c r="E118" s="33" t="s">
        <v>54</v>
      </c>
      <c r="F118" s="22"/>
      <c r="G118" s="25"/>
      <c r="H118" s="24"/>
      <c r="I118" s="32"/>
      <c r="J118" s="66"/>
      <c r="K118" s="24"/>
    </row>
    <row r="119" spans="1:11" x14ac:dyDescent="0.2">
      <c r="A119" s="54"/>
      <c r="B119" s="55"/>
      <c r="C119" s="32" t="s">
        <v>307</v>
      </c>
      <c r="D119" s="25" t="s">
        <v>36</v>
      </c>
      <c r="E119" s="33" t="s">
        <v>308</v>
      </c>
      <c r="F119" s="22"/>
      <c r="G119" s="25"/>
      <c r="H119" s="24"/>
      <c r="I119" s="32"/>
      <c r="J119" s="66"/>
      <c r="K119" s="24"/>
    </row>
    <row r="120" spans="1:11" ht="28" x14ac:dyDescent="0.2">
      <c r="A120" s="81" t="s">
        <v>309</v>
      </c>
      <c r="B120" s="37" t="s">
        <v>310</v>
      </c>
      <c r="C120" s="41" t="s">
        <v>205</v>
      </c>
      <c r="D120" s="39" t="s">
        <v>192</v>
      </c>
      <c r="E120" s="40" t="str">
        <f>HYPERLINK("https://www.ons.gov.uk","https://www.ons.gov.uk")</f>
        <v>https://www.ons.gov.uk</v>
      </c>
      <c r="F120" s="38" t="s">
        <v>14</v>
      </c>
      <c r="G120" s="39" t="s">
        <v>164</v>
      </c>
      <c r="H120" s="40" t="s">
        <v>59</v>
      </c>
      <c r="I120" s="41"/>
      <c r="J120" s="82"/>
      <c r="K120" s="43"/>
    </row>
    <row r="121" spans="1:11" x14ac:dyDescent="0.2">
      <c r="A121" s="83"/>
      <c r="B121" s="57"/>
      <c r="C121" s="32" t="s">
        <v>52</v>
      </c>
      <c r="D121" s="25" t="s">
        <v>106</v>
      </c>
      <c r="E121" s="33" t="s">
        <v>54</v>
      </c>
      <c r="F121" s="30" t="s">
        <v>311</v>
      </c>
      <c r="G121" s="23" t="s">
        <v>62</v>
      </c>
      <c r="H121" s="33" t="s">
        <v>312</v>
      </c>
      <c r="I121" s="54"/>
      <c r="J121" s="60"/>
      <c r="K121" s="34"/>
    </row>
    <row r="122" spans="1:11" x14ac:dyDescent="0.2">
      <c r="A122" s="84"/>
      <c r="B122" s="84"/>
      <c r="C122" s="49" t="s">
        <v>113</v>
      </c>
      <c r="D122" s="50" t="s">
        <v>36</v>
      </c>
      <c r="E122" s="51" t="s">
        <v>114</v>
      </c>
      <c r="F122" s="85"/>
      <c r="G122" s="86"/>
      <c r="H122" s="52"/>
      <c r="I122" s="87"/>
      <c r="J122" s="88"/>
      <c r="K122" s="10"/>
    </row>
  </sheetData>
  <mergeCells count="5">
    <mergeCell ref="C1:E1"/>
    <mergeCell ref="F1:H1"/>
    <mergeCell ref="I1:K1"/>
    <mergeCell ref="A3:A9"/>
    <mergeCell ref="B3:B9"/>
  </mergeCells>
  <hyperlinks>
    <hyperlink ref="K3" r:id="rId1" xr:uid="{BF5C0E95-27CC-4840-92BA-85AFB3D21D44}"/>
    <hyperlink ref="K4" r:id="rId2" xr:uid="{A9D4EF5E-47B3-C24F-B2BD-44861296B817}"/>
    <hyperlink ref="K5" r:id="rId3" xr:uid="{4E3040DC-A10F-3E41-9082-079C045E7BB8}"/>
    <hyperlink ref="K6" r:id="rId4" xr:uid="{18A16E4B-8C95-A342-BECC-DAD429A3C5CF}"/>
    <hyperlink ref="K7" r:id="rId5" xr:uid="{2FA0D75B-CC91-BE40-924F-D599A058E968}"/>
    <hyperlink ref="K8" r:id="rId6" xr:uid="{DCB3B28E-47D0-EA41-8CFD-E68FC1A1C6D3}"/>
    <hyperlink ref="K9" r:id="rId7" xr:uid="{032917D0-642B-D746-A8F2-15357BFFF111}"/>
    <hyperlink ref="E10" r:id="rId8" xr:uid="{C7DAEED3-2DA6-2645-9EAD-9FF7B6ED1011}"/>
    <hyperlink ref="H10" r:id="rId9" xr:uid="{4EE3E663-CADE-2341-A89C-572E474F2631}"/>
    <hyperlink ref="H11" r:id="rId10" xr:uid="{35AFDB30-9F67-534A-87F6-B605B20A3B70}"/>
    <hyperlink ref="H12" r:id="rId11" xr:uid="{FAB061E4-9B32-A245-A7AA-03A4F9876800}"/>
    <hyperlink ref="K12" r:id="rId12" xr:uid="{6850AF7C-9F2C-7741-B279-DA8D33448CAC}"/>
    <hyperlink ref="E13" r:id="rId13" xr:uid="{03F8B7E7-4C04-6B4F-9731-526525543809}"/>
    <hyperlink ref="H14" r:id="rId14" xr:uid="{C7DB3E53-AA5D-664B-BD5F-971DCEE86F49}"/>
    <hyperlink ref="H15" r:id="rId15" xr:uid="{27D0DE7E-EEF8-4F43-84C4-2BAD4DA51725}"/>
    <hyperlink ref="H16" r:id="rId16" xr:uid="{70128AD6-9037-DB41-AF55-61AF5A146522}"/>
    <hyperlink ref="K16" r:id="rId17" xr:uid="{DF424FC7-42B0-7A42-ABDE-17AFA440E92D}"/>
    <hyperlink ref="E17" r:id="rId18" xr:uid="{E76A046D-3F06-C44A-AAD8-A99A6DF6A47D}"/>
    <hyperlink ref="H18" r:id="rId19" xr:uid="{B7AB14C7-E2F0-F04A-95DD-50CF68241D09}"/>
    <hyperlink ref="E19" r:id="rId20" xr:uid="{1FA322AB-A0AA-D849-AB81-8B7FAED2896D}"/>
    <hyperlink ref="H19" r:id="rId21" xr:uid="{EA2CF043-B550-ED4A-AE3E-572B02648432}"/>
    <hyperlink ref="E20" r:id="rId22" xr:uid="{0847EC06-4C92-C040-9E00-D54D55E55817}"/>
    <hyperlink ref="H20" r:id="rId23" xr:uid="{8656C29D-6043-8742-A3D6-EE15A106ECEB}"/>
    <hyperlink ref="K20" r:id="rId24" xr:uid="{34F92CA7-FF03-FD4D-B526-7D52342E83ED}"/>
    <hyperlink ref="E21" r:id="rId25" xr:uid="{7D653169-105C-E944-88EB-363DBE4AD21D}"/>
    <hyperlink ref="E22" r:id="rId26" xr:uid="{6F5DE53B-FB9C-314D-870C-50AF88F2E41B}"/>
    <hyperlink ref="H22" r:id="rId27" xr:uid="{0B51EEA9-4D8A-4647-A53B-C3ECEEAF37AE}"/>
    <hyperlink ref="E23" r:id="rId28" xr:uid="{0F05DC04-DC1B-4D4D-9823-FF94323D4467}"/>
    <hyperlink ref="H23" r:id="rId29" xr:uid="{5582F95C-1752-5E4C-BAD8-B61C6F180E78}"/>
    <hyperlink ref="H25" r:id="rId30" xr:uid="{28B06052-D46C-A548-8A21-B2F6995F9D61}"/>
    <hyperlink ref="H26" r:id="rId31" xr:uid="{72FC3DAA-E84B-4046-BDFA-09F31D912F3E}"/>
    <hyperlink ref="E27" r:id="rId32" xr:uid="{2CA9D4E1-7014-AE4F-97D8-84603FB294A4}"/>
    <hyperlink ref="H27" r:id="rId33" xr:uid="{AE3402EE-91B7-9140-AAF3-24B7120F569D}"/>
    <hyperlink ref="E28" r:id="rId34" xr:uid="{D4B9E019-0CBA-4A40-8F30-845DD22B8E6C}"/>
    <hyperlink ref="H28" r:id="rId35" xr:uid="{410232CB-2B24-E147-8BBC-15CC78630FFC}"/>
    <hyperlink ref="E29" r:id="rId36" xr:uid="{AA682C54-30E7-BF44-9E7D-5454CD6BC4C3}"/>
    <hyperlink ref="H30" r:id="rId37" xr:uid="{47294ACF-939F-6049-9C72-E37F0424C69D}"/>
    <hyperlink ref="E31" r:id="rId38" xr:uid="{8B16B56F-BF16-7342-9F77-82A5A83BEA29}"/>
    <hyperlink ref="H31" r:id="rId39" xr:uid="{4016E9C9-A809-C14F-8C44-D4D8459CAE8C}"/>
    <hyperlink ref="E32" r:id="rId40" xr:uid="{6AB35332-F3D1-2449-A456-DE9947A1D4B0}"/>
    <hyperlink ref="H32" r:id="rId41" xr:uid="{36A31570-69A7-3D4F-8A93-5213EF9671B8}"/>
    <hyperlink ref="H33" r:id="rId42" xr:uid="{BE53F9FF-12F4-A841-AAAF-73B675F4F3AC}"/>
    <hyperlink ref="E34" r:id="rId43" xr:uid="{9610A379-E3AA-8B41-A7FF-A01E5911FD66}"/>
    <hyperlink ref="H34" r:id="rId44" xr:uid="{8D1A2E23-2AB5-954E-BF22-1849339B2B8A}"/>
    <hyperlink ref="E35" r:id="rId45" xr:uid="{46ED8DB1-6734-2541-BC9A-7379D4018D50}"/>
    <hyperlink ref="H36" r:id="rId46" xr:uid="{2B600FB8-AF1F-4E43-ACDB-42AEE8BD8437}"/>
    <hyperlink ref="E37" r:id="rId47" xr:uid="{08A144F2-3E23-CD42-B221-F64CF6F557F1}"/>
    <hyperlink ref="H37" r:id="rId48" xr:uid="{A5DE1020-3B7E-ED40-A277-2762DAC77B8F}"/>
    <hyperlink ref="E38" r:id="rId49" xr:uid="{7D2740AE-499B-6F4F-9BF8-8CF7781851A9}"/>
    <hyperlink ref="H39" r:id="rId50" xr:uid="{5F40D7C6-D4AF-F84A-8C46-BD9C534FF9DE}"/>
    <hyperlink ref="E40" r:id="rId51" xr:uid="{325D2000-B456-D048-9354-324CFA1B6620}"/>
    <hyperlink ref="H40" r:id="rId52" xr:uid="{66BFF268-84C5-7344-87D0-52139C08D521}"/>
    <hyperlink ref="E41" r:id="rId53" xr:uid="{D1FF0A3B-E458-3544-A49F-AF1DA03459C1}"/>
    <hyperlink ref="E42" r:id="rId54" xr:uid="{5A8D11FD-DAA5-7442-9CBF-3B3A9FA3670B}"/>
    <hyperlink ref="H42" r:id="rId55" xr:uid="{C6000230-6F01-6A4C-84A5-542BEF270066}"/>
    <hyperlink ref="E43" r:id="rId56" xr:uid="{DD5F6D70-992E-C848-882D-D3D13D6B377C}"/>
    <hyperlink ref="H43" r:id="rId57" xr:uid="{721439E2-91AA-6F45-928F-F2DF05DEC69C}"/>
    <hyperlink ref="E44" r:id="rId58" xr:uid="{B022B8D8-50A8-C540-A9B7-9FCF872678C2}"/>
    <hyperlink ref="H44" r:id="rId59" xr:uid="{8E3E7526-3EB8-8948-80C8-D8D192AFF6D2}"/>
    <hyperlink ref="H45" r:id="rId60" xr:uid="{84BC4755-E610-5E49-8E91-29990B1857E1}"/>
    <hyperlink ref="H46" r:id="rId61" xr:uid="{F30BE42D-73DC-EE48-90CC-ABFF541FE8A7}"/>
    <hyperlink ref="H47" r:id="rId62" xr:uid="{7D2ED2C2-D6BD-7045-99A8-B3B2DE2C08A9}"/>
    <hyperlink ref="H48" r:id="rId63" xr:uid="{41467E2A-D403-1945-8234-D6F03A69ECC4}"/>
    <hyperlink ref="K48" r:id="rId64" xr:uid="{E68549BC-BD6F-BA4C-AC0F-64C524C7F93B}"/>
    <hyperlink ref="E49" r:id="rId65" xr:uid="{8028F546-E24B-D342-B4B4-9F14EE0E61DC}"/>
    <hyperlink ref="E50" r:id="rId66" xr:uid="{2A8A30F3-C78F-024E-B766-C601DABEF4BB}"/>
    <hyperlink ref="H51" r:id="rId67" xr:uid="{EA4057B4-2304-D74C-B9A5-16A315535DFD}"/>
    <hyperlink ref="H52" r:id="rId68" xr:uid="{7789D2A4-2B6F-7E43-A092-DEB544A99B34}"/>
    <hyperlink ref="E53" r:id="rId69" xr:uid="{2CB2C498-B21C-F545-847C-D5412BB131FB}"/>
    <hyperlink ref="H54" r:id="rId70" xr:uid="{0652A51C-E640-1942-9405-9BB0169F8503}"/>
    <hyperlink ref="E55" r:id="rId71" xr:uid="{33C07A3E-79A0-464E-BE38-7C1C76924D38}"/>
    <hyperlink ref="H55" r:id="rId72" xr:uid="{4C042726-637B-6241-9E89-D9E1E11EFB2A}"/>
    <hyperlink ref="E56" r:id="rId73" xr:uid="{CDA8D934-3518-3044-9E5B-1FE1F7B8D9FF}"/>
    <hyperlink ref="H57" r:id="rId74" xr:uid="{0FECDABE-3AD2-6346-9C6D-B5322BC0FCFB}"/>
    <hyperlink ref="E58" r:id="rId75" xr:uid="{14AA4039-45B2-DD40-8647-2BA74AB84EAB}"/>
    <hyperlink ref="H58" r:id="rId76" xr:uid="{D42F773C-9C5C-6A45-85A7-F971B3E4186E}"/>
    <hyperlink ref="H59" r:id="rId77" xr:uid="{52AC1364-4EE5-5E48-BF2B-3FE6693FC7BF}"/>
    <hyperlink ref="K59" r:id="rId78" xr:uid="{E43ECFA3-0D35-8647-9464-8CAF9E377BF9}"/>
    <hyperlink ref="E60" r:id="rId79" xr:uid="{ADBEBCF9-AEB8-6941-85A8-E70BEB11C073}"/>
    <hyperlink ref="H61" r:id="rId80" xr:uid="{23BAB1CC-BBDD-2947-AAD1-4F2518C9FA59}"/>
    <hyperlink ref="H63" r:id="rId81" xr:uid="{E53C7E73-B394-B743-97A2-776118802E8A}"/>
    <hyperlink ref="K63" r:id="rId82" xr:uid="{7654CD27-FF17-3F49-956B-01D40E8A482D}"/>
    <hyperlink ref="H64" r:id="rId83" xr:uid="{7F8682ED-6268-AD46-A880-195E6C7999B4}"/>
    <hyperlink ref="H65" r:id="rId84" xr:uid="{2297A61D-98BB-E14B-AA40-13257DE1FCE3}"/>
    <hyperlink ref="E66" r:id="rId85" xr:uid="{EAC8E2AC-D243-374E-ACB0-9AD5A29B316E}"/>
    <hyperlink ref="E67" r:id="rId86" xr:uid="{3B6E0F00-6B85-A946-B3B1-BFDEDC77D31D}"/>
    <hyperlink ref="E68" r:id="rId87" xr:uid="{BA1B31AB-790A-B542-B6D9-610B0DBE2AB8}"/>
    <hyperlink ref="H68" r:id="rId88" xr:uid="{3E0E5E6F-C507-F542-B8E4-04B548DAE412}"/>
    <hyperlink ref="K68" r:id="rId89" xr:uid="{61F1E8E9-A383-5245-B559-BE358256DFBD}"/>
    <hyperlink ref="E69" r:id="rId90" xr:uid="{301B167A-631F-184C-AC35-42A262315410}"/>
    <hyperlink ref="E70" r:id="rId91" xr:uid="{8B8602C8-F0A1-4441-AC5F-D1EC9DC9AD26}"/>
    <hyperlink ref="H71" r:id="rId92" xr:uid="{B75C448D-318B-DA4E-8770-5B359A7DF4B6}"/>
    <hyperlink ref="E72" r:id="rId93" xr:uid="{9708296D-BF23-B54C-8FDF-66240AF67C44}"/>
    <hyperlink ref="H72" r:id="rId94" xr:uid="{1553EAD7-BEAA-7A4C-A4EA-7ECB388879E9}"/>
    <hyperlink ref="E73" r:id="rId95" xr:uid="{A03CFB5F-A867-B046-9AAA-118D96F3BA7D}"/>
    <hyperlink ref="H74" r:id="rId96" xr:uid="{D6FBCB69-BE8B-7748-8755-D85AE7B736A3}"/>
    <hyperlink ref="E75" r:id="rId97" xr:uid="{9F968776-F2C5-2D4A-AC35-D2BCA987A21B}"/>
    <hyperlink ref="E76" r:id="rId98" xr:uid="{CC704733-3274-B74E-AEF0-DA324C45E903}"/>
    <hyperlink ref="H77" r:id="rId99" xr:uid="{20AC3C51-DD83-9347-B00A-A81EBBE92609}"/>
    <hyperlink ref="E78" r:id="rId100" xr:uid="{93E2A081-D76F-9640-B0EC-97791682698A}"/>
    <hyperlink ref="H80" r:id="rId101" xr:uid="{68E8149E-F760-7740-85E6-CD13BD3095B6}"/>
    <hyperlink ref="H82" r:id="rId102" xr:uid="{3261BDC3-0C98-B54B-BC4F-27CE1D5F4213}"/>
    <hyperlink ref="K82" r:id="rId103" xr:uid="{D0675E5E-4610-7E46-86FD-07BF6CC2EFFE}"/>
    <hyperlink ref="E83" r:id="rId104" xr:uid="{09564A1A-6CE6-E343-AFA5-B2C4F190F669}"/>
    <hyperlink ref="E84" r:id="rId105" xr:uid="{448C20E1-0651-254F-A2A4-04219DBC9D03}"/>
    <hyperlink ref="H85" r:id="rId106" xr:uid="{C6E2EFF7-63CF-A946-A9A5-BC5D18156F43}"/>
    <hyperlink ref="E87" r:id="rId107" xr:uid="{DBFD71AF-48F0-2F47-9E0B-0FB958085FF5}"/>
    <hyperlink ref="H87" r:id="rId108" xr:uid="{613709C0-A161-CF48-9401-0803E5750B5F}"/>
    <hyperlink ref="E88" r:id="rId109" xr:uid="{7359B5AB-77FE-F14E-94E4-5D7211EEADE1}"/>
    <hyperlink ref="H88" r:id="rId110" xr:uid="{C6E5CD17-7A12-1E43-B53A-4B1A74CC9ABA}"/>
    <hyperlink ref="H89" r:id="rId111" xr:uid="{924C92AA-7845-5A40-839D-443F69BB4156}"/>
    <hyperlink ref="E90" r:id="rId112" xr:uid="{FE80D0FE-BDD6-E940-9DA3-F570109D8135}"/>
    <hyperlink ref="H90" r:id="rId113" xr:uid="{CEA04228-A173-D648-9DA3-69D393A1AB6E}"/>
    <hyperlink ref="H91" r:id="rId114" xr:uid="{9AD3399A-087B-4D46-8357-92C0538CEC2C}"/>
    <hyperlink ref="E92" r:id="rId115" xr:uid="{B02B5759-2B76-E94E-A308-3C88A5BA95C1}"/>
    <hyperlink ref="H92" r:id="rId116" xr:uid="{4A03F02C-E450-4A4A-B56F-711CEF904D79}"/>
    <hyperlink ref="E93" r:id="rId117" xr:uid="{92E5BB43-4C6E-F442-8DFC-48BA4CB5C3C4}"/>
    <hyperlink ref="H93" r:id="rId118" xr:uid="{7D647DFE-2D42-064E-A137-B51A80AFA7C4}"/>
    <hyperlink ref="E94" r:id="rId119" xr:uid="{2E96E810-DE5D-A84D-BB44-49FE12EC831E}"/>
    <hyperlink ref="H95" r:id="rId120" xr:uid="{9966A15E-E325-6D48-AE3C-A835AC6E8BAA}"/>
    <hyperlink ref="H96" r:id="rId121" xr:uid="{EB503825-7469-6B44-BE27-2F3DC19FDB14}"/>
    <hyperlink ref="K97" r:id="rId122" xr:uid="{97EFB63F-D0C2-1447-8ECB-867D15F78F33}"/>
    <hyperlink ref="E98" r:id="rId123" xr:uid="{802907AB-6915-6848-A387-80532BD0F4E5}"/>
    <hyperlink ref="H99" r:id="rId124" xr:uid="{7AE8D9A8-E0C8-DC4D-8B26-11B6A9216475}"/>
    <hyperlink ref="H100" r:id="rId125" xr:uid="{2EA95A6B-2172-2D4A-9B70-5B5B9C536632}"/>
    <hyperlink ref="H101" r:id="rId126" xr:uid="{5E813D9B-C86A-DE40-BD0E-7CF8616DDA40}"/>
    <hyperlink ref="E102" r:id="rId127" xr:uid="{49DC3398-B568-644B-A93C-9389A35B8C09}"/>
    <hyperlink ref="H103" r:id="rId128" xr:uid="{B39AFE4A-AE88-214E-A42C-3287931F4107}"/>
    <hyperlink ref="H104" r:id="rId129" xr:uid="{5ED89508-1C4A-8744-8C0C-D7A12E6EBE95}"/>
    <hyperlink ref="H105" r:id="rId130" xr:uid="{69CA69F9-1741-414F-8C97-ED37001EF2DB}"/>
    <hyperlink ref="H106" r:id="rId131" xr:uid="{16F942FD-AD87-BB44-B8A4-6F70286778F8}"/>
    <hyperlink ref="H107" r:id="rId132" xr:uid="{AD2ED6AE-8168-EA49-8D71-572AD1C9CF13}"/>
    <hyperlink ref="E108" r:id="rId133" xr:uid="{957A2F2C-AE9B-6644-A3AC-D98BC3B69031}"/>
    <hyperlink ref="H108" r:id="rId134" xr:uid="{58EC82E4-661E-1C49-8AC2-957C5EC00CDF}"/>
    <hyperlink ref="H109" r:id="rId135" xr:uid="{412974D6-6A39-AB48-B0ED-81BB0477D3B9}"/>
    <hyperlink ref="E110" r:id="rId136" xr:uid="{1D25567E-617B-CA40-8F27-66AA2E6813BB}"/>
    <hyperlink ref="H110" r:id="rId137" xr:uid="{CAE02260-51CB-7A49-9F26-B8BDCC7378C8}"/>
    <hyperlink ref="E111" r:id="rId138" xr:uid="{B8382322-0FF7-0946-A7CA-9CD887E6E552}"/>
    <hyperlink ref="E112" r:id="rId139" xr:uid="{995B8034-FF05-8B48-87F9-26B3E1E2B687}"/>
    <hyperlink ref="H112" r:id="rId140" xr:uid="{F8F9FDF5-6274-B048-9E10-CA6C26A8EDE3}"/>
    <hyperlink ref="E113" r:id="rId141" xr:uid="{79B665A2-ADF0-834C-8420-1FE9F1D2F006}"/>
    <hyperlink ref="H113" r:id="rId142" xr:uid="{ADB6B96B-F0D5-CB47-BF1B-3D1DA951308E}"/>
    <hyperlink ref="E114" r:id="rId143" xr:uid="{7C939B44-7904-0145-B7DE-64A079529036}"/>
    <hyperlink ref="H117" r:id="rId144" xr:uid="{4036893F-CCA4-0B48-8C1D-E46B2F0AA4F9}"/>
    <hyperlink ref="K117" r:id="rId145" xr:uid="{C816E4BC-845A-1A40-A8FA-796B711F8C5E}"/>
    <hyperlink ref="E118" r:id="rId146" xr:uid="{E1F4358F-6414-784D-A0A3-6C958EEE3376}"/>
    <hyperlink ref="E119" r:id="rId147" xr:uid="{D745D79B-698D-824D-BA7B-6D2A451A2A61}"/>
    <hyperlink ref="H120" r:id="rId148" xr:uid="{A12CF2E5-B3A2-224C-897E-6AF908862687}"/>
    <hyperlink ref="E121" r:id="rId149" xr:uid="{98DB16F6-4349-6943-BE15-7DA97D5F79D0}"/>
    <hyperlink ref="H121" r:id="rId150" xr:uid="{8A52DBDD-1BEF-3A40-A229-7ADBAFBE1026}"/>
    <hyperlink ref="E122" r:id="rId151" xr:uid="{A4487DF9-41AE-5440-BAE4-62D586E162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European Exposure Model v0.2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Crowley</dc:creator>
  <cp:lastModifiedBy>Helen Crowley</cp:lastModifiedBy>
  <dcterms:created xsi:type="dcterms:W3CDTF">2020-01-27T19:10:08Z</dcterms:created>
  <dcterms:modified xsi:type="dcterms:W3CDTF">2020-01-27T19:16:05Z</dcterms:modified>
</cp:coreProperties>
</file>