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W:\Data sharing area(公司各门资料交换区)\#ITS Dept(Don't delete)\裴桂华\2025年Ecovadis\2025年Ecovadis资料存放处\"/>
    </mc:Choice>
  </mc:AlternateContent>
  <xr:revisionPtr revIDLastSave="0" documentId="13_ncr:1_{559AE86D-EE26-4C29-86FE-AA6E88EC081D}" xr6:coauthVersionLast="47" xr6:coauthVersionMax="47" xr10:uidLastSave="{00000000-0000-0000-0000-000000000000}"/>
  <bookViews>
    <workbookView xWindow="-108" yWindow="-108" windowWidth="23256" windowHeight="12456" tabRatio="807" firstSheet="1" activeTab="2" xr2:uid="{00000000-000D-0000-FFFF-FFFF00000000}"/>
  </bookViews>
  <sheets>
    <sheet name="封面" sheetId="1" r:id="rId1"/>
    <sheet name="1-2025年环境、健康与安全目标指标达成监测表---不变" sheetId="2" r:id="rId2"/>
    <sheet name="1-1-4水电-统计表" sheetId="3" r:id="rId3"/>
    <sheet name="1-5-13温室气体排放" sheetId="4" r:id="rId4"/>
    <sheet name="1-14-19-废（气、水）统计表" sheetId="5" r:id="rId5"/>
    <sheet name="1-20-24废弃物统计表" sheetId="6" r:id="rId6"/>
    <sheet name="1-25减少化学品领用量统计表" sheetId="7" r:id="rId7"/>
    <sheet name="1-26产品附着力测试统计表" sheetId="8" r:id="rId8"/>
    <sheet name="1-27回收料（PCR材料）统计表" sheetId="12" r:id="rId9"/>
    <sheet name="1-28回收材料的订单数量统计表" sheetId="9" r:id="rId10"/>
    <sheet name="1-29水口料回收目标" sheetId="10" r:id="rId11"/>
    <sheet name="1-30-可回收标志产品占比统计表" sheetId="11" r:id="rId12"/>
    <sheet name="1-31-33工伤事故统计表" sheetId="24" r:id="rId13"/>
    <sheet name="2-2025年社会责任目标指标达成监测表" sheetId="13" r:id="rId14"/>
    <sheet name="2-1周工时监测统计表" sheetId="14" r:id="rId15"/>
    <sheet name="2-2满足基本生活员工比率统计表" sheetId="15" r:id="rId16"/>
    <sheet name="2-3员工社会保险参保率统计表" sheetId="16" r:id="rId17"/>
    <sheet name="2-4薪酬差距月度统计表" sheetId="19" r:id="rId18"/>
    <sheet name="2-5-8员工结构分析表" sheetId="18" r:id="rId19"/>
    <sheet name="2-9-10行工会目标指标监测表" sheetId="17" r:id="rId20"/>
    <sheet name="2-11-13童工、强迫劳动、歧视" sheetId="20" r:id="rId21"/>
    <sheet name="2-14-培训平均时数" sheetId="21" r:id="rId22"/>
    <sheet name="2-15-21可持续采购管理绩效指标统计表" sheetId="23" r:id="rId23"/>
    <sheet name="2-22-员工廉洁从业培" sheetId="25" r:id="rId24"/>
    <sheet name="2-序号23-27商业道德绩效指标统计表" sheetId="26" r:id="rId25"/>
    <sheet name="2-28-32信息安全绩效统计表" sheetId="27" r:id="rId26"/>
    <sheet name="2-33员工职业技能培训" sheetId="22" r:id="rId27"/>
  </sheets>
  <definedNames>
    <definedName name="_1">#N/A</definedName>
    <definedName name="_xlnm._FilterDatabase" localSheetId="1" hidden="1">'1-2025年环境、健康与安全目标指标达成监测表---不变'!$A$4:$H$38</definedName>
    <definedName name="_xlnm._FilterDatabase" localSheetId="13" hidden="1">'2-2025年社会责任目标指标达成监测表'!$A$4:$M$37</definedName>
    <definedName name="_xlnm.Print_Titles" localSheetId="1">'1-2025年环境、健康与安全目标指标达成监测表---不变'!$4:$4</definedName>
    <definedName name="_xlnm.Print_Titles" localSheetId="8">'1-27回收料（PCR材料）统计表'!$1:$4</definedName>
    <definedName name="_xlnm.Print_Titles" localSheetId="9">'1-28回收材料的订单数量统计表'!$1:$6</definedName>
    <definedName name="_xlnm.Print_Titles" localSheetId="11">'1-30-可回收标志产品占比统计表'!$1:$6</definedName>
    <definedName name="_xlnm.Print_Titles" localSheetId="12">'1-31-33工伤事故统计表'!$A$1:$IW$6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7" i="12" l="1"/>
  <c r="T9" i="12" s="1"/>
  <c r="I9" i="12"/>
  <c r="J9" i="12"/>
  <c r="K9" i="12"/>
  <c r="L9" i="12"/>
  <c r="M9" i="12"/>
  <c r="N9" i="12"/>
  <c r="O9" i="12"/>
  <c r="P9" i="12"/>
  <c r="Q9" i="12"/>
  <c r="R9" i="12"/>
  <c r="S9" i="12"/>
  <c r="H9" i="12"/>
  <c r="T8" i="12"/>
  <c r="H7" i="12"/>
  <c r="R7" i="10" l="1"/>
  <c r="R8" i="25" l="1"/>
  <c r="P8" i="25"/>
  <c r="M8" i="25"/>
  <c r="I8" i="25"/>
  <c r="U8" i="21"/>
  <c r="U7" i="21"/>
  <c r="U6" i="21"/>
  <c r="U8" i="20"/>
  <c r="U7" i="20"/>
  <c r="U6" i="20"/>
  <c r="R16" i="18"/>
  <c r="Q16" i="18"/>
  <c r="P16" i="18"/>
  <c r="O16" i="18"/>
  <c r="N16" i="18"/>
  <c r="M16" i="18"/>
  <c r="L16" i="18"/>
  <c r="K16" i="18"/>
  <c r="J16" i="18"/>
  <c r="I16" i="18"/>
  <c r="H16" i="18"/>
  <c r="G16" i="18"/>
  <c r="S16" i="18" s="1"/>
  <c r="R13" i="18"/>
  <c r="Q13" i="18"/>
  <c r="P13" i="18"/>
  <c r="O13" i="18"/>
  <c r="N13" i="18"/>
  <c r="M13" i="18"/>
  <c r="L13" i="18"/>
  <c r="K13" i="18"/>
  <c r="J13" i="18"/>
  <c r="I13" i="18"/>
  <c r="H13" i="18"/>
  <c r="G13" i="18"/>
  <c r="S13" i="18" s="1"/>
  <c r="R10" i="18"/>
  <c r="Q10" i="18"/>
  <c r="P10" i="18"/>
  <c r="O10" i="18"/>
  <c r="N10" i="18"/>
  <c r="M10" i="18"/>
  <c r="L10" i="18"/>
  <c r="K10" i="18"/>
  <c r="J10" i="18"/>
  <c r="I10" i="18"/>
  <c r="H10" i="18"/>
  <c r="G10" i="18"/>
  <c r="S10" i="18" s="1"/>
  <c r="R7" i="18"/>
  <c r="Q7" i="18"/>
  <c r="P7" i="18"/>
  <c r="O7" i="18"/>
  <c r="N7" i="18"/>
  <c r="M7" i="18"/>
  <c r="L7" i="18"/>
  <c r="K7" i="18"/>
  <c r="J7" i="18"/>
  <c r="I7" i="18"/>
  <c r="H7" i="18"/>
  <c r="G7" i="18"/>
  <c r="S7" i="18" s="1"/>
  <c r="R12" i="16"/>
  <c r="Q12" i="16"/>
  <c r="P12" i="16"/>
  <c r="O12" i="16"/>
  <c r="N12" i="16"/>
  <c r="M12" i="16"/>
  <c r="L12" i="16"/>
  <c r="K12" i="16"/>
  <c r="J12" i="16"/>
  <c r="I12" i="16"/>
  <c r="H12" i="16"/>
  <c r="G12" i="16"/>
  <c r="S12" i="16" s="1"/>
  <c r="S11" i="16"/>
  <c r="S10" i="16"/>
  <c r="S9" i="16"/>
  <c r="S8" i="16"/>
  <c r="S7" i="16"/>
  <c r="S6" i="16"/>
  <c r="R8" i="15"/>
  <c r="Q8" i="15"/>
  <c r="P8" i="15"/>
  <c r="O8" i="15"/>
  <c r="N8" i="15"/>
  <c r="M8" i="15"/>
  <c r="L8" i="15"/>
  <c r="K8" i="15"/>
  <c r="J8" i="15"/>
  <c r="I8" i="15"/>
  <c r="H8" i="15"/>
  <c r="G8" i="15"/>
  <c r="S7" i="15"/>
  <c r="S6" i="15"/>
  <c r="S8" i="15" s="1"/>
  <c r="R8" i="14"/>
  <c r="Q8" i="14"/>
  <c r="P8" i="14"/>
  <c r="O8" i="14"/>
  <c r="N8" i="14"/>
  <c r="M8" i="14"/>
  <c r="L8" i="14"/>
  <c r="K8" i="14"/>
  <c r="J8" i="14"/>
  <c r="I8" i="14"/>
  <c r="H8" i="14"/>
  <c r="G8" i="14"/>
  <c r="S8" i="14" s="1"/>
  <c r="S7" i="14"/>
  <c r="S6" i="14"/>
  <c r="R9" i="11"/>
  <c r="O9" i="11"/>
  <c r="L9" i="11"/>
  <c r="I9" i="11"/>
  <c r="U9" i="11" s="1"/>
  <c r="U8" i="11"/>
  <c r="U7" i="11"/>
  <c r="T7" i="9"/>
  <c r="R8" i="8"/>
  <c r="Q8" i="8"/>
  <c r="P8" i="8"/>
  <c r="O8" i="8"/>
  <c r="N8" i="8"/>
  <c r="M8" i="8"/>
  <c r="L8" i="8"/>
  <c r="K8" i="8"/>
  <c r="J8" i="8"/>
  <c r="I8" i="8"/>
  <c r="H8" i="8"/>
  <c r="G8" i="8"/>
  <c r="F8" i="8"/>
  <c r="R7" i="8"/>
  <c r="R6" i="8"/>
  <c r="K9" i="7"/>
  <c r="I9" i="7"/>
  <c r="G9" i="7"/>
  <c r="Q8" i="7"/>
  <c r="Q9" i="7" s="1"/>
  <c r="P8" i="7"/>
  <c r="P9" i="7" s="1"/>
  <c r="O8" i="7"/>
  <c r="O9" i="7" s="1"/>
  <c r="N8" i="7"/>
  <c r="N9" i="7" s="1"/>
  <c r="M8" i="7"/>
  <c r="M9" i="7" s="1"/>
  <c r="L8" i="7"/>
  <c r="L9" i="7" s="1"/>
  <c r="K8" i="7"/>
  <c r="J8" i="7"/>
  <c r="J9" i="7" s="1"/>
  <c r="I8" i="7"/>
  <c r="H8" i="7"/>
  <c r="H9" i="7" s="1"/>
  <c r="G8" i="7"/>
  <c r="F8" i="7"/>
  <c r="F9" i="7" s="1"/>
  <c r="S7" i="7"/>
  <c r="S8" i="7" s="1"/>
  <c r="S9" i="7" s="1"/>
  <c r="S6" i="7"/>
  <c r="T13" i="6"/>
  <c r="T12" i="6"/>
  <c r="T11" i="6"/>
  <c r="T10" i="6"/>
  <c r="S9" i="6"/>
  <c r="R9" i="6"/>
  <c r="Q9" i="6"/>
  <c r="P9" i="6"/>
  <c r="O9" i="6"/>
  <c r="N9" i="6"/>
  <c r="M9" i="6"/>
  <c r="L9" i="6"/>
  <c r="K9" i="6"/>
  <c r="J9" i="6"/>
  <c r="I9" i="6"/>
  <c r="H9" i="6"/>
  <c r="T9" i="6" s="1"/>
  <c r="T8" i="6"/>
  <c r="T7" i="6"/>
  <c r="U12" i="3"/>
  <c r="U11" i="3"/>
  <c r="U10" i="3"/>
  <c r="U9" i="3"/>
  <c r="T9" i="3"/>
  <c r="S9" i="3"/>
  <c r="R9" i="3"/>
  <c r="Q9" i="3"/>
  <c r="P9" i="3"/>
  <c r="O9" i="3"/>
  <c r="N9" i="3"/>
  <c r="M9" i="3"/>
  <c r="L9" i="3"/>
  <c r="K9" i="3"/>
  <c r="U8" i="3"/>
  <c r="U7" i="3"/>
</calcChain>
</file>

<file path=xl/sharedStrings.xml><?xml version="1.0" encoding="utf-8"?>
<sst xmlns="http://schemas.openxmlformats.org/spreadsheetml/2006/main" count="1910" uniqueCount="565">
  <si>
    <t>表单编号</t>
  </si>
  <si>
    <t>GM-FM-054</t>
  </si>
  <si>
    <t>表单版次</t>
  </si>
  <si>
    <t>A0</t>
  </si>
  <si>
    <t>2025年水口料回收统计表</t>
  </si>
  <si>
    <t>编制日期</t>
  </si>
  <si>
    <t>流水编码:</t>
  </si>
  <si>
    <t>主题</t>
  </si>
  <si>
    <t>2025年目标</t>
  </si>
  <si>
    <t>2025年指标</t>
  </si>
  <si>
    <t>指标值</t>
  </si>
  <si>
    <t>公式</t>
  </si>
  <si>
    <t>各月统计数据</t>
  </si>
  <si>
    <t>1月</t>
  </si>
  <si>
    <t>2月</t>
  </si>
  <si>
    <t>3月</t>
  </si>
  <si>
    <t>4月</t>
  </si>
  <si>
    <t>5月</t>
  </si>
  <si>
    <t>6月</t>
  </si>
  <si>
    <t>7月</t>
  </si>
  <si>
    <t>8月</t>
  </si>
  <si>
    <t>9月</t>
  </si>
  <si>
    <t>10月</t>
  </si>
  <si>
    <t>11月</t>
  </si>
  <si>
    <t>12月</t>
  </si>
  <si>
    <t>水口料回收</t>
  </si>
  <si>
    <t>提高水口料回收量</t>
  </si>
  <si>
    <t>2025年度水口料回收总量</t>
  </si>
  <si>
    <t>≥160吨</t>
  </si>
  <si>
    <t>月度水口料回收总
量(吨)</t>
  </si>
  <si>
    <t>数据来源：系统统计数量、报废数量统计记录</t>
  </si>
  <si>
    <t xml:space="preserve">             人资行政部2025年职业技能培训统计表</t>
  </si>
  <si>
    <t>流水编码：</t>
  </si>
  <si>
    <t>NO:</t>
  </si>
  <si>
    <t>目标</t>
  </si>
  <si>
    <t>指标</t>
  </si>
  <si>
    <t>合计</t>
  </si>
  <si>
    <t>培训</t>
  </si>
  <si>
    <t>员工职业技能培训</t>
  </si>
  <si>
    <t>2025年1-12月员工参加技能培训次数</t>
  </si>
  <si>
    <t>≥4次</t>
  </si>
  <si>
    <t>参加职业技能培训次数</t>
  </si>
  <si>
    <t>数据来源：培训记录，抽取示例为2025年年度培训计划，详情查阅培训数据总结及培训统计表</t>
  </si>
  <si>
    <t>2025年废（气、水）排放绩效统计表</t>
  </si>
  <si>
    <t>目标指标</t>
  </si>
  <si>
    <t>公式或数据来源</t>
  </si>
  <si>
    <t>部门</t>
  </si>
  <si>
    <t>统计
频次</t>
  </si>
  <si>
    <t>平均</t>
  </si>
  <si>
    <t>备注</t>
  </si>
  <si>
    <t>废气排放</t>
  </si>
  <si>
    <t>监测注塑/造粒车间废气排放</t>
  </si>
  <si>
    <t>2025年1月-12月注塑/造粒废气排放符合广东省地方标准（大气污染物排放限值DB44/27-2003第二时段Ⅱ级标准）</t>
  </si>
  <si>
    <t>VOCs ≤100 mg/m³</t>
  </si>
  <si>
    <t>污染物   最高允收排放
         浓度mg/m³
VOCs     100</t>
  </si>
  <si>
    <t>EHS/制造部</t>
  </si>
  <si>
    <t>1次/年</t>
  </si>
  <si>
    <t>/</t>
  </si>
  <si>
    <t>符合</t>
  </si>
  <si>
    <t>监测丝印/组织车间废气排放</t>
  </si>
  <si>
    <t>2025年1月-12月丝印/组装废气排放符合广东省地方标准：《印刷行业挥发性有机化合物排放标准》DB44/815-2010第二时段Ⅱ级标准平版印刷(以金属)</t>
  </si>
  <si>
    <t>VOCs ≤120 mg/m³</t>
  </si>
  <si>
    <t>污染物   最高允收排放
         浓度mg/m³
VOCs     120</t>
  </si>
  <si>
    <t>监测喷涂车间废气排放</t>
  </si>
  <si>
    <t>2025年1月-12月喷涂废气排放符合广东省地方标准：《家具制造业挥发性有机化合物排放标准》DB44/814-2010第二时段Ⅱ级标准</t>
  </si>
  <si>
    <t>VOCs ≤30 mg/m³</t>
  </si>
  <si>
    <t>污染物   最高允收排放
         浓度mg/m³
VOCs     30</t>
  </si>
  <si>
    <t>空气污染物的总重量</t>
  </si>
  <si>
    <t>2025年1月-12月空气污染物排放总重量</t>
  </si>
  <si>
    <t>＜0.8吨</t>
  </si>
  <si>
    <t>车间运行时间*流速*浓度</t>
  </si>
  <si>
    <t>制造部</t>
  </si>
  <si>
    <t>1次/月</t>
  </si>
  <si>
    <t>废水排放</t>
  </si>
  <si>
    <t>符合废水排放法规</t>
  </si>
  <si>
    <t>2025年1-12月废水排放法规符合性符合率</t>
  </si>
  <si>
    <t>污染物   最高允收排放
         浓度mg/m³
悬浮物    400</t>
  </si>
  <si>
    <t>(PH 6-9, 悬浮物 ≤400 mg/L, 五日生化需氧量 ≤300 mg/L, 化学需氧量 ≤500 mg/L, 动植物油 ≤100 mg/L)</t>
  </si>
  <si>
    <t>控制工业性废水排放</t>
  </si>
  <si>
    <t>2025年1-12月工业性废水排放量（吨）</t>
  </si>
  <si>
    <t>0吨</t>
  </si>
  <si>
    <t>日常监测</t>
  </si>
  <si>
    <t>2025年化学品领用量统计表</t>
  </si>
  <si>
    <t>年度合计</t>
  </si>
  <si>
    <t>化学品领用量</t>
  </si>
  <si>
    <t>减少化学品领用量</t>
  </si>
  <si>
    <t>2025年化学品领用量较上年度减少≥18%</t>
  </si>
  <si>
    <t>2024年化学品实际领用量(kg)</t>
  </si>
  <si>
    <t>2025年化学品实际领用量(kg)</t>
  </si>
  <si>
    <t>领用量减少数(kg)</t>
  </si>
  <si>
    <t>减少百分比</t>
  </si>
  <si>
    <t>数据来源：查询系统或仓库课</t>
  </si>
  <si>
    <t>放24年数据</t>
  </si>
  <si>
    <t>类别</t>
  </si>
  <si>
    <t>产品测试（物理）</t>
  </si>
  <si>
    <t>完成附着力测试</t>
  </si>
  <si>
    <t>2025年1~12月产品按要求完成附着力测试比率</t>
  </si>
  <si>
    <t>接收测试件数</t>
  </si>
  <si>
    <t>完成测试件数</t>
  </si>
  <si>
    <t>接收测试件数/完成测试件数</t>
  </si>
  <si>
    <t>数据来源：2025年实验室（附着力测试）报表汇总、测试报告</t>
  </si>
  <si>
    <t xml:space="preserve">          采购部2025年1-12月可持续采购管理绩效指标统计表</t>
  </si>
  <si>
    <t>计算公式/统计方法</t>
  </si>
  <si>
    <t>数据来源</t>
  </si>
  <si>
    <t>年度指标达成进度</t>
  </si>
  <si>
    <t>供应商管理</t>
  </si>
  <si>
    <t>确保原材料符合REACH指令有害物质限值标准</t>
  </si>
  <si>
    <t>2025年原材料供应商100%提供检测报告</t>
  </si>
  <si>
    <t>供应商提供的合格Reach检测报告数量/采购的原材料种类数量*100%</t>
  </si>
  <si>
    <t>供应商管理数据统计表</t>
  </si>
  <si>
    <t>完善供应商管理，确保签署供应商行为守则</t>
  </si>
  <si>
    <t>当月新增供应商供应商行为守则回签完成率</t>
  </si>
  <si>
    <t>当月新合格供应商回签数量/当月新供应商数量</t>
  </si>
  <si>
    <t>无新增供应商</t>
  </si>
  <si>
    <t>完善供应商管理，确保签订包含环境、劳工和人权要求条款的合同（含承诺书）</t>
  </si>
  <si>
    <t>当月新增供应商环境/劳工条款的合同及承诺书签订率</t>
  </si>
  <si>
    <t>促使供应商积极参与企业社会责任问卷调查，优先选择具有健全环境、劳工管理体系的供应商</t>
  </si>
  <si>
    <t>所有供应商每年100%填写企业社会责任问卷调查</t>
  </si>
  <si>
    <t>完成企业社会责任调查问卷的供应商数量/合格供应商数量*100%</t>
  </si>
  <si>
    <t>公司每年12月统一将CSR调查问卷发给供应商填写</t>
  </si>
  <si>
    <t>完成对所有企业社会责任（CSR）管理高风险供应商进行现场审核，优先选择具有健全环境、劳工管理体系的供应商</t>
  </si>
  <si>
    <t>CSR管理高风险供应商每年接受CSR现场审核完成率</t>
  </si>
  <si>
    <t>完成CSR审核的供应商数量/CSR管理高风险供应商数*100%</t>
  </si>
  <si>
    <t>完善供应商管理，所有采购员接受可持续采购管理知识培训</t>
  </si>
  <si>
    <t>采购员每年都需要接受至少一个小时的可持续采购管理知识培训占比</t>
  </si>
  <si>
    <t>完成改进行动的目标供应商数量/完成现场审核的供应商总数*100%</t>
  </si>
  <si>
    <t>-</t>
  </si>
  <si>
    <t>完善供应商管理，供应商社会责任审核问题点改善完成率</t>
  </si>
  <si>
    <t>2025年1-12月供应商社会责任审核问题点改善完成率</t>
  </si>
  <si>
    <t>接受过至少一小时可持续采购管理知识培训的采购员数量/采购部采购员数量*100%</t>
  </si>
  <si>
    <t>数据来源：参考供应商管理数据</t>
  </si>
  <si>
    <t>2025年回收材料的订单数量统计表</t>
  </si>
  <si>
    <t>回收材料利用</t>
  </si>
  <si>
    <t>增加使用回收材料的订单数量</t>
  </si>
  <si>
    <t>2025年1-12月提高每月使用回收材料生产的订单数量</t>
  </si>
  <si>
    <t>≥7单</t>
  </si>
  <si>
    <t>每月使用回收材料生产的订单数量</t>
  </si>
  <si>
    <t>项目管理部</t>
  </si>
  <si>
    <t>数据查询来源：企业管理系统/仓库/采购/PMC等部门</t>
  </si>
  <si>
    <t>2025年周工时监测统计表</t>
  </si>
  <si>
    <t>计算公式或数据来源</t>
  </si>
  <si>
    <t>平均
总和</t>
  </si>
  <si>
    <t>工作时间</t>
  </si>
  <si>
    <t>控制工作时间</t>
  </si>
  <si>
    <t>员工实行周工时≤60小时的达标率100%</t>
  </si>
  <si>
    <t>≤60小时</t>
  </si>
  <si>
    <t>周工时≤60小时的工人数</t>
  </si>
  <si>
    <t>实际工人数</t>
  </si>
  <si>
    <t>周工时≤60小时的工人数/实际工人数</t>
  </si>
  <si>
    <t>数据来源：员工工时跟踪表（员工加班分析表）、考勤记录等工时数据统计表</t>
  </si>
  <si>
    <t>歧视</t>
  </si>
  <si>
    <t>歧视事件发生次数</t>
  </si>
  <si>
    <t>2025年回收料（PCR材料）统计表</t>
  </si>
  <si>
    <t>回收料的生产总吨数</t>
  </si>
  <si>
    <t>2025年1-12月平均每月的回收材料的生产总吨数(（PCR材料）)</t>
  </si>
  <si>
    <t>≥19吨</t>
  </si>
  <si>
    <t>每月回收材料的生产总吨数</t>
  </si>
  <si>
    <t>列举了8月份系统上查询使用回收料数据</t>
  </si>
  <si>
    <t xml:space="preserve"> 2025年社会责任目标指标达成监测表</t>
  </si>
  <si>
    <t>劳工、商业道德、可持续采购方针</t>
  </si>
  <si>
    <t>我们遵守劳工权益，秉持商业道德，推行可持续采购，确保公平贸易，关注环境保护。</t>
  </si>
  <si>
    <t>管理方案</t>
  </si>
  <si>
    <t>开始日期</t>
  </si>
  <si>
    <t>完成日期</t>
  </si>
  <si>
    <t>目标指标达成情况</t>
  </si>
  <si>
    <t>对应目标指标监测子表</t>
  </si>
  <si>
    <t>序号</t>
  </si>
  <si>
    <t>责任部门</t>
  </si>
  <si>
    <t>责任人</t>
  </si>
  <si>
    <t>监测频率</t>
  </si>
  <si>
    <t>员工实行周工时≤60小时的达标率</t>
  </si>
  <si>
    <t>人资行政部</t>
  </si>
  <si>
    <t>罗小燕</t>
  </si>
  <si>
    <t>1. 合理安排生产计划
2. 优化生产效率，调整产业结构
3. 建立多种招聘渠道</t>
  </si>
  <si>
    <t>进行中</t>
  </si>
  <si>
    <t>员工薪酬</t>
  </si>
  <si>
    <t>2025年1-12月所有员工基本需求工资满足率</t>
  </si>
  <si>
    <t>周雅琴</t>
  </si>
  <si>
    <t>1.对员工基本生活需求进行调查 
2.对员工基本需求进行分析
3.对员工基本需求无法满足员工生活时，进行原因</t>
  </si>
  <si>
    <t>薪酬福利</t>
  </si>
  <si>
    <t>确保员工享有社会保险</t>
  </si>
  <si>
    <t>2025年1-12月员工参保率</t>
  </si>
  <si>
    <t>1. 制订《薪资等级管理制度》
2. 按照薪资等级发放工资
3. 男女在用工上坚持平等，同工同酬
4. 每月专人进行统计</t>
  </si>
  <si>
    <t>多元性</t>
  </si>
  <si>
    <t>确保同工同酬</t>
  </si>
  <si>
    <t>2025年1-12月同等级职位男女薪酬差距</t>
  </si>
  <si>
    <t>伍春丽</t>
  </si>
  <si>
    <t>1、 严格按照《社保及住房公积金管理办法》执行
2、张贴宣传标语，向员工社会保险相关内容
3、依照公司人员花名册每月及时投保</t>
  </si>
  <si>
    <t>提升性别多元性</t>
  </si>
  <si>
    <t>2025年1-12月女性占公司总员工人数的百分比</t>
  </si>
  <si>
    <t>≥48.5%</t>
  </si>
  <si>
    <t>1、招聘、晋升过程中，严格遵守男女平等
2、每月对女员工比例进行统计</t>
  </si>
  <si>
    <t>提升公司担任高级管理职位的员工性别的多元性</t>
  </si>
  <si>
    <t>2025年1-12月担任高级管理职位的女性百分比</t>
  </si>
  <si>
    <t>≥31.5%</t>
  </si>
  <si>
    <t>1. 不因任何理由歧视员工
2. 专人负责统计比例</t>
  </si>
  <si>
    <t>提升公司员工民族多元性</t>
  </si>
  <si>
    <t>2025年1-12月来自少数族裔和/或弱势群体的工人总员工人数的比例</t>
  </si>
  <si>
    <t>≥12.1%</t>
  </si>
  <si>
    <t>1. 招聘不设置民族要求
2. 对少数民族员工进行融入企业的照顾
3. 对少数民族员工的饮食、住所进行照顾
4. 每月专人进行统计</t>
  </si>
  <si>
    <t>提升高级管理职位民族多元性</t>
  </si>
  <si>
    <t>2025年1-12月来自少数族裔和/或弱势群体的员工担任高级管理职位比例</t>
  </si>
  <si>
    <t>≥8.5%</t>
  </si>
  <si>
    <t>劳工关系</t>
  </si>
  <si>
    <t>提高工会会议召开频次</t>
  </si>
  <si>
    <t>2025年1~12月召开工会会议次数</t>
  </si>
  <si>
    <t>工会委员会</t>
  </si>
  <si>
    <t>朱桃萌</t>
  </si>
  <si>
    <t>1. 按照工会章程，准时召开会议
2. 对开会次数进行统计</t>
  </si>
  <si>
    <t>保障员工合法权益</t>
  </si>
  <si>
    <t>2025年1-12月集体合同签订率</t>
  </si>
  <si>
    <t>1. 拟定集体合同时邀请全员提建议
2. 针以全员建议对集体合同进行修订
3. 签订集体合同时召开会议，工会代表参加
4. 将签订好的集体合同张贴于公司公告栏</t>
  </si>
  <si>
    <t>防止强迫劳动</t>
  </si>
  <si>
    <t>2025年1-12月强迫劳动事件</t>
  </si>
  <si>
    <t>0次</t>
  </si>
  <si>
    <t>1、所有员工都需自愿被雇用，不得使用囚工、监狱工、抵债工等。
2、员工入厂及离职不须缴纳任何押金或培训费用，不得押扣任何证件；所有证件交行政人事部复印留底即可，原件返还给员工。
3、生产过程中的任一环节均不得派专人进行强制劳动、监禁劳动。
4、员工在工作时间内有饮水及去洗手间等生理需求的自由，只需口头向组长报告。
5、员工在非工作时间可自由出入宿舍及厂区外，非工作时间，员工有出入厂区和所属宿舍的自由。门卫保安只控制未经许可的人或车辆进入厂区范围内并防止他人盗窃工厂财物。
6、建立投诉渠道如意见箱、邮箱、电话，员工可以匿名反馈意见或投诉强迫劳动现象，人资行政部每月进行检查统计。</t>
  </si>
  <si>
    <t>防止招聘童工</t>
  </si>
  <si>
    <t>2025年1-12月招聘童工事件</t>
  </si>
  <si>
    <t>1、制定一个充分且有效的政策和流程，以确保不直接雇佣法定最小工作年龄的工人；
2、招工时必须查验身份证明是否真实有效，核对相片及其他相关证明文件
3、应聘人员必须如实填写统一的招工登记表，逐一核对填写内容，并签名确认</t>
  </si>
  <si>
    <t>歧  视</t>
  </si>
  <si>
    <t>防止歧视事件</t>
  </si>
  <si>
    <t>2025年1-12月歧视事件</t>
  </si>
  <si>
    <t>1、严格按照《反歧视程序》执行；
2、建立投诉渠道如意见箱、邮箱、电话，员工可以匿名反馈意见或投诉歧视现象，人资行政部每月进行检查统计。</t>
  </si>
  <si>
    <t>促进员工职业发展，提高员工培训时间</t>
  </si>
  <si>
    <t>2025年1-12月员工月培训平均时数（小时）</t>
  </si>
  <si>
    <t>≥1.05小时</t>
  </si>
  <si>
    <t>1、按照《员工培训工作指引》执行。
2、依照年度培训计划实施培训；
3、记录各部门部门时间并计算月度平均培训时数；</t>
  </si>
  <si>
    <t>采购部</t>
  </si>
  <si>
    <t>王海凤</t>
  </si>
  <si>
    <t>1.将公司ROHS及REACH要求传达给供应商，并要求回签                              2.供应商原物料需提供检测合格的ROHS及REACH报告               
3.供应商所提供的测试报告有效期内提供给到相关部门
4.公司每批原材料检测重金属含量
5、IQC培训上岗、IQC来料检验不合格退货</t>
  </si>
  <si>
    <t>1. 对采购员进行培训，使其了解供应商的各项调查资料
2. 导入新供应商时及时签订各项合同&amp;承诺书&amp;行为守则
3. 未按要求签订各项合同&amp;承诺书&amp;行为守则的供应商不列入合格供应商
4. 采购部经理监督执行</t>
  </si>
  <si>
    <t>1. 新供应商发放环境 、劳工和人权要求合同
2. 对于发放给供应商的环境 、劳工和人权要求合同进行登记
3. 对于供应商签回的环境 、劳工和人权要求合同进行登记
4. 对于未能及时签回的合同，由采购于当月追交</t>
  </si>
  <si>
    <t>1. 对采购部进行培训，使其了解供应商社会责任调查问卷的内容
3. 对所有供应商发放社会责任调查问卷
4. 各采购员负责各自所属供应商的调查表回签
5. 未回签的供应商采购员及时追交</t>
  </si>
  <si>
    <t>1、 采购将供应商风险评估结果登记于《供应商社会责任风险评估监测汇总表》
2、 采购按汇总表上评为高风险的供应商安排现场审核，并注明审核日期
3、 采购经理监督执行</t>
  </si>
  <si>
    <t>1. 按照岗位要求及供应商表现拟定年度培训计划
2. 按照培训计划执行培训
3. 视供应商表现而适当增加或减少培训次数
4. 人资行政部监督培训的执行情况</t>
  </si>
  <si>
    <t>1. 采购部负责跟踪供应商现场审核问题点的完成情况
2. 采购员对于供应商改善过程中的疑问及时解答
3. 采购部对于供应商改善过程中需要请教的地方及时辅导
4. 采购部负责跟踪供应商按照改善时限提交改善结果</t>
  </si>
  <si>
    <t>反贪污腐败</t>
  </si>
  <si>
    <t>提高员工廉洁从业意识</t>
  </si>
  <si>
    <t>2025年1-12月员工廉洁从业培训合格率</t>
  </si>
  <si>
    <t>≥99%</t>
  </si>
  <si>
    <t>1. 制订年度培训计划
2. 每月按照培训计划进行培训
3. 培训后进行考核，不合格重新培训，直至合格为止</t>
  </si>
  <si>
    <t>提高违反商业道德举报的处理透明度</t>
  </si>
  <si>
    <t>2025年1-12月违反商业道德举报处理结果公开率</t>
  </si>
  <si>
    <t>1. 制订《商业道德控制程序》
2. 规定哪些属于违反商业道德的事项
3. 规定举报的途径、联络人
4. 人资行政部专人负责处理
5. 接收到的所有举报事项均登记于《举报事件登记及处理表》，并记录处理结果
6. 处理结果张贴在公司公告栏</t>
  </si>
  <si>
    <t>减少违反商业道德事件的发生</t>
  </si>
  <si>
    <t>2025年1-12月违反商业道德事件数</t>
  </si>
  <si>
    <t>0件</t>
  </si>
  <si>
    <t>1. 制订《商业道德控制程序》
2. 规定哪些属于违反商业道德的事项
3. 规定举报的途径、联络人
4. 人资行政部专人负责处理
5. 接收到的所有举报事项均登记于《举报事件登记及处理表》，并记录处理结果
6. 总经理秘书负责监督执行</t>
  </si>
  <si>
    <t>利益冲突</t>
  </si>
  <si>
    <t>确保关键岗位员工100%签订利益冲突声明</t>
  </si>
  <si>
    <t>2025年1-12月关键岗位员工利益冲突声明签订率</t>
  </si>
  <si>
    <t>1. 制订《商业道德控制程序》
2. 规定哪些岗位属于利益冲突岗位
3. 人资行政部专人负责利益冲突岗位人员入职时签字利益冲突声明</t>
  </si>
  <si>
    <t>欺诈</t>
  </si>
  <si>
    <t>防止故意欺骗他人以获得不公或非法利益</t>
  </si>
  <si>
    <t>2025年1-12月欺诈事件发事件</t>
  </si>
  <si>
    <t>1. 定期宣传反诈行为
2. 张贴反诈标语
3. 定期接收员工的意见及投诉，预防反诈行为的发生</t>
  </si>
  <si>
    <t>反洗钱</t>
  </si>
  <si>
    <t>不参与任何洗钱行为</t>
  </si>
  <si>
    <t>2025年1-12月洗钱事件发事件</t>
  </si>
  <si>
    <t>1. 定期宣传反洗钱行为
2. 张贴反洗钱标语
3. 定期接收员工的意见及投诉，预防洗钱行为的发生</t>
  </si>
  <si>
    <t>信息安全</t>
  </si>
  <si>
    <t>防止商业秘密泄露</t>
  </si>
  <si>
    <t>2025年1-12月商业秘密泄露事件</t>
  </si>
  <si>
    <t>制定商业秘密保护管理办法，为全员提供培训</t>
  </si>
  <si>
    <t>保护知识产权</t>
  </si>
  <si>
    <t>2025年专利侵权事件数量</t>
  </si>
  <si>
    <t>研发部</t>
  </si>
  <si>
    <t>任  云</t>
  </si>
  <si>
    <t>1.积极提出专利申请，获得专利授权
2. 建立知识产权管理办法3. 为全员提供培训，避免在工作中使用侵犯专利权的产品或服务。</t>
  </si>
  <si>
    <t>防止个人信息泄露</t>
  </si>
  <si>
    <t>2025年1-12月个人信息泄露事件</t>
  </si>
  <si>
    <t>1.建立员工个人信息保护管理办法，2.为全员提供培训</t>
  </si>
  <si>
    <t>防止网络攻击</t>
  </si>
  <si>
    <t>2025年1-12月网络木马病毒攻破后造成泄密事件</t>
  </si>
  <si>
    <t>系统监管部</t>
  </si>
  <si>
    <t>林伟翰</t>
  </si>
  <si>
    <t>1. 及时购买更新杀毒软件
2. 加强网络防火墙的建设和日常检查
3. 为全员提供培训，提升员工的网络安全意识。</t>
  </si>
  <si>
    <t>提高信息安全意识</t>
  </si>
  <si>
    <t>2025年信息安全培训覆盖率</t>
  </si>
  <si>
    <t>1. 制订年度培训计划
2. 每年按照培训计划进行培训
3. IT部门清点、核对各部门参加培训人员
4. 对未参加培训的人员再次安排培训</t>
  </si>
  <si>
    <t>1、按照《员工培训工作指引》执行。
2、依照年度培训计划实施培训；
3、每次全部人员参加培训</t>
  </si>
  <si>
    <t xml:space="preserve">      核准：</t>
  </si>
  <si>
    <t xml:space="preserve">           审核：---</t>
  </si>
  <si>
    <t>2025年可回收标志产品占比统计表</t>
  </si>
  <si>
    <t>产品环保标识</t>
  </si>
  <si>
    <t>提高可回收标志产品比例</t>
  </si>
  <si>
    <t>2025年每个季度有印刷可回收材质型号或可回收标志的产品比例≥36%</t>
  </si>
  <si>
    <t>≥36%</t>
  </si>
  <si>
    <t>单季度有印刷可回收材质型号或可回收标志的产品数量/单季度所生产的产品数量</t>
  </si>
  <si>
    <t>1次/季</t>
  </si>
  <si>
    <t>印刷可回收标志的产品数</t>
  </si>
  <si>
    <t>产品数量</t>
  </si>
  <si>
    <t>比例</t>
  </si>
  <si>
    <t>2025年1-12月薪酬差距月度统计表</t>
  </si>
  <si>
    <t>（同等级男职工平均月薪-同等级女职工平均月薪）/同等级男职工平均月薪</t>
  </si>
  <si>
    <t>人资行政部2025年1月-12月员工结构分析表</t>
  </si>
  <si>
    <t>女性员工人数</t>
  </si>
  <si>
    <t>工人总数</t>
  </si>
  <si>
    <t>百分比</t>
  </si>
  <si>
    <t>担任高级管理职位的女性人数</t>
  </si>
  <si>
    <t>高级管理职位的总人数</t>
  </si>
  <si>
    <t>少数族裔和/或弱势群体人数</t>
  </si>
  <si>
    <t>少数族裔和/或弱势群体员工担任高级管理职位的人数</t>
  </si>
  <si>
    <t>高级管理职位总人数</t>
  </si>
  <si>
    <t>2025年废弃物统计表</t>
  </si>
  <si>
    <t>平均/总和</t>
  </si>
  <si>
    <t>废弃物管理</t>
  </si>
  <si>
    <t>减少废弃物的产生</t>
  </si>
  <si>
    <t>2025年度可回收废弃物转移总量较上年度减少量不低于3吨</t>
  </si>
  <si>
    <t>≥3吨</t>
  </si>
  <si>
    <t>2024年1-12月可回收废弃物转移量</t>
  </si>
  <si>
    <t>EHS</t>
  </si>
  <si>
    <t>2025年1-12月可回收废弃物</t>
  </si>
  <si>
    <t>2025年1-12月可回收废弃物转移量较上年度减少量（吨）-2024年1-12月可回收废弃物转移量</t>
  </si>
  <si>
    <t>控制可回收废弃物转移量</t>
  </si>
  <si>
    <t>≤26吨</t>
  </si>
  <si>
    <t>减少非危险废弃物产生</t>
  </si>
  <si>
    <t>2025年度废塑胶件产生总量≤170吨</t>
  </si>
  <si>
    <t>≤170吨</t>
  </si>
  <si>
    <t>废塑胶件产生量</t>
  </si>
  <si>
    <t>生管部
仓库</t>
  </si>
  <si>
    <t>≤16吨</t>
  </si>
  <si>
    <t>一般工业固体废弃物转移量</t>
  </si>
  <si>
    <t>减少危险废弃物产生</t>
  </si>
  <si>
    <t>≤88吨</t>
  </si>
  <si>
    <t>危险废弃物转移量</t>
  </si>
  <si>
    <t>2025年1-12月商业道德绩效指标统计表</t>
  </si>
  <si>
    <t>投诉/举报统计表</t>
  </si>
  <si>
    <t>违反商业道德事件发生数</t>
  </si>
  <si>
    <t>入职亲属调查数量/入职亲属数量</t>
  </si>
  <si>
    <t>环境、健康安全方针</t>
  </si>
  <si>
    <t>环境方针：节能降耗、预防污染、遵守法令、持续改进
健康与安全方针：我们致力于提供一个安全、健康的工作环境，预防事故和职业病，保护员工身心健康。</t>
  </si>
  <si>
    <t>环境目标</t>
  </si>
  <si>
    <t>环境指标</t>
  </si>
  <si>
    <t>资源管控</t>
  </si>
  <si>
    <t>减少人均用水量</t>
  </si>
  <si>
    <t>2025年人均用水量相对2024年人均用水量减少比率</t>
  </si>
  <si>
    <t>≥1%</t>
  </si>
  <si>
    <t>制造工程部</t>
  </si>
  <si>
    <t>刘美林</t>
  </si>
  <si>
    <t>1、人资行政部作好新员工培训宣导；各部门作好在职员工宣导教育；
2、杜绝清洗时开长流水，并控制清洗水量，人走关水袭头
3、购买各种节水装置安装于各用水场所(如节水马桶、感应水笼头、节水洗衣机等) 
4、生活及生产中尽量减少洗衣粉、肥皂、洗洁精的使用量，避免清洗水过多使用
5、保安人员定时巡查管控，检查各类设备、水池、水管是否有漏水并及时堵漏
6、设定宿舍人均用水量，超额用水扣取费用，控制不合理使用；
7、每月统计用水数据,超标异常及时检讨。</t>
  </si>
  <si>
    <t>控制总用水量</t>
  </si>
  <si>
    <t>2025年1-12月总用水量</t>
  </si>
  <si>
    <t>≤80000吨</t>
  </si>
  <si>
    <t>1、人资行政部作好新员工培训宣导各部门作好在职员工宣导教育
2、定期点检各用水设备是否异常
3、设定宿舍人均用水量，超额用水扣取费用，控制不合理使用
4、在每层及办公区张贴节能低碳宣传材料，提高员工节能意识
5、每月抄水表数据同时点检水表是否是有异常
6、每月统计用水数据,超标异常及时检讨。</t>
  </si>
  <si>
    <t>减少总用电量</t>
  </si>
  <si>
    <t>2025年1-12月总用电数小于目标用电量</t>
  </si>
  <si>
    <t>≤16200000（度）</t>
  </si>
  <si>
    <t>1、对新员工进行节能培训，并对在职员工进行持续教育。张贴节能宣传材料，提高员工节能意识。
2、定期检查设备是否异常，确保高效运行。
3、设定宿舍人均用电量，超额则扣费，控制不合理使用。
4、茶水房、洗手间、会议室无人时关灯。
5、外围灯、路灯、梯灯在20:30至次日6:30定时开关。
6、提高设备使用效率，减少无功消耗，非工作时间关闭设备。
7、减少同类设备使用，采用变频技术提升生产效率。
8、设备停用20分钟以上需切断电源，无人区域关闭空调。
9、合理布局室内，减少空调数量；设定固定温度（24℃-26℃），仅在温度≥28℃时开启；计划更换为变频空调。
10、使用节能灯与电子镇流器，将手动开关改为自动开关；采用新型变压器。
11、缩短办公设备待机时间，促进部门发展。
12、工作结束后关闭所有电器，避免待机。
13、每月抄电表并检查异常，统计用电数据，超标及时检讨。</t>
  </si>
  <si>
    <t>增加可再生能源使用</t>
  </si>
  <si>
    <t>2025年1-12月可再生能源消耗量</t>
  </si>
  <si>
    <t>≥950度/月</t>
  </si>
  <si>
    <t>1、定期点检空气能热水器设备是否异常
2、设定宿舍人均用水量，超额用水扣取费用，控制不合理使用
3、在每层及办公区张贴节能低碳宣传材料，提高员工节能意识
4、每月统计用水数据,超标异常及时检讨。</t>
  </si>
  <si>
    <t>温室气体排放量</t>
  </si>
  <si>
    <t>减少温室气体排放总量</t>
  </si>
  <si>
    <t>2025年1-12月单位产量排放较上年度降低</t>
  </si>
  <si>
    <t>品保部</t>
  </si>
  <si>
    <t>裴桂华</t>
  </si>
  <si>
    <t>1、对相关部门人员进行温室气体相关知识培训
2、对排放源进行识别及统计
3、按照标准要求对碳排放量进行转换
4、联络审核机构进行审核
5、针对造成温室气体排放量较大的排放源制订相应的节能减排计划，并推广至各相关部门
6、定期监督节能减排计划的执行，并适当调整，使其真正落实</t>
  </si>
  <si>
    <t>控制范围1排放总量</t>
  </si>
  <si>
    <t>2025年1-12月范围1排放总量</t>
  </si>
  <si>
    <t>1、对相关部门人员进行温室气体相关知识培训
2、对排放源进行识别及统计
3、按照标准要求对范围1碳排放量进行转换
4、联络审核机构进行审核
5、针对造成温室气体范围1排放量较大的排放源制订相应的节能减排计划，并推广至各相关部门
6、定期监督节能减排计划的执行，并适当调整，使其真正落实</t>
  </si>
  <si>
    <t>2025年1-12月范围1排放总量较上年度降低</t>
  </si>
  <si>
    <t>1、对相关部门人员进行温室气体相关知识培训
2、对范围1排放源进行识别及统计
3、按照标准要求对碳排放量进行转换
4、联络审核机构</t>
  </si>
  <si>
    <t>控制范围2排放总量</t>
  </si>
  <si>
    <t>2025年1-12月范围2排放总量</t>
  </si>
  <si>
    <t>1、对相关部门人员进行温室气体相关知识培训
2、对排放源进行识别及统计
3、按照标准要求对范围2碳排放量进行转换
4、联络审核机构进行审核
5、针对造成温室气体范围2排放量较大的排放源制订相应的节能减排计划，并推广至各相关部门
6、定期监督节能减排计划的执行，并适当调整，使其真正落实</t>
  </si>
  <si>
    <t>控制范围3排放总量</t>
  </si>
  <si>
    <t>2025年1-12月范围3排放总量</t>
  </si>
  <si>
    <t>1、对相关部门人员进行温室气体相关知识培训
2、对排放源进行识别及统计
3、按照标准要求对范围3碳排放量进行转换
4、联络审核机构进行审核
5、针对造成温室气体范围3排放量较大的排放源制订相应的节能减排计划，并推广至各相关部门
6、定期监督节能减排计划的执行，并适当调整，使其真正落实</t>
  </si>
  <si>
    <t>2025年1-12月范围3排放总量较上年度降低</t>
  </si>
  <si>
    <t>1、对相关部门人员进行温室气体相关知识培训
2、对范围3下游排放源进行识别及统计
3、按照标准要求对碳排放量进行转换
4、联络审核机构进行审核</t>
  </si>
  <si>
    <t>控制范围3下游排放总量</t>
  </si>
  <si>
    <t>2025年1-12月范围3下游排放总量</t>
  </si>
  <si>
    <t>控制范围3上游排放总量</t>
  </si>
  <si>
    <t>2025年1-12月范围3上游排放总量</t>
  </si>
  <si>
    <t>1、对相关部门人员进行温室气体相关知识培训
2、对范围3上游排放源进行识别及统计
3、按照标准要求对碳排放量进行转换
4、联络审核机构进行审核</t>
  </si>
  <si>
    <t>公开温室气体认证证书</t>
  </si>
  <si>
    <t>2025年1-12月温室气体认证证书公开率</t>
  </si>
  <si>
    <t>1、建立温室气体管理体系
2、按照标准要求对碳排放量进行转换
3、对温室气体进行盘查
4、联络审核机构进行审核
5、对获得的温室气体证书进行公司内部公示</t>
  </si>
  <si>
    <t>EHS部</t>
  </si>
  <si>
    <t xml:space="preserve">蒋峥/舒小珍/李日燕/王兴爽 </t>
  </si>
  <si>
    <t>1、制一课/制二课/制三课车间对应的废气处理设施进行升级并安装废气浓度等数值在线监控，以及加装排放口视频在线监控；
2、委托有资质机构对废气浓度在线监控设施进行定期点检、校准与维护；3、环保设施每月专人进行点检与维护；
4、厨房安装油烟净化设施，排气罩、排风管、风柜等；
5、注塑/丝印/组装/喷涂现场作业人员每天佩戴适合的口罩；
6、委托有资质机构每年定期检测并出具纸质版。</t>
  </si>
  <si>
    <t>＜0.8kg</t>
  </si>
  <si>
    <t>王兴爽</t>
  </si>
  <si>
    <t>1、废气处理设施安排专人每天定期进行点检与维护，相关耗材定期更换；
2、每月专人对空气污染物排放量进行计算统计</t>
  </si>
  <si>
    <t>2025年1-12月废水排放法规符合性符合率(PH 6-9, 悬浮物 ≤400 mg/L, 五日生化需氧量 ≤300 mg/L, 化学需氧量 ≤500 mg/L, 动植物油 ≤100 mg/L)</t>
  </si>
  <si>
    <t>1、实施宣导，加强人员节约意识，降低用水量；
2、工业性废水：经废水处理站处理后循环使用，无法循环使用部分交有资质公司回收转移；
零散废水：通过贮存收集后转移给有资质公司进行废水处理
3、生活/厨房废水：经化粪池、隔油池后，经城市污水管网统一排放，安装在线监控随时监测废水排放浓度数值，确保达标排放；
4、废水处理设施定期维护及保养
5、委托资质机构每年定期检测。</t>
  </si>
  <si>
    <t>2025年1-12月工业性废水排放量</t>
  </si>
  <si>
    <t>1、工业性废水：经废水处理站处理后循环使用，无法循环使用部分交有资质公司回收转移
2、废水处理设施定期维护及保养
3、委托资质机构每年定期检测</t>
  </si>
  <si>
    <t>减少可回收废弃物转移量</t>
  </si>
  <si>
    <t>2025年度可回收废弃物转移总量较上年度减少</t>
  </si>
  <si>
    <t>1、对员工进行培训，使其了解可回收废弃物分类知识
2、现场垃圾桶做好垃圾分类标识
3、定点定时要求车间将废弃物分类投入对应的垃圾桶内
4、制订“包材重复利用SOP”，规定重复利用次数及可报废的程度，最大程序进行重复利用
5、人资行政部接收可回收废弃物时仔细检查，发现有可重复使用的包材退还转移单位
6、主管、经理不定期抽查，监督执行力</t>
  </si>
  <si>
    <t>控制危险废弃物转移量</t>
  </si>
  <si>
    <t>2025年度危险废弃物转移总量</t>
  </si>
  <si>
    <t>1、对员工进行危险废弃物分类培训
2、培训员工按SOP作业，减少不良品的产生，从而减少危险废弃物的产生3、现场垃圾桶做好垃圾分类标识4、定点定时要求车间将废弃物分类投入对应的垃圾桶内5、人资行政部设专人接收各部门的危险废弃物6、人资行政部联络专业机构对危险废弃物进行合法转移7、人资行政部按照规定要求进行登记、填写转移联单，并保留所有数据</t>
  </si>
  <si>
    <t>控制非危险废弃物转移量</t>
  </si>
  <si>
    <t>2025年度废塑胶件产生总量</t>
  </si>
  <si>
    <t>生管部
（仓库）</t>
  </si>
  <si>
    <t>韩丽</t>
  </si>
  <si>
    <t>1、对员工进行非危险废弃物分类培训
2、培训员工按SOP作业，减少不良品的产生，从而减少非危险废弃物的产生
3、QC加强巡线，发现不良现象及时处理
4、各车间每月将报废的塑胶件填写《报废单》，交由仓库统一处理
5、仓库联络专业机构对废塑胶件进行合法转移</t>
  </si>
  <si>
    <t>控制一般工业固体废弃物转移量</t>
  </si>
  <si>
    <t>2025年度一般工业固体废弃物转移总量</t>
  </si>
  <si>
    <t>1、对员工进行一般工业固体废弃物分类培训
2、培训员工按SOP作业，减少不良品的产生，从而减少一般工业固体废弃物的产生
3、QC加强巡线，发现不良现象及时处理
4、各车间每月将报废的一般工业固体废弃物填写《报废单》，交由人资行政部统一处理
5、人资行政部联络专业机构对危险废弃物进行合法转移</t>
  </si>
  <si>
    <t>1、对员工进行可回收废弃物分类培训
2、培训员工按SOP作业，减少不良品的产生，从而减少可回收废弃物的产生
3、QC加强巡线，发现不良现象及时处理
4、各车间每月将可回收的废弃物填写《报废单》，交由人资行政部统一处理
5、人资行政部联络专业机构对可回收弃物进行处理</t>
  </si>
  <si>
    <t>2025年化学品领用量较上年度减少</t>
  </si>
  <si>
    <t>≥18%</t>
  </si>
  <si>
    <t>1、建立ERP系统，对化学品领用进行管理
2、设立物料员岗位，负责物料（含化学品）的领用
3、化学品存放于化学仓，专人管理
4、严格按照领料单发放化学品
5、定期盘点，确保帐物一致</t>
  </si>
  <si>
    <t>产品测试(物理)</t>
  </si>
  <si>
    <t>邱豪辉</t>
  </si>
  <si>
    <t>1、设立品管实验室
2、专人负责产品附着力测试
3、建立测试登记表，记录送检及完成时间</t>
  </si>
  <si>
    <t>增加可回收材料生产</t>
  </si>
  <si>
    <t>2025年1-12月每月提高可回收利用材料（PCR材料）的生产总吨数</t>
  </si>
  <si>
    <t>翁琼燕</t>
  </si>
  <si>
    <t>1、通过多种途径配合客户开发具备可回收材料的原材料供应商
2、跟进可回收材料样品开发进程，如期交货
3、追踪可回收材料样品品质状况
4、及时将可回收材料样品承认状况反馈给供应商
5、及时与供应商确认回收料的供应状况，确保满足客人生产需求</t>
  </si>
  <si>
    <t>1、通过多种途径配合客户开发具备可回收材料的原材料供应商
2、跟进可回收材料样品开发进程，如期交货
3、追踪可回收材料样品品质状况
4、及时将可回收材料样品承认状况反馈给供应商</t>
  </si>
  <si>
    <t>制一课</t>
  </si>
  <si>
    <t>蒋  峥</t>
  </si>
  <si>
    <t>1、制订《水口料回收使用SOP》，对注塑车间员工进行培训
2、按照BOM表对水口料配比进行生产
3、按照SOP对水口料进行规范的收集，确保水口料的干净，无污染
4、水口料回收及生产经班组长签字确认，确保水口料的正确使用
5、培训员工，水口料破碎按照《粉碎机SOP操作规范》进行规范作业
6、开展新工艺，加大水口料的使用比率
7、配合客户水口料打样，使水口料投入生产数量增大</t>
  </si>
  <si>
    <t>2025年每个季度有印刷可回收材质型号或可回收标志的产品比例</t>
  </si>
  <si>
    <t>1、开发时建议客人使用环保或可回收的材料
2、建议客人把材料标志印刷到产品上便于消费者了解塑胶信息
3、建议客人把回收标志印刷到产品上便于消费者用完后处理产品
4、新产品设计时考虑把产品材质或回收标志直接设计到模具上，减少后续印刷使用油墨</t>
  </si>
  <si>
    <t>职业健康安全</t>
  </si>
  <si>
    <t>降低工伤事故发生率</t>
  </si>
  <si>
    <t>2025年1-12月工伤事故发生率</t>
  </si>
  <si>
    <t>≤0.002</t>
  </si>
  <si>
    <t>制造部/EHS</t>
  </si>
  <si>
    <t>莫建锋</t>
  </si>
  <si>
    <t>1、督导各部门严格按照《事故处理管制程序》及《劳保用品管理规范》执行
2、检查全厂有危险的设备是否均有张贴警示标语
3、检查是否所有工作现场均配备急救药箱并及时补充急救药品，对用药情况进行统计
4、如有需要，由经过培训的公司急救人员对意外受伤员工进行急救</t>
  </si>
  <si>
    <t>2025年1-12月因工伤或职业病损失的天数</t>
  </si>
  <si>
    <t>1、每月专人对工伤或职业病损失的天数进行统计
2、各部门根据培训计划执行安全培训，减少工伤或职业病发生件事
3、每月监控达成情况</t>
  </si>
  <si>
    <t>1、每月专人对工作有关的安全生产事故进行统计。
2、EHS根据安全现状评价制定年度应急事故演练计划以及按照计划实施。
3、各部门根据培训计划执行安全培训，预防安全生产事故发生。
4、每月监控达成情况。</t>
  </si>
  <si>
    <t>东莞冠谊化妆品有限公司
2025年冠谊CSR目标指标监测表
制表人：裴桂华
审核人：孙海滨
批准人：张文明
日期：2026年1月8日</t>
  </si>
  <si>
    <t>2025年度工伤事故统计汇总与指标考核</t>
  </si>
  <si>
    <t>公式/数据来源</t>
  </si>
  <si>
    <t>统计频次</t>
  </si>
  <si>
    <t>当月工伤事故发生数/当月从业人员总数*1000</t>
  </si>
  <si>
    <t>因工伤或职业病损失的天数</t>
  </si>
  <si>
    <t>≦30天</t>
  </si>
  <si>
    <t>当月工伤、职业病统计表，工伤、职业病休假记录</t>
  </si>
  <si>
    <t>工作有关的事故数量（事故是指造成损失工时超过4H的事件）</t>
  </si>
  <si>
    <t>2025年1-12月与工作有关的安全生产事故数</t>
  </si>
  <si>
    <t>≦1件</t>
  </si>
  <si>
    <t>当月事故统计表、请假记录</t>
  </si>
  <si>
    <t>数据来源：2025年事故事件汇总表，各部门工伤事故统计表，等工伤事故记录文件</t>
  </si>
  <si>
    <t xml:space="preserve">         2025年1-12月反腐败培训覆盖率统计表</t>
  </si>
  <si>
    <t>提升员工廉洁从业意识</t>
  </si>
  <si>
    <t>廉洁从业培训合格人数</t>
  </si>
  <si>
    <t>培训总人数</t>
  </si>
  <si>
    <t>合格率</t>
  </si>
  <si>
    <t>未安排培训</t>
  </si>
  <si>
    <t>2025年1-12月劳工不良事件统计表</t>
  </si>
  <si>
    <t>招聘童工事件次数</t>
  </si>
  <si>
    <t>强迫劳动事件发生次数</t>
  </si>
  <si>
    <t>2025年1-12月歧规事件</t>
  </si>
  <si>
    <t>说明：没有性骚扰、性虐待，体罚，精神或身体胁迫，口头辱骂或胁迫等不良事件</t>
  </si>
  <si>
    <t>数据来源：抽查的员工花名册、举报/投诉登记处理表/信箱投诉事件登记表</t>
  </si>
  <si>
    <t>2025年意见箱投诉事件记录为0</t>
  </si>
  <si>
    <t>2025年无歧视、骚扰等举报事项</t>
  </si>
  <si>
    <t>2025年工会目标指标监测表</t>
  </si>
  <si>
    <t>标准内容</t>
  </si>
  <si>
    <t>2025年1~12月召开4次工会会议</t>
  </si>
  <si>
    <t>工会会议记录</t>
  </si>
  <si>
    <t>---</t>
  </si>
  <si>
    <t>2025年1~12月工会代表全体员工与公司签订一次集体合同</t>
  </si>
  <si>
    <t>集体合同</t>
  </si>
  <si>
    <t>2025年各月统计数据</t>
  </si>
  <si>
    <t>温室气体</t>
  </si>
  <si>
    <t>碳核查数据</t>
  </si>
  <si>
    <t>减少范围1排放总量</t>
  </si>
  <si>
    <t>减少范围3排放总量</t>
  </si>
  <si>
    <t>碳核查报告</t>
  </si>
  <si>
    <t xml:space="preserve">             人资行政部2025年培训平均时数统计表</t>
  </si>
  <si>
    <t>促进员工职业发展，提高员工培训覆盖率</t>
  </si>
  <si>
    <t>2025年1-12月每名员工的平均培训时数（小时）</t>
  </si>
  <si>
    <t>培训人数</t>
  </si>
  <si>
    <t>培训时间</t>
  </si>
  <si>
    <t>人均培训小时数</t>
  </si>
  <si>
    <t>数据来源：参考2025年各部门培训平均时数统计表</t>
  </si>
  <si>
    <t>抽取2025年1月、2月培训时数统计表</t>
  </si>
  <si>
    <t>2025年水电统计表</t>
  </si>
  <si>
    <t>（2025年人均用水量-2024年人均用水量）/2024年人均用水量*100%</t>
  </si>
  <si>
    <t>2024年人均用水量</t>
  </si>
  <si>
    <t>2025年人均用水量</t>
  </si>
  <si>
    <t>当月全厂用水</t>
  </si>
  <si>
    <t>用水量</t>
  </si>
  <si>
    <t>2025年1-12月总用电量</t>
  </si>
  <si>
    <t>用电量</t>
  </si>
  <si>
    <t>当月可再生能源消耗量</t>
  </si>
  <si>
    <t>再生能源量</t>
  </si>
  <si>
    <t>数据来源：水电能源使用情况统计表或水电发票</t>
  </si>
  <si>
    <t>2025年1-12月信息安全绩效统计表</t>
  </si>
  <si>
    <t>系统监管统计数据</t>
  </si>
  <si>
    <t>无培训安排</t>
  </si>
  <si>
    <t>数据来源：信息安全培训总结报告或信息安全培训统计表、系统监管统计数据、违反商业道德事件统计表</t>
  </si>
  <si>
    <t>2025年1-12月满足基本生活员工比率统计表</t>
  </si>
  <si>
    <t>确保员工工资满足基本需求</t>
  </si>
  <si>
    <t>员工工资满足基本需求人数</t>
  </si>
  <si>
    <t>实际人数</t>
  </si>
  <si>
    <t>满足基本生活需求员工比率</t>
  </si>
  <si>
    <t>数据来源：维生工资调查表</t>
  </si>
  <si>
    <t>流水编码</t>
  </si>
  <si>
    <t>确保员工100%享有社会保险</t>
  </si>
  <si>
    <t>（月在职人数+原单位当月未停保人数-原单位当月已停保人数+当月参保已离职人数-次月参保人数）÷实际参保人数</t>
  </si>
  <si>
    <t>实际参保人数</t>
  </si>
  <si>
    <t>原单位当月未参保人数</t>
  </si>
  <si>
    <t>原单位当月已参保人数</t>
  </si>
  <si>
    <t>当月参保已离职人数</t>
  </si>
  <si>
    <t>次月参保人数</t>
  </si>
  <si>
    <t>月在职人数</t>
  </si>
  <si>
    <t>说明：我们制订了《社保和公积金作业规范》，并按相应的规范作业，为所有在职人员参加了社保，参保覆盖率100%，不过，其间可以出现以下几种特殊情况，可参导致当月参保险种存在个位数差异，比如：
1、当月入职员工原单位有参保时，新单位只能参保个别险种（工伤）且新单位在其员工入职次月才能参保全险；
2、其他员工个人原因暂不能参加全险种的情况（生育、医疗）；
3、部分新入职参保人员当月离职；
4、我们均积极跟进，并及时为所有员工办理了全险种参保。</t>
  </si>
  <si>
    <r>
      <rPr>
        <b/>
        <sz val="20"/>
        <color theme="1"/>
        <rFont val="楷体"/>
        <family val="3"/>
        <charset val="134"/>
      </rPr>
      <t xml:space="preserve">  2025年环境、健康与安全目标、指标达成监测表
                                                  </t>
    </r>
    <r>
      <rPr>
        <sz val="11"/>
        <color theme="1"/>
        <rFont val="楷体"/>
        <family val="3"/>
        <charset val="134"/>
      </rPr>
      <t xml:space="preserve"> 表单编号：GM-FM-020-A0 </t>
    </r>
  </si>
  <si>
    <t>编制：裴桂华2026-1-12</t>
    <phoneticPr fontId="40" type="noConversion"/>
  </si>
  <si>
    <t xml:space="preserve">      </t>
    <phoneticPr fontId="40" type="noConversion"/>
  </si>
  <si>
    <t>目标</t>
    <phoneticPr fontId="40" type="noConversion"/>
  </si>
  <si>
    <r>
      <rPr>
        <b/>
        <sz val="26"/>
        <rFont val="等线"/>
        <family val="3"/>
        <charset val="134"/>
      </rPr>
      <t xml:space="preserve">
2025年产品附着力测试统计表</t>
    </r>
  </si>
  <si>
    <t>合计</t>
    <phoneticPr fontId="40" type="noConversion"/>
  </si>
  <si>
    <t xml:space="preserve">                                            2025年1-12月员工参保率统计表</t>
    <phoneticPr fontId="40" type="noConversion"/>
  </si>
  <si>
    <t>女性员工人数/公司总员工人数</t>
    <phoneticPr fontId="40" type="noConversion"/>
  </si>
  <si>
    <t>担任高级管理职位的女性人数/高级管理职位的总人数</t>
    <phoneticPr fontId="40" type="noConversion"/>
  </si>
  <si>
    <t>少数族裔和/或弱势群体的工人数/工人总数</t>
    <phoneticPr fontId="40" type="noConversion"/>
  </si>
  <si>
    <t>少数族裔和/或弱势群体的员工担任高级管理职位人数/高级管理职位总人数</t>
    <phoneticPr fontId="40" type="noConversion"/>
  </si>
  <si>
    <t>流水编码</t>
    <phoneticPr fontId="40" type="noConversion"/>
  </si>
  <si>
    <t>可回收废弃物转移量
（废纸皮、废铁、废胶瓶等）</t>
    <phoneticPr fontId="40" type="noConversion"/>
  </si>
  <si>
    <t>2025年度可回收废弃物转移总量
（废纸皮、废铁、废胶瓶等）</t>
    <phoneticPr fontId="40" type="noConversion"/>
  </si>
  <si>
    <t>2025年1-12月女性占公司总员工人数的百分比</t>
    <phoneticPr fontId="40" type="noConversion"/>
  </si>
  <si>
    <t>≥48.5%</t>
    <phoneticPr fontId="40" type="noConversion"/>
  </si>
  <si>
    <t>≥12.1%</t>
    <phoneticPr fontId="40" type="noConversion"/>
  </si>
  <si>
    <t>≤16200000（度）</t>
    <phoneticPr fontId="40" type="noConversion"/>
  </si>
  <si>
    <t>≥950度/月</t>
    <phoneticPr fontId="40" type="noConversion"/>
  </si>
  <si>
    <t>2025年1-12月单位产量排放较上年度降低</t>
    <phoneticPr fontId="40" type="noConversion"/>
  </si>
  <si>
    <t>2025年1-12月范围1排放总量</t>
    <phoneticPr fontId="40" type="noConversion"/>
  </si>
  <si>
    <t>≤80000吨</t>
    <phoneticPr fontId="40" type="noConversion"/>
  </si>
  <si>
    <t>≥3吨</t>
    <phoneticPr fontId="40" type="noConversion"/>
  </si>
  <si>
    <t>2025年度可回收废弃物转移总量≤26吨</t>
    <phoneticPr fontId="40" type="noConversion"/>
  </si>
  <si>
    <t>2025年度一般工业固体废弃物转移总量≤16吨</t>
    <phoneticPr fontId="40" type="noConversion"/>
  </si>
  <si>
    <t>2025年度危险废弃物转移总量≤88吨</t>
    <phoneticPr fontId="40" type="noConversion"/>
  </si>
  <si>
    <t>空气污染物的总重量</t>
    <phoneticPr fontId="40" type="noConversion"/>
  </si>
  <si>
    <t>降低工伤事故发生率</t>
    <phoneticPr fontId="40" type="noConversion"/>
  </si>
  <si>
    <t>降低工伤损失天数</t>
    <phoneticPr fontId="40" type="noConversion"/>
  </si>
  <si>
    <t>控制工作有关的安全生产事故</t>
    <phoneticPr fontId="40" type="noConversion"/>
  </si>
  <si>
    <t>2025年1-12月因工伤或职业病损失的天数</t>
    <phoneticPr fontId="40" type="noConversion"/>
  </si>
  <si>
    <t>2025年1-12月与工作有关的安全生产事故数量</t>
    <phoneticPr fontId="40" type="noConversion"/>
  </si>
  <si>
    <t>≤0.002</t>
    <phoneticPr fontId="40" type="noConversion"/>
  </si>
  <si>
    <t>≤30天</t>
    <phoneticPr fontId="40" type="noConversion"/>
  </si>
  <si>
    <t>≤1件</t>
    <phoneticPr fontId="40" type="noConversion"/>
  </si>
  <si>
    <t>2025年1-12月工伤事故发生率</t>
    <phoneticPr fontId="40" type="noConversion"/>
  </si>
  <si>
    <t>确保所有员工工资满足基本需求</t>
    <phoneticPr fontId="40" type="noConversion"/>
  </si>
  <si>
    <t>全新料+回收料</t>
    <phoneticPr fontId="40" type="noConversion"/>
  </si>
  <si>
    <t>平均</t>
    <phoneticPr fontId="40" type="noConversion"/>
  </si>
  <si>
    <t>回收料占比</t>
    <phoneticPr fontId="40" type="noConversion"/>
  </si>
  <si>
    <t>减少温室气体排放总量</t>
    <phoneticPr fontId="40" type="noConversion"/>
  </si>
  <si>
    <t>2025年温室气体排放目标、指标统计表</t>
    <phoneticPr fontId="40" type="noConversion"/>
  </si>
  <si>
    <t>&gt;1吨</t>
    <phoneticPr fontId="40" type="noConversion"/>
  </si>
  <si>
    <t>&lt;126吨</t>
    <phoneticPr fontId="40" type="noConversion"/>
  </si>
  <si>
    <t>&lt;79055吨</t>
    <phoneticPr fontId="40" type="noConversion"/>
  </si>
  <si>
    <t>&lt;55吨</t>
    <phoneticPr fontId="40" type="noConversion"/>
  </si>
  <si>
    <t>&gt;6吨</t>
    <phoneticPr fontId="40" type="noConversion"/>
  </si>
  <si>
    <t>&lt;24吨</t>
    <phoneticPr fontId="40" type="noConversion"/>
  </si>
  <si>
    <t>&lt;32吨</t>
    <phoneticPr fontId="40" type="noConversion"/>
  </si>
  <si>
    <t>&lt;79055吨</t>
    <phoneticPr fontId="40" type="noConversion"/>
  </si>
  <si>
    <t>&lt;55吨</t>
    <phoneticPr fontId="40" type="noConversion"/>
  </si>
  <si>
    <t>&lt;24吨</t>
    <phoneticPr fontId="40" type="noConversion"/>
  </si>
  <si>
    <t>&lt;32吨</t>
    <phoneticPr fontId="40" type="noConversion"/>
  </si>
  <si>
    <t>&gt;6吨</t>
    <phoneticPr fontId="40" type="noConversion"/>
  </si>
  <si>
    <t>控制总用水量</t>
    <phoneticPr fontId="4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</si>
</sst>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3" formatCode="_ * #,##0.00_ ;_ * \-#,##0.00_ ;_ * &quot;-&quot;??_ ;_ @_ "/>
    <numFmt numFmtId="176" formatCode="#,##0_ "/>
    <numFmt numFmtId="177" formatCode="0_ "/>
    <numFmt numFmtId="178" formatCode="#,##0.00_ "/>
    <numFmt numFmtId="179" formatCode="yyyy\-mm\-dd;@"/>
    <numFmt numFmtId="180" formatCode="0_);\(0\)"/>
    <numFmt numFmtId="181" formatCode="0.0%"/>
    <numFmt numFmtId="182" formatCode="0.00_);[Red]\(0.00\)"/>
    <numFmt numFmtId="183" formatCode="0_);[Red]\(0\)"/>
    <numFmt numFmtId="184" formatCode="0.00_ "/>
    <numFmt numFmtId="185" formatCode="#,##0.00_);[Red]\(#,##0.00\)"/>
    <numFmt numFmtId="186" formatCode="_(* #,##0.00_);_(* \(#,##0.00\);_(* &quot;-&quot;??_);_(@_)"/>
    <numFmt numFmtId="187" formatCode="_ * #,##0.000_ ;_ * \-#,##0.000_ ;_ * &quot;-&quot;??_ ;_ @_ "/>
    <numFmt numFmtId="188" formatCode="0.000_ "/>
    <numFmt numFmtId="189" formatCode="0.000_);[Red]\(0.000\)"/>
    <numFmt numFmtId="190" formatCode="0.0"/>
    <numFmt numFmtId="191" formatCode="#,##0.0"/>
    <numFmt numFmtId="192" formatCode="_-* #,##0.00_-;\-* #,##0.00_-;_-* &quot;-&quot;??_-;_-@_-"/>
  </numFmts>
  <fonts count="52" x14ac:knownFonts="1">
    <font>
      <sz val="11"/>
      <color theme="1"/>
      <name val="宋体"/>
      <charset val="134"/>
      <scheme val="minor"/>
    </font>
    <font>
      <sz val="11"/>
      <color theme="1"/>
      <name val="等线"/>
      <family val="3"/>
      <charset val="134"/>
    </font>
    <font>
      <sz val="12"/>
      <name val="宋体"/>
      <family val="3"/>
      <charset val="134"/>
    </font>
    <font>
      <sz val="10"/>
      <color theme="1"/>
      <name val="等线"/>
      <family val="3"/>
      <charset val="134"/>
    </font>
    <font>
      <b/>
      <sz val="18"/>
      <color theme="1"/>
      <name val="等线"/>
      <family val="3"/>
      <charset val="134"/>
    </font>
    <font>
      <b/>
      <sz val="10"/>
      <color theme="1"/>
      <name val="等线"/>
      <family val="3"/>
      <charset val="134"/>
    </font>
    <font>
      <sz val="11"/>
      <color theme="1"/>
      <name val="宋体"/>
      <family val="3"/>
      <charset val="134"/>
      <scheme val="minor"/>
    </font>
    <font>
      <b/>
      <sz val="26"/>
      <color theme="1"/>
      <name val="宋体"/>
      <family val="3"/>
      <charset val="134"/>
      <scheme val="minor"/>
    </font>
    <font>
      <b/>
      <sz val="22"/>
      <color theme="1"/>
      <name val="宋体"/>
      <family val="3"/>
      <charset val="134"/>
      <scheme val="minor"/>
    </font>
    <font>
      <sz val="10"/>
      <color theme="1"/>
      <name val="宋体"/>
      <family val="3"/>
      <charset val="134"/>
      <scheme val="minor"/>
    </font>
    <font>
      <sz val="10"/>
      <name val="等线"/>
      <family val="3"/>
      <charset val="134"/>
    </font>
    <font>
      <sz val="9"/>
      <color theme="1"/>
      <name val="宋体"/>
      <family val="3"/>
      <charset val="134"/>
      <scheme val="minor"/>
    </font>
    <font>
      <sz val="10"/>
      <name val="宋体"/>
      <family val="3"/>
      <charset val="134"/>
      <scheme val="minor"/>
    </font>
    <font>
      <sz val="11"/>
      <name val="宋体"/>
      <family val="3"/>
      <charset val="134"/>
      <scheme val="minor"/>
    </font>
    <font>
      <sz val="11"/>
      <name val="等线"/>
      <family val="3"/>
      <charset val="134"/>
    </font>
    <font>
      <b/>
      <sz val="26"/>
      <name val="等线"/>
      <family val="3"/>
      <charset val="134"/>
    </font>
    <font>
      <sz val="11"/>
      <name val="等线"/>
      <family val="3"/>
      <charset val="134"/>
    </font>
    <font>
      <b/>
      <sz val="11"/>
      <color theme="1"/>
      <name val="宋体"/>
      <family val="3"/>
      <charset val="134"/>
      <scheme val="minor"/>
    </font>
    <font>
      <b/>
      <sz val="26"/>
      <color theme="1"/>
      <name val="等线"/>
      <family val="3"/>
      <charset val="134"/>
    </font>
    <font>
      <sz val="10"/>
      <color theme="1"/>
      <name val="等线"/>
      <family val="3"/>
      <charset val="134"/>
    </font>
    <font>
      <sz val="11"/>
      <color theme="1"/>
      <name val="宋体"/>
      <family val="3"/>
      <charset val="134"/>
    </font>
    <font>
      <b/>
      <sz val="20"/>
      <name val="楷体"/>
      <family val="3"/>
      <charset val="134"/>
    </font>
    <font>
      <sz val="12"/>
      <color theme="1"/>
      <name val="等线"/>
      <family val="3"/>
      <charset val="134"/>
    </font>
    <font>
      <sz val="6"/>
      <color theme="1"/>
      <name val="等线"/>
      <family val="3"/>
      <charset val="134"/>
    </font>
    <font>
      <sz val="11"/>
      <name val="宋体"/>
      <family val="3"/>
      <charset val="134"/>
      <scheme val="minor"/>
    </font>
    <font>
      <sz val="11"/>
      <name val="宋体"/>
      <family val="3"/>
      <charset val="134"/>
      <scheme val="minor"/>
    </font>
    <font>
      <sz val="11"/>
      <name val="宋体"/>
      <family val="3"/>
      <charset val="134"/>
      <scheme val="minor"/>
    </font>
    <font>
      <sz val="11"/>
      <name val="楷体_GB2312"/>
      <family val="3"/>
      <charset val="134"/>
    </font>
    <font>
      <sz val="11"/>
      <name val="楷体_GB2312"/>
      <family val="3"/>
      <charset val="134"/>
    </font>
    <font>
      <sz val="11"/>
      <color rgb="FF002060"/>
      <name val="楷体_GB2312"/>
      <family val="3"/>
      <charset val="134"/>
    </font>
    <font>
      <b/>
      <sz val="20"/>
      <color theme="1"/>
      <name val="楷体"/>
      <family val="3"/>
      <charset val="134"/>
    </font>
    <font>
      <b/>
      <sz val="10"/>
      <name val="等线"/>
      <family val="3"/>
      <charset val="134"/>
    </font>
    <font>
      <sz val="12"/>
      <color theme="1"/>
      <name val="楷体_GB2312"/>
      <family val="3"/>
      <charset val="134"/>
    </font>
    <font>
      <sz val="12"/>
      <name val="等线"/>
      <family val="3"/>
      <charset val="134"/>
    </font>
    <font>
      <sz val="12"/>
      <name val="宋体"/>
      <family val="3"/>
      <charset val="134"/>
      <scheme val="minor"/>
    </font>
    <font>
      <b/>
      <sz val="12"/>
      <color theme="1"/>
      <name val="楷体_GB2312"/>
      <family val="3"/>
      <charset val="134"/>
    </font>
    <font>
      <sz val="11"/>
      <color theme="1"/>
      <name val="楷体"/>
      <family val="3"/>
      <charset val="134"/>
    </font>
    <font>
      <sz val="11"/>
      <color theme="1"/>
      <name val="宋体"/>
      <family val="3"/>
      <charset val="134"/>
      <scheme val="minor"/>
    </font>
    <font>
      <sz val="9"/>
      <name val="宋体"/>
      <family val="3"/>
      <charset val="134"/>
    </font>
    <font>
      <sz val="11"/>
      <color theme="1"/>
      <name val="宋体"/>
      <family val="3"/>
      <charset val="134"/>
      <scheme val="minor"/>
    </font>
    <font>
      <sz val="9"/>
      <name val="宋体"/>
      <family val="3"/>
      <charset val="134"/>
      <scheme val="minor"/>
    </font>
    <font>
      <sz val="11"/>
      <color theme="1"/>
      <name val="宋体"/>
      <family val="3"/>
      <charset val="134"/>
    </font>
    <font>
      <sz val="26"/>
      <name val="等线"/>
      <family val="3"/>
      <charset val="134"/>
    </font>
    <font>
      <sz val="22"/>
      <color theme="1"/>
      <name val="等线"/>
      <family val="3"/>
      <charset val="134"/>
    </font>
    <font>
      <sz val="12"/>
      <color theme="1"/>
      <name val="楷体_GB2312"/>
      <family val="3"/>
      <charset val="134"/>
    </font>
    <font>
      <b/>
      <sz val="11"/>
      <color theme="1"/>
      <name val="等线"/>
      <family val="3"/>
      <charset val="134"/>
    </font>
    <font>
      <b/>
      <sz val="14"/>
      <color theme="1"/>
      <name val="等线"/>
      <family val="3"/>
      <charset val="134"/>
    </font>
    <font>
      <sz val="11"/>
      <color rgb="FF000000"/>
      <name val="等线"/>
      <family val="3"/>
      <charset val="134"/>
    </font>
    <font>
      <sz val="14"/>
      <color theme="1"/>
      <name val="等线"/>
      <family val="3"/>
      <charset val="134"/>
    </font>
    <font>
      <sz val="14"/>
      <name val="等线"/>
      <family val="3"/>
      <charset val="134"/>
    </font>
    <font>
      <b/>
      <sz val="14"/>
      <name val="等线"/>
      <family val="3"/>
      <charset val="134"/>
    </font>
    <font>
      <sz val="11"/>
      <color rgb="FF333333"/>
      <name val="等线"/>
      <family val="3"/>
      <charset val="134"/>
    </font>
  </fonts>
  <fills count="13">
    <fill>
      <patternFill patternType="none"/>
    </fill>
    <fill>
      <patternFill patternType="gray125"/>
    </fill>
    <fill>
      <patternFill patternType="none"/>
    </fill>
    <fill>
      <patternFill patternType="solid">
        <fgColor theme="0"/>
        <bgColor indexed="64"/>
      </patternFill>
    </fill>
    <fill>
      <patternFill patternType="solid">
        <fgColor rgb="FFFFFFFF"/>
        <bgColor rgb="FF000000"/>
      </patternFill>
    </fill>
    <fill>
      <patternFill patternType="solid">
        <fgColor rgb="FFFFFF00"/>
      </patternFill>
    </fill>
    <fill>
      <patternFill patternType="solid">
        <fgColor rgb="FFFFFFFF"/>
        <bgColor rgb="FF000000"/>
      </patternFill>
    </fill>
    <fill>
      <patternFill patternType="solid">
        <fgColor rgb="FFFFFFFF"/>
      </patternFill>
    </fill>
    <fill>
      <patternFill patternType="none"/>
    </fill>
    <fill>
      <patternFill patternType="solid">
        <fgColor rgb="FFFFFF00"/>
      </patternFill>
    </fill>
    <fill>
      <patternFill patternType="none">
        <fgColor auto="1"/>
        <bgColor auto="1"/>
      </patternFill>
    </fill>
    <fill>
      <patternFill patternType="solid">
        <fgColor rgb="FF8CDDFA"/>
      </patternFill>
    </fill>
    <fill>
      <patternFill patternType="none">
        <fgColor auto="1"/>
        <bgColor auto="1"/>
      </patternFill>
    </fill>
  </fills>
  <borders count="72">
    <border>
      <left/>
      <right/>
      <top/>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indexed="0"/>
      </right>
      <top style="thin">
        <color auto="1"/>
      </top>
      <bottom style="thin">
        <color auto="1"/>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auto="1"/>
      </right>
      <top/>
      <bottom style="thin">
        <color auto="1"/>
      </bottom>
      <diagonal/>
    </border>
    <border>
      <left style="thin">
        <color rgb="FF000000"/>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top/>
      <bottom/>
      <diagonal/>
    </border>
    <border>
      <left style="thin">
        <color auto="1"/>
      </left>
      <right style="medium">
        <color auto="1"/>
      </right>
      <top style="thin">
        <color auto="1"/>
      </top>
      <bottom style="thin">
        <color auto="1"/>
      </bottom>
      <diagonal/>
    </border>
    <border>
      <left style="medium">
        <color auto="1"/>
      </left>
      <right/>
      <top/>
      <bottom style="thin">
        <color auto="1"/>
      </bottom>
      <diagonal/>
    </border>
    <border>
      <left style="medium">
        <color auto="1"/>
      </left>
      <right style="thin">
        <color auto="1"/>
      </right>
      <top style="thin">
        <color auto="1"/>
      </top>
      <bottom/>
      <diagonal/>
    </border>
    <border>
      <left/>
      <right style="medium">
        <color auto="1"/>
      </right>
      <top style="thin">
        <color auto="1"/>
      </top>
      <bottom style="thin">
        <color auto="1"/>
      </bottom>
      <diagonal/>
    </border>
    <border>
      <left style="medium">
        <color auto="1"/>
      </left>
      <right style="thin">
        <color auto="1"/>
      </right>
      <top/>
      <bottom style="thin">
        <color auto="1"/>
      </bottom>
      <diagonal/>
    </border>
    <border>
      <left/>
      <right style="medium">
        <color rgb="FF000000"/>
      </right>
      <top style="thin">
        <color rgb="FF000000"/>
      </top>
      <bottom style="thin">
        <color rgb="FF000000"/>
      </bottom>
      <diagonal/>
    </border>
    <border>
      <left style="medium">
        <color auto="1"/>
      </left>
      <right style="thin">
        <color auto="1"/>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medium">
        <color rgb="FF000000"/>
      </right>
      <top/>
      <bottom style="thin">
        <color rgb="FF000000"/>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diagonalUp="1" diagonalDown="1">
      <left/>
      <right/>
      <top/>
      <bottom/>
      <diagonal/>
    </border>
    <border>
      <left/>
      <right/>
      <top/>
      <bottom/>
      <diagonal/>
    </border>
    <border>
      <left style="thin">
        <color auto="1"/>
      </left>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style="thin">
        <color auto="1"/>
      </right>
      <top style="thin">
        <color auto="1"/>
      </top>
      <bottom/>
      <diagonal/>
    </border>
    <border>
      <left/>
      <right/>
      <top/>
      <bottom style="thin">
        <color auto="1"/>
      </bottom>
      <diagonal/>
    </border>
    <border>
      <left/>
      <right style="thin">
        <color rgb="FF000000"/>
      </right>
      <top style="thin">
        <color rgb="FF000000"/>
      </top>
      <bottom style="thin">
        <color rgb="FF000000"/>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diagonal/>
    </border>
  </borders>
  <cellStyleXfs count="12">
    <xf numFmtId="0" fontId="0" fillId="0" borderId="71">
      <alignment vertical="center"/>
    </xf>
    <xf numFmtId="0" fontId="2" fillId="8" borderId="71">
      <alignment vertical="center"/>
    </xf>
    <xf numFmtId="0" fontId="2" fillId="8" borderId="71"/>
    <xf numFmtId="0" fontId="38" fillId="8" borderId="71">
      <alignment vertical="center"/>
    </xf>
    <xf numFmtId="192" fontId="39" fillId="8" borderId="71" applyFont="0" applyFill="0" applyBorder="0" applyAlignment="0" applyProtection="0">
      <alignment vertical="center"/>
    </xf>
    <xf numFmtId="0" fontId="2" fillId="8" borderId="71">
      <alignment vertical="center"/>
    </xf>
    <xf numFmtId="43" fontId="39" fillId="8" borderId="71" applyFont="0" applyFill="0" applyBorder="0" applyAlignment="0" applyProtection="0">
      <alignment vertical="center"/>
    </xf>
    <xf numFmtId="0" fontId="2" fillId="8" borderId="71">
      <alignment vertical="center"/>
    </xf>
    <xf numFmtId="0" fontId="2" fillId="8" borderId="71">
      <alignment vertical="center"/>
    </xf>
    <xf numFmtId="0" fontId="39" fillId="8" borderId="71"/>
    <xf numFmtId="9" fontId="39" fillId="8" borderId="71" applyFont="0" applyFill="0" applyBorder="0" applyAlignment="0" applyProtection="0">
      <alignment vertical="center"/>
    </xf>
    <xf numFmtId="9" fontId="2" fillId="8" borderId="71" applyFont="0" applyFill="0" applyBorder="0" applyAlignment="0" applyProtection="0">
      <alignment vertical="center"/>
    </xf>
  </cellStyleXfs>
  <cellXfs count="616">
    <xf numFmtId="0" fontId="0" fillId="0" borderId="0" xfId="0" applyBorder="1">
      <alignment vertical="center"/>
    </xf>
    <xf numFmtId="0" fontId="1" fillId="0" borderId="1" xfId="0" applyFont="1" applyBorder="1" applyAlignment="1">
      <alignment horizontal="center" vertical="center"/>
    </xf>
    <xf numFmtId="0" fontId="1" fillId="0" borderId="2" xfId="0" applyFont="1" applyBorder="1">
      <alignment vertical="center"/>
    </xf>
    <xf numFmtId="0" fontId="1" fillId="0" borderId="2" xfId="0" applyFont="1" applyBorder="1" applyAlignment="1">
      <alignment horizontal="left" vertical="center"/>
    </xf>
    <xf numFmtId="0" fontId="1" fillId="0" borderId="2" xfId="0" applyFont="1" applyBorder="1" applyAlignment="1">
      <alignment horizontal="center" vertical="center" shrinkToFit="1"/>
    </xf>
    <xf numFmtId="0" fontId="1" fillId="0" borderId="4" xfId="0" applyFont="1" applyBorder="1" applyAlignment="1">
      <alignment horizontal="center" vertical="center"/>
    </xf>
    <xf numFmtId="0" fontId="1" fillId="0" borderId="71" xfId="0" applyFont="1" applyAlignment="1">
      <alignment horizontal="left" vertical="center"/>
    </xf>
    <xf numFmtId="0" fontId="1" fillId="0" borderId="71" xfId="0" applyFont="1" applyAlignment="1">
      <alignment horizontal="center" vertical="center" shrinkToFit="1"/>
    </xf>
    <xf numFmtId="0" fontId="3" fillId="0" borderId="2" xfId="0" applyFont="1" applyBorder="1" applyAlignment="1">
      <alignment horizontal="center"/>
    </xf>
    <xf numFmtId="0" fontId="3" fillId="0" borderId="2" xfId="0" applyFont="1" applyBorder="1" applyAlignment="1">
      <alignment horizontal="center" vertical="center"/>
    </xf>
    <xf numFmtId="0" fontId="3" fillId="0" borderId="71" xfId="0" applyFont="1" applyAlignment="1">
      <alignment horizontal="center"/>
    </xf>
    <xf numFmtId="0" fontId="3" fillId="0" borderId="71" xfId="0" applyFont="1" applyAlignment="1">
      <alignment horizontal="center" vertical="center"/>
    </xf>
    <xf numFmtId="0" fontId="3" fillId="0" borderId="4" xfId="0" applyFont="1" applyBorder="1" applyAlignment="1">
      <alignment horizontal="left"/>
    </xf>
    <xf numFmtId="0" fontId="37" fillId="0" borderId="1" xfId="0" applyFont="1" applyBorder="1" applyAlignment="1">
      <alignment horizontal="center" vertical="center"/>
    </xf>
    <xf numFmtId="0" fontId="37" fillId="0" borderId="2" xfId="0" applyFont="1" applyBorder="1">
      <alignment vertical="center"/>
    </xf>
    <xf numFmtId="0" fontId="37" fillId="0" borderId="2" xfId="0" applyFont="1" applyBorder="1" applyAlignment="1">
      <alignment horizontal="center" vertical="center" shrinkToFit="1"/>
    </xf>
    <xf numFmtId="0" fontId="37" fillId="0" borderId="4" xfId="0" applyFont="1" applyBorder="1" applyAlignment="1">
      <alignment horizontal="center" vertical="center"/>
    </xf>
    <xf numFmtId="0" fontId="37" fillId="0" borderId="71" xfId="0" applyFont="1" applyAlignment="1">
      <alignment horizontal="center" vertical="center" shrinkToFit="1"/>
    </xf>
    <xf numFmtId="0" fontId="7" fillId="0" borderId="4" xfId="0" applyFont="1" applyBorder="1" applyAlignment="1">
      <alignment horizontal="center" vertical="center"/>
    </xf>
    <xf numFmtId="0" fontId="7" fillId="0" borderId="71" xfId="0" applyFont="1">
      <alignment vertical="center"/>
    </xf>
    <xf numFmtId="0" fontId="7" fillId="0" borderId="23" xfId="0" applyFont="1" applyBorder="1">
      <alignment vertical="center"/>
    </xf>
    <xf numFmtId="0" fontId="9" fillId="8" borderId="3" xfId="2" applyFont="1" applyBorder="1" applyAlignment="1">
      <alignment horizontal="center" vertical="center" shrinkToFit="1"/>
    </xf>
    <xf numFmtId="0" fontId="3" fillId="0" borderId="3" xfId="0" applyFont="1" applyBorder="1" applyAlignment="1">
      <alignment vertical="center" wrapText="1"/>
    </xf>
    <xf numFmtId="0" fontId="10" fillId="0" borderId="3" xfId="0" applyFont="1" applyBorder="1" applyAlignment="1">
      <alignment vertical="center" wrapText="1"/>
    </xf>
    <xf numFmtId="0" fontId="9" fillId="0" borderId="3" xfId="0" applyFont="1" applyBorder="1" applyAlignment="1">
      <alignment horizontal="left" vertical="center" wrapText="1"/>
    </xf>
    <xf numFmtId="0" fontId="9" fillId="0" borderId="3" xfId="0" applyFont="1" applyBorder="1" applyAlignment="1">
      <alignment horizontal="center" vertical="center" wrapText="1"/>
    </xf>
    <xf numFmtId="0" fontId="9" fillId="8" borderId="3" xfId="3" applyFont="1" applyBorder="1" applyAlignment="1">
      <alignment horizontal="center" vertical="center" wrapText="1"/>
    </xf>
    <xf numFmtId="0" fontId="11" fillId="3" borderId="3" xfId="2" applyFont="1" applyFill="1" applyBorder="1" applyAlignment="1">
      <alignment horizontal="center" vertical="center" shrinkToFit="1"/>
    </xf>
    <xf numFmtId="0" fontId="11" fillId="3" borderId="3" xfId="2" applyFont="1" applyFill="1" applyBorder="1" applyAlignment="1">
      <alignment horizontal="center" vertical="center" wrapText="1" shrinkToFit="1"/>
    </xf>
    <xf numFmtId="0" fontId="3" fillId="0" borderId="3" xfId="0" applyFont="1" applyBorder="1" applyAlignment="1">
      <alignment horizontal="left" vertical="center" wrapText="1"/>
    </xf>
    <xf numFmtId="0" fontId="10" fillId="0" borderId="3" xfId="0" applyFont="1" applyBorder="1" applyAlignment="1">
      <alignment horizontal="left" vertical="center" wrapText="1"/>
    </xf>
    <xf numFmtId="9" fontId="10" fillId="0" borderId="3" xfId="0" applyNumberFormat="1" applyFont="1" applyBorder="1" applyAlignment="1">
      <alignment horizontal="left" vertical="center" wrapText="1"/>
    </xf>
    <xf numFmtId="0" fontId="12" fillId="0" borderId="3" xfId="0" applyFont="1" applyBorder="1" applyAlignment="1">
      <alignment vertical="center" wrapText="1"/>
    </xf>
    <xf numFmtId="0" fontId="11" fillId="8" borderId="3" xfId="2" applyFont="1" applyBorder="1" applyAlignment="1">
      <alignment horizontal="center" vertical="center" shrinkToFit="1"/>
    </xf>
    <xf numFmtId="0" fontId="9" fillId="8" borderId="3" xfId="2" applyFont="1" applyBorder="1" applyAlignment="1">
      <alignment horizontal="center" vertical="center" wrapText="1" shrinkToFit="1"/>
    </xf>
    <xf numFmtId="0" fontId="12" fillId="0" borderId="3" xfId="0" applyFont="1" applyBorder="1" applyAlignment="1">
      <alignment horizontal="left" vertical="center" wrapText="1"/>
    </xf>
    <xf numFmtId="0" fontId="13" fillId="0" borderId="3" xfId="0" applyFont="1" applyBorder="1">
      <alignment vertical="center"/>
    </xf>
    <xf numFmtId="0" fontId="37" fillId="0" borderId="3" xfId="0" applyFont="1" applyBorder="1">
      <alignment vertical="center"/>
    </xf>
    <xf numFmtId="0" fontId="0" fillId="0" borderId="3" xfId="0" applyBorder="1">
      <alignment vertical="center"/>
    </xf>
    <xf numFmtId="0" fontId="14" fillId="0" borderId="2" xfId="0" applyFont="1" applyBorder="1">
      <alignment vertical="center"/>
    </xf>
    <xf numFmtId="0" fontId="14" fillId="0" borderId="2" xfId="0" applyFont="1" applyBorder="1" applyAlignment="1">
      <alignment horizontal="left" vertical="center"/>
    </xf>
    <xf numFmtId="0" fontId="14" fillId="0" borderId="2" xfId="0" applyFont="1" applyBorder="1" applyAlignment="1">
      <alignment horizontal="center" vertical="center" shrinkToFit="1"/>
    </xf>
    <xf numFmtId="0" fontId="14" fillId="0" borderId="71" xfId="0" applyFont="1">
      <alignment vertical="center"/>
    </xf>
    <xf numFmtId="0" fontId="14" fillId="0" borderId="71" xfId="0" applyFont="1" applyAlignment="1">
      <alignment horizontal="left" vertical="center"/>
    </xf>
    <xf numFmtId="0" fontId="14" fillId="0" borderId="71" xfId="0" applyFont="1" applyAlignment="1">
      <alignment horizontal="center" vertical="center" shrinkToFit="1"/>
    </xf>
    <xf numFmtId="0" fontId="1" fillId="0" borderId="3" xfId="0" applyFont="1" applyBorder="1" applyAlignment="1">
      <alignment horizontal="center" vertical="center" wrapText="1"/>
    </xf>
    <xf numFmtId="0" fontId="1" fillId="8" borderId="3" xfId="2" applyFont="1" applyBorder="1" applyAlignment="1">
      <alignment horizontal="center" vertical="center" wrapText="1"/>
    </xf>
    <xf numFmtId="0" fontId="10" fillId="8" borderId="3" xfId="2" applyFont="1" applyBorder="1" applyAlignment="1">
      <alignment vertical="center" wrapText="1"/>
    </xf>
    <xf numFmtId="0" fontId="1" fillId="3" borderId="3" xfId="0" applyFont="1" applyFill="1" applyBorder="1" applyAlignment="1">
      <alignment horizontal="center" vertical="center"/>
    </xf>
    <xf numFmtId="0" fontId="1" fillId="0" borderId="3" xfId="0" applyFont="1" applyBorder="1" applyAlignment="1">
      <alignment horizontal="center" vertical="center"/>
    </xf>
    <xf numFmtId="0" fontId="1" fillId="0" borderId="30" xfId="0" applyFont="1" applyBorder="1" applyAlignment="1">
      <alignment horizontal="center" vertical="center"/>
    </xf>
    <xf numFmtId="0" fontId="1" fillId="0" borderId="3" xfId="0" applyFont="1" applyBorder="1" applyAlignment="1">
      <alignment horizontal="left" vertical="center" wrapText="1"/>
    </xf>
    <xf numFmtId="0" fontId="10" fillId="8" borderId="3" xfId="3" applyFont="1" applyBorder="1" applyAlignment="1">
      <alignment horizontal="center" vertical="center" wrapText="1"/>
    </xf>
    <xf numFmtId="177" fontId="16" fillId="4" borderId="9" xfId="0" applyNumberFormat="1" applyFont="1" applyFill="1" applyBorder="1" applyAlignment="1">
      <alignment horizontal="center" vertical="center"/>
    </xf>
    <xf numFmtId="177" fontId="16" fillId="5" borderId="31" xfId="0" applyNumberFormat="1" applyFont="1" applyFill="1" applyBorder="1" applyAlignment="1">
      <alignment horizontal="center" vertical="center"/>
    </xf>
    <xf numFmtId="177" fontId="16" fillId="6" borderId="31" xfId="0" applyNumberFormat="1" applyFont="1" applyFill="1" applyBorder="1" applyAlignment="1">
      <alignment horizontal="center" vertical="center"/>
    </xf>
    <xf numFmtId="177" fontId="16" fillId="7" borderId="31" xfId="0" applyNumberFormat="1" applyFont="1" applyFill="1" applyBorder="1" applyAlignment="1">
      <alignment horizontal="center" vertical="center"/>
    </xf>
    <xf numFmtId="177" fontId="16" fillId="4" borderId="31" xfId="0" applyNumberFormat="1" applyFont="1" applyFill="1" applyBorder="1" applyAlignment="1">
      <alignment horizontal="center" vertical="center"/>
    </xf>
    <xf numFmtId="177" fontId="16" fillId="0" borderId="31" xfId="0" applyNumberFormat="1" applyFont="1" applyBorder="1" applyAlignment="1">
      <alignment horizontal="center" vertical="center"/>
    </xf>
    <xf numFmtId="0" fontId="1" fillId="8" borderId="32" xfId="0" applyFont="1" applyFill="1" applyBorder="1" applyAlignment="1">
      <alignment horizontal="center" vertical="center"/>
    </xf>
    <xf numFmtId="178" fontId="1" fillId="8" borderId="32" xfId="0" applyNumberFormat="1" applyFont="1" applyFill="1" applyBorder="1" applyAlignment="1">
      <alignment horizontal="center" vertical="center"/>
    </xf>
    <xf numFmtId="177" fontId="1" fillId="3" borderId="3" xfId="10" applyNumberFormat="1" applyFont="1" applyFill="1" applyBorder="1" applyAlignment="1">
      <alignment horizontal="center" vertical="center" shrinkToFit="1"/>
    </xf>
    <xf numFmtId="177" fontId="1" fillId="9" borderId="3" xfId="10" applyNumberFormat="1" applyFont="1" applyFill="1" applyBorder="1" applyAlignment="1">
      <alignment horizontal="center" vertical="center" shrinkToFit="1"/>
    </xf>
    <xf numFmtId="177" fontId="16" fillId="0" borderId="9" xfId="0" applyNumberFormat="1" applyFont="1" applyBorder="1" applyAlignment="1">
      <alignment horizontal="center" vertical="center"/>
    </xf>
    <xf numFmtId="177" fontId="1" fillId="8" borderId="3" xfId="10" applyNumberFormat="1" applyFont="1" applyBorder="1" applyAlignment="1">
      <alignment horizontal="center" vertical="center" shrinkToFit="1"/>
    </xf>
    <xf numFmtId="177" fontId="16" fillId="10" borderId="9" xfId="0" applyNumberFormat="1" applyFont="1" applyFill="1" applyBorder="1" applyAlignment="1">
      <alignment horizontal="center" vertical="center"/>
    </xf>
    <xf numFmtId="0" fontId="1" fillId="0" borderId="3" xfId="0" applyFont="1" applyBorder="1">
      <alignment vertical="center"/>
    </xf>
    <xf numFmtId="177" fontId="1" fillId="0" borderId="30" xfId="0" applyNumberFormat="1" applyFont="1" applyBorder="1" applyAlignment="1">
      <alignment horizontal="center" vertical="center"/>
    </xf>
    <xf numFmtId="177" fontId="1" fillId="8" borderId="30" xfId="10" applyNumberFormat="1" applyFont="1" applyBorder="1" applyAlignment="1">
      <alignment horizontal="center" vertical="center" shrinkToFit="1"/>
    </xf>
    <xf numFmtId="0" fontId="1" fillId="8" borderId="32" xfId="0" applyFont="1" applyFill="1" applyBorder="1">
      <alignment vertical="center"/>
    </xf>
    <xf numFmtId="0" fontId="1" fillId="0" borderId="3" xfId="0" applyFont="1" applyBorder="1" applyAlignment="1">
      <alignment horizontal="left" vertical="center"/>
    </xf>
    <xf numFmtId="9" fontId="1" fillId="3" borderId="3" xfId="0" applyNumberFormat="1" applyFont="1" applyFill="1" applyBorder="1" applyAlignment="1">
      <alignment horizontal="center" vertical="center"/>
    </xf>
    <xf numFmtId="9" fontId="1" fillId="3" borderId="30" xfId="0" applyNumberFormat="1" applyFont="1" applyFill="1" applyBorder="1" applyAlignment="1">
      <alignment horizontal="center" vertical="center"/>
    </xf>
    <xf numFmtId="0" fontId="37" fillId="0" borderId="71" xfId="0" applyFont="1">
      <alignment vertical="center"/>
    </xf>
    <xf numFmtId="0" fontId="0" fillId="11" borderId="0" xfId="0" applyFill="1" applyBorder="1">
      <alignment vertical="center"/>
    </xf>
    <xf numFmtId="0" fontId="3" fillId="0" borderId="3" xfId="0" applyFont="1" applyBorder="1" applyAlignment="1">
      <alignment horizontal="center" vertical="center" wrapText="1"/>
    </xf>
    <xf numFmtId="0" fontId="3" fillId="8" borderId="3" xfId="2" applyFont="1" applyBorder="1" applyAlignment="1">
      <alignment horizontal="center" vertical="center" shrinkToFit="1"/>
    </xf>
    <xf numFmtId="0" fontId="3" fillId="8" borderId="3" xfId="2" applyFont="1" applyBorder="1" applyAlignment="1">
      <alignment horizontal="center" vertical="center"/>
    </xf>
    <xf numFmtId="0" fontId="3" fillId="0" borderId="3" xfId="0" applyFont="1" applyBorder="1" applyAlignment="1">
      <alignment horizontal="center" vertical="center"/>
    </xf>
    <xf numFmtId="0" fontId="10" fillId="0" borderId="3" xfId="0" applyFont="1" applyBorder="1" applyAlignment="1">
      <alignment horizontal="center" vertical="center" wrapText="1"/>
    </xf>
    <xf numFmtId="0" fontId="3" fillId="0" borderId="9" xfId="0" applyFont="1" applyBorder="1" applyAlignment="1">
      <alignment horizontal="center" vertical="center" wrapText="1"/>
    </xf>
    <xf numFmtId="0" fontId="3" fillId="8" borderId="3" xfId="3" applyFont="1" applyBorder="1" applyAlignment="1">
      <alignment horizontal="center" vertical="center" wrapText="1"/>
    </xf>
    <xf numFmtId="177" fontId="3" fillId="0" borderId="3" xfId="0" applyNumberFormat="1" applyFont="1" applyBorder="1" applyAlignment="1">
      <alignment horizontal="center" vertical="center"/>
    </xf>
    <xf numFmtId="0" fontId="3" fillId="0" borderId="7" xfId="0" applyFont="1" applyBorder="1" applyAlignment="1">
      <alignment horizontal="center" vertical="center" wrapText="1"/>
    </xf>
    <xf numFmtId="0" fontId="5" fillId="0" borderId="3" xfId="0" applyFont="1" applyBorder="1" applyAlignment="1">
      <alignment horizontal="center" vertical="center" wrapText="1"/>
    </xf>
    <xf numFmtId="0" fontId="19" fillId="0" borderId="55" xfId="0" applyFont="1" applyBorder="1" applyAlignment="1">
      <alignment horizontal="left" vertical="center" wrapText="1"/>
    </xf>
    <xf numFmtId="0" fontId="19" fillId="0" borderId="55" xfId="0" applyFont="1" applyBorder="1" applyAlignment="1">
      <alignment vertical="center" wrapText="1"/>
    </xf>
    <xf numFmtId="0" fontId="1" fillId="8" borderId="32" xfId="0" applyFont="1" applyFill="1" applyBorder="1" applyAlignment="1">
      <alignment horizontal="center" vertical="center" shrinkToFit="1"/>
    </xf>
    <xf numFmtId="0" fontId="3" fillId="0" borderId="71" xfId="0" applyFont="1" applyAlignment="1">
      <alignment horizontal="left" vertical="center"/>
    </xf>
    <xf numFmtId="0" fontId="10" fillId="0" borderId="3" xfId="0" applyFont="1" applyBorder="1" applyAlignment="1">
      <alignment horizontal="center" vertical="center"/>
    </xf>
    <xf numFmtId="0" fontId="14" fillId="0" borderId="3" xfId="0" applyFont="1" applyBorder="1" applyAlignment="1">
      <alignment horizontal="left" vertical="center"/>
    </xf>
    <xf numFmtId="0" fontId="14" fillId="0" borderId="3" xfId="0" applyFont="1" applyBorder="1" applyAlignment="1">
      <alignment horizontal="center" vertical="center"/>
    </xf>
    <xf numFmtId="0" fontId="14" fillId="0" borderId="3" xfId="0" applyFont="1" applyBorder="1" applyAlignment="1">
      <alignment horizontal="left" vertical="center" wrapText="1"/>
    </xf>
    <xf numFmtId="0" fontId="3" fillId="0" borderId="71" xfId="0" applyFont="1" applyAlignment="1">
      <alignment horizontal="center" vertical="center" wrapText="1" shrinkToFit="1"/>
    </xf>
    <xf numFmtId="177" fontId="3" fillId="0" borderId="71" xfId="0" applyNumberFormat="1" applyFont="1">
      <alignment vertical="center"/>
    </xf>
    <xf numFmtId="177" fontId="3" fillId="8" borderId="71" xfId="4" applyNumberFormat="1" applyFont="1" applyAlignment="1">
      <alignment horizontal="center" vertical="center" wrapText="1"/>
    </xf>
    <xf numFmtId="0" fontId="22" fillId="0" borderId="71" xfId="0" applyFont="1" applyAlignment="1">
      <alignment horizontal="left" vertical="center"/>
    </xf>
    <xf numFmtId="0" fontId="22" fillId="0" borderId="71" xfId="0" applyFont="1" applyAlignment="1">
      <alignment horizontal="center"/>
    </xf>
    <xf numFmtId="0" fontId="23" fillId="0" borderId="71" xfId="0" applyFont="1" applyAlignment="1"/>
    <xf numFmtId="0" fontId="22" fillId="0" borderId="71" xfId="0" applyFont="1" applyAlignment="1">
      <alignment horizontal="center" vertical="center"/>
    </xf>
    <xf numFmtId="0" fontId="23" fillId="0" borderId="71" xfId="0" applyFont="1">
      <alignment vertical="center"/>
    </xf>
    <xf numFmtId="180" fontId="3" fillId="8" borderId="3" xfId="2" applyNumberFormat="1" applyFont="1" applyBorder="1" applyAlignment="1">
      <alignment horizontal="center" vertical="center" shrinkToFit="1"/>
    </xf>
    <xf numFmtId="10" fontId="3" fillId="8" borderId="3" xfId="2" applyNumberFormat="1" applyFont="1" applyBorder="1" applyAlignment="1">
      <alignment horizontal="center" vertical="center" shrinkToFit="1"/>
    </xf>
    <xf numFmtId="0" fontId="3" fillId="0" borderId="3" xfId="0" applyFont="1" applyBorder="1" applyAlignment="1">
      <alignment horizontal="left" vertical="center"/>
    </xf>
    <xf numFmtId="9" fontId="3" fillId="0" borderId="3" xfId="0" applyNumberFormat="1" applyFont="1" applyBorder="1" applyAlignment="1">
      <alignment horizontal="left" vertical="center" wrapText="1"/>
    </xf>
    <xf numFmtId="9" fontId="3" fillId="0" borderId="3" xfId="0" applyNumberFormat="1" applyFont="1" applyBorder="1" applyAlignment="1">
      <alignment horizontal="left" vertical="center" wrapText="1" shrinkToFit="1"/>
    </xf>
    <xf numFmtId="9" fontId="3" fillId="0" borderId="3" xfId="0" applyNumberFormat="1" applyFont="1" applyBorder="1" applyAlignment="1">
      <alignment horizontal="center" vertical="center" wrapText="1" shrinkToFit="1"/>
    </xf>
    <xf numFmtId="0" fontId="14" fillId="0" borderId="1" xfId="0" applyFont="1" applyBorder="1" applyAlignment="1">
      <alignment horizontal="center" vertical="center"/>
    </xf>
    <xf numFmtId="0" fontId="14" fillId="0" borderId="4" xfId="0" applyFont="1" applyBorder="1" applyAlignment="1">
      <alignment horizontal="center" vertical="center"/>
    </xf>
    <xf numFmtId="0" fontId="32" fillId="0" borderId="3" xfId="0" applyFont="1" applyBorder="1" applyAlignment="1">
      <alignment horizontal="center" vertical="center"/>
    </xf>
    <xf numFmtId="0" fontId="3" fillId="0" borderId="28" xfId="0" applyFont="1" applyBorder="1" applyAlignment="1">
      <alignment horizontal="center" vertical="center"/>
    </xf>
    <xf numFmtId="9" fontId="33" fillId="0" borderId="3" xfId="0" applyNumberFormat="1" applyFont="1" applyBorder="1" applyAlignment="1">
      <alignment horizontal="left" vertical="center" wrapText="1"/>
    </xf>
    <xf numFmtId="0" fontId="33" fillId="0" borderId="3" xfId="0" applyFont="1" applyBorder="1" applyAlignment="1">
      <alignment horizontal="center" vertical="center" wrapText="1"/>
    </xf>
    <xf numFmtId="179" fontId="32" fillId="0" borderId="3" xfId="0" applyNumberFormat="1" applyFont="1" applyBorder="1" applyAlignment="1">
      <alignment horizontal="center" vertical="center"/>
    </xf>
    <xf numFmtId="0" fontId="3" fillId="0" borderId="3" xfId="0" applyFont="1" applyBorder="1">
      <alignment vertical="center"/>
    </xf>
    <xf numFmtId="0" fontId="33" fillId="0" borderId="3" xfId="0" applyFont="1" applyBorder="1" applyAlignment="1">
      <alignment horizontal="left" vertical="center" wrapText="1"/>
    </xf>
    <xf numFmtId="49" fontId="3" fillId="0" borderId="3" xfId="0" applyNumberFormat="1" applyFont="1" applyBorder="1" applyAlignment="1">
      <alignment horizontal="left" vertical="center" wrapText="1"/>
    </xf>
    <xf numFmtId="0" fontId="3" fillId="0" borderId="3" xfId="0" applyFont="1" applyBorder="1" applyAlignment="1">
      <alignment horizontal="center"/>
    </xf>
    <xf numFmtId="0" fontId="22" fillId="0" borderId="3" xfId="0" applyFont="1" applyBorder="1" applyAlignment="1">
      <alignment horizontal="center" vertical="center" wrapText="1"/>
    </xf>
    <xf numFmtId="0" fontId="3" fillId="8" borderId="3" xfId="3" applyFont="1" applyBorder="1" applyAlignment="1">
      <alignment horizontal="left" vertical="center" wrapText="1"/>
    </xf>
    <xf numFmtId="0" fontId="33" fillId="0" borderId="3" xfId="0" applyFont="1" applyBorder="1" applyAlignment="1">
      <alignment vertical="center" wrapText="1"/>
    </xf>
    <xf numFmtId="0" fontId="34" fillId="0" borderId="3" xfId="0" applyFont="1" applyBorder="1" applyAlignment="1">
      <alignment horizontal="center" vertical="center" wrapText="1"/>
    </xf>
    <xf numFmtId="0" fontId="3" fillId="0" borderId="3" xfId="0" applyFont="1" applyBorder="1" applyAlignment="1">
      <alignment horizontal="left" vertical="top" wrapText="1"/>
    </xf>
    <xf numFmtId="0" fontId="2" fillId="0" borderId="3" xfId="0" applyFont="1" applyBorder="1" applyAlignment="1">
      <alignment horizontal="center" vertical="center" wrapText="1"/>
    </xf>
    <xf numFmtId="0" fontId="35" fillId="0" borderId="3" xfId="0" applyFont="1" applyBorder="1" applyAlignment="1">
      <alignment horizontal="center"/>
    </xf>
    <xf numFmtId="0" fontId="32" fillId="0" borderId="3" xfId="0" applyFont="1" applyBorder="1" applyAlignment="1">
      <alignment vertical="center" wrapText="1"/>
    </xf>
    <xf numFmtId="0" fontId="10" fillId="0" borderId="71" xfId="0" applyFont="1" applyAlignment="1">
      <alignment horizontal="left" vertical="center"/>
    </xf>
    <xf numFmtId="0" fontId="22" fillId="0" borderId="71" xfId="0" applyFont="1" applyAlignment="1">
      <alignment horizontal="center" vertical="center" wrapText="1"/>
    </xf>
    <xf numFmtId="0" fontId="22" fillId="0" borderId="71" xfId="0" applyFont="1" applyAlignment="1">
      <alignment vertical="center" wrapText="1"/>
    </xf>
    <xf numFmtId="0" fontId="1" fillId="0" borderId="71" xfId="0" applyFont="1" applyAlignment="1">
      <alignment horizontal="center"/>
    </xf>
    <xf numFmtId="0" fontId="3" fillId="0" borderId="3" xfId="0" applyFont="1" applyBorder="1" applyAlignment="1">
      <alignment horizontal="center" vertical="center" wrapText="1" shrinkToFit="1"/>
    </xf>
    <xf numFmtId="0" fontId="3" fillId="0" borderId="71" xfId="0" applyFont="1" applyAlignment="1"/>
    <xf numFmtId="0" fontId="3" fillId="0" borderId="7" xfId="0" applyFont="1" applyBorder="1" applyAlignment="1">
      <alignment horizontal="center" vertical="center"/>
    </xf>
    <xf numFmtId="0" fontId="3" fillId="3" borderId="3" xfId="0" applyFont="1" applyFill="1" applyBorder="1" applyAlignment="1">
      <alignment horizontal="center" vertical="center"/>
    </xf>
    <xf numFmtId="0" fontId="3" fillId="3" borderId="3" xfId="0" applyFont="1" applyFill="1" applyBorder="1" applyAlignment="1">
      <alignment horizontal="center" vertical="center" wrapText="1"/>
    </xf>
    <xf numFmtId="177" fontId="10" fillId="3" borderId="3" xfId="0" applyNumberFormat="1" applyFont="1" applyFill="1" applyBorder="1" applyAlignment="1">
      <alignment horizontal="center" vertical="center"/>
    </xf>
    <xf numFmtId="0" fontId="9" fillId="0" borderId="3" xfId="0" applyFont="1" applyBorder="1" applyAlignment="1">
      <alignment horizontal="center" vertical="center"/>
    </xf>
    <xf numFmtId="9" fontId="3" fillId="8" borderId="3" xfId="10" applyFont="1" applyBorder="1" applyAlignment="1">
      <alignment horizontal="center" vertical="center"/>
    </xf>
    <xf numFmtId="9" fontId="3" fillId="3" borderId="3" xfId="0" applyNumberFormat="1" applyFont="1" applyFill="1" applyBorder="1" applyAlignment="1">
      <alignment horizontal="center" vertical="center"/>
    </xf>
    <xf numFmtId="0" fontId="1" fillId="8" borderId="71" xfId="0" applyFont="1" applyFill="1" applyAlignment="1">
      <alignment horizontal="center"/>
    </xf>
    <xf numFmtId="0" fontId="1" fillId="8" borderId="71" xfId="0" applyFont="1" applyFill="1">
      <alignment vertical="center"/>
    </xf>
    <xf numFmtId="0" fontId="3" fillId="8" borderId="71" xfId="0" applyFont="1" applyFill="1" applyAlignment="1">
      <alignment horizontal="center"/>
    </xf>
    <xf numFmtId="0" fontId="3" fillId="8" borderId="71" xfId="0" applyFont="1" applyFill="1" applyAlignment="1">
      <alignment horizontal="center" vertical="center"/>
    </xf>
    <xf numFmtId="0" fontId="3" fillId="8" borderId="71" xfId="0" applyFont="1" applyFill="1" applyAlignment="1">
      <alignment horizontal="left" vertical="center"/>
    </xf>
    <xf numFmtId="0" fontId="10" fillId="8" borderId="71" xfId="0" applyFont="1" applyFill="1">
      <alignment vertical="center"/>
    </xf>
    <xf numFmtId="0" fontId="3" fillId="8" borderId="71" xfId="0" applyFont="1" applyFill="1">
      <alignment vertical="center"/>
    </xf>
    <xf numFmtId="0" fontId="1" fillId="8" borderId="71" xfId="0" applyFont="1" applyFill="1" applyAlignment="1">
      <alignment horizontal="center" vertical="center"/>
    </xf>
    <xf numFmtId="0" fontId="1" fillId="8" borderId="71" xfId="0" applyFont="1" applyFill="1" applyAlignment="1">
      <alignment horizontal="left" vertical="center"/>
    </xf>
    <xf numFmtId="0" fontId="1" fillId="8" borderId="71" xfId="0" applyFont="1" applyFill="1" applyAlignment="1">
      <alignment horizontal="center" vertical="center" shrinkToFit="1"/>
    </xf>
    <xf numFmtId="0" fontId="22" fillId="8" borderId="71" xfId="0" applyFont="1" applyFill="1">
      <alignment vertical="center"/>
    </xf>
    <xf numFmtId="0" fontId="23" fillId="8" borderId="71" xfId="0" applyFont="1" applyFill="1">
      <alignment vertical="center"/>
    </xf>
    <xf numFmtId="9" fontId="14" fillId="0" borderId="3" xfId="0" applyNumberFormat="1" applyFont="1" applyBorder="1" applyAlignment="1">
      <alignment horizontal="left" vertical="center" wrapText="1"/>
    </xf>
    <xf numFmtId="0" fontId="6" fillId="0" borderId="3" xfId="0" applyFont="1" applyBorder="1" applyAlignment="1">
      <alignment horizontal="left" vertical="center" wrapText="1"/>
    </xf>
    <xf numFmtId="0" fontId="6" fillId="8" borderId="3" xfId="3" applyFont="1" applyBorder="1" applyAlignment="1">
      <alignment horizontal="center" vertical="center" wrapText="1"/>
    </xf>
    <xf numFmtId="0" fontId="6" fillId="3" borderId="3" xfId="2" applyFont="1" applyFill="1" applyBorder="1" applyAlignment="1">
      <alignment horizontal="center" vertical="center" shrinkToFit="1"/>
    </xf>
    <xf numFmtId="0" fontId="6" fillId="3" borderId="3" xfId="2" applyFont="1" applyFill="1" applyBorder="1" applyAlignment="1">
      <alignment horizontal="center" vertical="center" wrapText="1" shrinkToFit="1"/>
    </xf>
    <xf numFmtId="9" fontId="6" fillId="3" borderId="3" xfId="2" applyNumberFormat="1" applyFont="1" applyFill="1" applyBorder="1" applyAlignment="1">
      <alignment horizontal="center" vertical="center" shrinkToFit="1"/>
    </xf>
    <xf numFmtId="0" fontId="6" fillId="0" borderId="0" xfId="0" applyFont="1" applyBorder="1">
      <alignment vertical="center"/>
    </xf>
    <xf numFmtId="0" fontId="6" fillId="8" borderId="3" xfId="2" applyFont="1" applyBorder="1" applyAlignment="1">
      <alignment horizontal="center" vertical="center" shrinkToFit="1"/>
    </xf>
    <xf numFmtId="0" fontId="6" fillId="8" borderId="3" xfId="2" applyFont="1" applyBorder="1" applyAlignment="1">
      <alignment horizontal="center" vertical="center" wrapText="1" shrinkToFit="1"/>
    </xf>
    <xf numFmtId="0" fontId="41" fillId="3" borderId="3" xfId="2" applyFont="1" applyFill="1" applyBorder="1" applyAlignment="1">
      <alignment horizontal="center" vertical="center" shrinkToFit="1"/>
    </xf>
    <xf numFmtId="0" fontId="41" fillId="3" borderId="3" xfId="2" applyFont="1" applyFill="1" applyBorder="1" applyAlignment="1">
      <alignment horizontal="center" vertical="center" wrapText="1" shrinkToFit="1"/>
    </xf>
    <xf numFmtId="0" fontId="6" fillId="0" borderId="3" xfId="0" applyFont="1" applyBorder="1">
      <alignment vertical="center"/>
    </xf>
    <xf numFmtId="0" fontId="1" fillId="0" borderId="3" xfId="0" applyFont="1" applyBorder="1" applyAlignment="1">
      <alignment vertical="center" wrapText="1"/>
    </xf>
    <xf numFmtId="9" fontId="1" fillId="0" borderId="3" xfId="0" applyNumberFormat="1" applyFont="1" applyBorder="1" applyAlignment="1">
      <alignment horizontal="left" vertical="center" wrapText="1"/>
    </xf>
    <xf numFmtId="0" fontId="6" fillId="0" borderId="3" xfId="0" applyFont="1" applyBorder="1" applyAlignment="1">
      <alignment horizontal="center" vertical="center"/>
    </xf>
    <xf numFmtId="9" fontId="6" fillId="0" borderId="3" xfId="0" applyNumberFormat="1" applyFont="1" applyBorder="1" applyAlignment="1">
      <alignment horizontal="center" vertical="center"/>
    </xf>
    <xf numFmtId="0" fontId="22" fillId="0" borderId="3" xfId="0" applyFont="1" applyBorder="1" applyAlignment="1">
      <alignment horizontal="left" vertical="center" wrapText="1"/>
    </xf>
    <xf numFmtId="9" fontId="22" fillId="0" borderId="3" xfId="0" applyNumberFormat="1" applyFont="1" applyBorder="1" applyAlignment="1">
      <alignment horizontal="left" vertical="center" wrapText="1"/>
    </xf>
    <xf numFmtId="0" fontId="14" fillId="8" borderId="3" xfId="2" applyFont="1" applyBorder="1" applyAlignment="1">
      <alignment horizontal="center" vertical="center" shrinkToFit="1"/>
    </xf>
    <xf numFmtId="0" fontId="1" fillId="0" borderId="5" xfId="0" applyFont="1" applyBorder="1" applyAlignment="1">
      <alignment horizontal="left" vertical="center" wrapText="1"/>
    </xf>
    <xf numFmtId="0" fontId="14" fillId="0" borderId="5" xfId="0" applyFont="1" applyBorder="1" applyAlignment="1">
      <alignment horizontal="left" vertical="center" wrapText="1"/>
    </xf>
    <xf numFmtId="0" fontId="14" fillId="8" borderId="3" xfId="3" applyFont="1" applyBorder="1" applyAlignment="1">
      <alignment horizontal="center" vertical="center" wrapText="1"/>
    </xf>
    <xf numFmtId="2" fontId="1" fillId="8" borderId="3" xfId="7" applyNumberFormat="1" applyFont="1" applyBorder="1" applyAlignment="1">
      <alignment horizontal="center" vertical="center" wrapText="1"/>
    </xf>
    <xf numFmtId="181" fontId="6" fillId="0" borderId="3" xfId="0" applyNumberFormat="1" applyFont="1" applyBorder="1" applyAlignment="1">
      <alignment horizontal="center" vertical="center"/>
    </xf>
    <xf numFmtId="190" fontId="1" fillId="8" borderId="3" xfId="7" applyNumberFormat="1" applyFont="1" applyBorder="1" applyAlignment="1">
      <alignment horizontal="center" vertical="center" wrapText="1"/>
    </xf>
    <xf numFmtId="191" fontId="1" fillId="8" borderId="3" xfId="7" applyNumberFormat="1" applyFont="1" applyBorder="1" applyAlignment="1">
      <alignment horizontal="center" vertical="center" wrapText="1"/>
    </xf>
    <xf numFmtId="2" fontId="1" fillId="0" borderId="3" xfId="2" applyNumberFormat="1" applyFont="1" applyFill="1" applyBorder="1" applyAlignment="1">
      <alignment horizontal="center" vertical="center" shrinkToFit="1"/>
    </xf>
    <xf numFmtId="10" fontId="1" fillId="0" borderId="3" xfId="2" applyNumberFormat="1" applyFont="1" applyFill="1" applyBorder="1" applyAlignment="1">
      <alignment horizontal="center" vertical="center" shrinkToFit="1"/>
    </xf>
    <xf numFmtId="0" fontId="10" fillId="0" borderId="3" xfId="2" applyFont="1" applyFill="1" applyBorder="1" applyAlignment="1">
      <alignment horizontal="center" vertical="center" shrinkToFit="1"/>
    </xf>
    <xf numFmtId="0" fontId="10" fillId="0" borderId="3" xfId="3" applyFont="1" applyFill="1" applyBorder="1" applyAlignment="1">
      <alignment horizontal="center" vertical="center" wrapText="1"/>
    </xf>
    <xf numFmtId="182" fontId="10" fillId="0" borderId="9" xfId="0" applyNumberFormat="1" applyFont="1" applyBorder="1" applyAlignment="1">
      <alignment horizontal="center" vertical="center"/>
    </xf>
    <xf numFmtId="0" fontId="10" fillId="0" borderId="31" xfId="0" applyFont="1" applyBorder="1" applyAlignment="1">
      <alignment horizontal="center" vertical="center"/>
    </xf>
    <xf numFmtId="182" fontId="10" fillId="0" borderId="31" xfId="0" applyNumberFormat="1" applyFont="1" applyBorder="1" applyAlignment="1">
      <alignment horizontal="center" vertical="center"/>
    </xf>
    <xf numFmtId="183" fontId="10" fillId="0" borderId="31" xfId="0" applyNumberFormat="1" applyFont="1" applyBorder="1" applyAlignment="1">
      <alignment horizontal="center" vertical="center"/>
    </xf>
    <xf numFmtId="184" fontId="10" fillId="0" borderId="3" xfId="2" applyNumberFormat="1" applyFont="1" applyFill="1" applyBorder="1" applyAlignment="1">
      <alignment horizontal="center" vertical="center" shrinkToFit="1"/>
    </xf>
    <xf numFmtId="184" fontId="13" fillId="0" borderId="3" xfId="0" applyNumberFormat="1" applyFont="1" applyBorder="1" applyAlignment="1">
      <alignment horizontal="center" vertical="center"/>
    </xf>
    <xf numFmtId="177" fontId="13" fillId="0" borderId="3" xfId="0" applyNumberFormat="1" applyFont="1" applyBorder="1" applyAlignment="1">
      <alignment horizontal="center" vertical="center"/>
    </xf>
    <xf numFmtId="0" fontId="24" fillId="0" borderId="9" xfId="0" applyFont="1" applyBorder="1" applyAlignment="1">
      <alignment horizontal="center" vertical="center"/>
    </xf>
    <xf numFmtId="0" fontId="24" fillId="0" borderId="22" xfId="0" applyFont="1" applyBorder="1" applyAlignment="1">
      <alignment horizontal="center" vertical="center"/>
    </xf>
    <xf numFmtId="0" fontId="24" fillId="0" borderId="31" xfId="0" applyFont="1" applyBorder="1" applyAlignment="1">
      <alignment horizontal="center" vertical="center"/>
    </xf>
    <xf numFmtId="183" fontId="25" fillId="0" borderId="31" xfId="0" applyNumberFormat="1" applyFont="1" applyBorder="1" applyAlignment="1">
      <alignment horizontal="center" vertical="center"/>
    </xf>
    <xf numFmtId="182" fontId="25" fillId="0" borderId="31" xfId="0" applyNumberFormat="1" applyFont="1" applyBorder="1" applyAlignment="1">
      <alignment horizontal="center" vertical="center"/>
    </xf>
    <xf numFmtId="182" fontId="26" fillId="0" borderId="9" xfId="0" applyNumberFormat="1" applyFont="1" applyBorder="1" applyAlignment="1">
      <alignment horizontal="center" vertical="center"/>
    </xf>
    <xf numFmtId="184" fontId="10" fillId="0" borderId="3" xfId="2" applyNumberFormat="1" applyFont="1" applyFill="1" applyBorder="1" applyAlignment="1">
      <alignment horizontal="center" vertical="center" wrapText="1" shrinkToFit="1"/>
    </xf>
    <xf numFmtId="184" fontId="9" fillId="0" borderId="3" xfId="9" applyNumberFormat="1" applyFont="1" applyFill="1" applyBorder="1" applyAlignment="1">
      <alignment horizontal="center" vertical="center" shrinkToFit="1"/>
    </xf>
    <xf numFmtId="185" fontId="27" fillId="0" borderId="31" xfId="0" applyNumberFormat="1" applyFont="1" applyBorder="1" applyAlignment="1">
      <alignment horizontal="center" vertical="center"/>
    </xf>
    <xf numFmtId="186" fontId="28" fillId="0" borderId="31" xfId="0" applyNumberFormat="1" applyFont="1" applyBorder="1" applyAlignment="1">
      <alignment horizontal="center" vertical="center"/>
    </xf>
    <xf numFmtId="0" fontId="10" fillId="0" borderId="17" xfId="2" applyFont="1" applyFill="1" applyBorder="1" applyAlignment="1">
      <alignment horizontal="center" vertical="center" shrinkToFit="1"/>
    </xf>
    <xf numFmtId="187" fontId="28" fillId="0" borderId="31" xfId="0" applyNumberFormat="1" applyFont="1" applyBorder="1" applyAlignment="1">
      <alignment horizontal="center" vertical="center"/>
    </xf>
    <xf numFmtId="0" fontId="27" fillId="0" borderId="9" xfId="0" applyFont="1" applyBorder="1" applyAlignment="1">
      <alignment horizontal="center" vertical="center"/>
    </xf>
    <xf numFmtId="188" fontId="10" fillId="0" borderId="3" xfId="2" applyNumberFormat="1" applyFont="1" applyFill="1" applyBorder="1" applyAlignment="1">
      <alignment horizontal="center" vertical="center" wrapText="1" shrinkToFit="1"/>
    </xf>
    <xf numFmtId="189" fontId="10" fillId="0" borderId="3" xfId="2" applyNumberFormat="1" applyFont="1" applyFill="1" applyBorder="1" applyAlignment="1">
      <alignment horizontal="center" vertical="center" shrinkToFit="1"/>
    </xf>
    <xf numFmtId="183" fontId="10" fillId="0" borderId="3" xfId="2" applyNumberFormat="1" applyFont="1" applyFill="1" applyBorder="1" applyAlignment="1">
      <alignment horizontal="center" vertical="center" shrinkToFit="1"/>
    </xf>
    <xf numFmtId="189" fontId="10" fillId="0" borderId="3" xfId="6" applyNumberFormat="1" applyFont="1" applyFill="1" applyBorder="1" applyAlignment="1">
      <alignment horizontal="center" vertical="center"/>
    </xf>
    <xf numFmtId="189" fontId="27" fillId="0" borderId="9" xfId="0" applyNumberFormat="1" applyFont="1" applyBorder="1" applyAlignment="1">
      <alignment horizontal="center" vertical="center"/>
    </xf>
    <xf numFmtId="183" fontId="27" fillId="0" borderId="31" xfId="0" applyNumberFormat="1" applyFont="1" applyBorder="1" applyAlignment="1">
      <alignment horizontal="center" vertical="center"/>
    </xf>
    <xf numFmtId="189" fontId="27" fillId="0" borderId="31" xfId="0" applyNumberFormat="1" applyFont="1" applyBorder="1" applyAlignment="1">
      <alignment horizontal="center" vertical="center"/>
    </xf>
    <xf numFmtId="0" fontId="27" fillId="0" borderId="31" xfId="0" applyFont="1" applyBorder="1" applyAlignment="1">
      <alignment horizontal="center" vertical="center"/>
    </xf>
    <xf numFmtId="0" fontId="29" fillId="0" borderId="9" xfId="0" applyFont="1" applyBorder="1" applyAlignment="1">
      <alignment horizontal="center" vertical="center"/>
    </xf>
    <xf numFmtId="0" fontId="1" fillId="0" borderId="0" xfId="0" applyFont="1" applyBorder="1">
      <alignment vertical="center"/>
    </xf>
    <xf numFmtId="0" fontId="14" fillId="0" borderId="34" xfId="0" applyFont="1" applyBorder="1" applyAlignment="1">
      <alignment horizontal="center" vertical="center" wrapText="1"/>
    </xf>
    <xf numFmtId="1" fontId="14" fillId="0" borderId="9" xfId="0" applyNumberFormat="1" applyFont="1" applyBorder="1" applyAlignment="1">
      <alignment horizontal="center" vertical="center" shrinkToFit="1"/>
    </xf>
    <xf numFmtId="0" fontId="1" fillId="0" borderId="36" xfId="0" applyFont="1" applyBorder="1" applyAlignment="1">
      <alignment horizontal="center" vertical="center"/>
    </xf>
    <xf numFmtId="0" fontId="14" fillId="0" borderId="33" xfId="0" applyFont="1" applyBorder="1" applyAlignment="1">
      <alignment horizontal="center" vertical="center" wrapText="1"/>
    </xf>
    <xf numFmtId="0" fontId="1" fillId="0" borderId="37" xfId="0" applyFont="1" applyBorder="1" applyAlignment="1">
      <alignment horizontal="center" vertical="center"/>
    </xf>
    <xf numFmtId="9" fontId="14" fillId="0" borderId="9" xfId="0" applyNumberFormat="1" applyFont="1" applyBorder="1" applyAlignment="1">
      <alignment horizontal="center" vertical="center" shrinkToFit="1"/>
    </xf>
    <xf numFmtId="0" fontId="1" fillId="0" borderId="0" xfId="0" applyFont="1" applyBorder="1" applyAlignment="1">
      <alignment horizontal="center" vertical="center"/>
    </xf>
    <xf numFmtId="0" fontId="14" fillId="0" borderId="9" xfId="0" applyFont="1" applyBorder="1" applyAlignment="1">
      <alignment horizontal="left" vertical="center" wrapText="1"/>
    </xf>
    <xf numFmtId="0" fontId="33" fillId="8" borderId="71" xfId="0" applyFont="1" applyFill="1">
      <alignment vertical="center"/>
    </xf>
    <xf numFmtId="0" fontId="1" fillId="0" borderId="3" xfId="0" applyFont="1" applyBorder="1" applyAlignment="1"/>
    <xf numFmtId="0" fontId="1" fillId="0" borderId="71" xfId="0" applyFont="1" applyAlignment="1"/>
    <xf numFmtId="0" fontId="33" fillId="8" borderId="55" xfId="0" applyFont="1" applyFill="1" applyBorder="1">
      <alignment vertical="center"/>
    </xf>
    <xf numFmtId="0" fontId="10" fillId="8" borderId="3" xfId="3" applyFont="1" applyBorder="1" applyAlignment="1">
      <alignment horizontal="left" vertical="center" wrapText="1"/>
    </xf>
    <xf numFmtId="0" fontId="10" fillId="8" borderId="6" xfId="3" applyFont="1" applyBorder="1" applyAlignment="1">
      <alignment horizontal="left" vertical="center" wrapText="1"/>
    </xf>
    <xf numFmtId="0" fontId="22" fillId="0" borderId="71" xfId="0" applyFont="1">
      <alignment vertical="center"/>
    </xf>
    <xf numFmtId="0" fontId="3" fillId="0" borderId="71" xfId="0" applyFont="1">
      <alignment vertical="center"/>
    </xf>
    <xf numFmtId="0" fontId="19" fillId="0" borderId="55" xfId="0" applyFont="1" applyBorder="1" applyAlignment="1">
      <alignment horizontal="center" vertical="center"/>
    </xf>
    <xf numFmtId="9" fontId="19" fillId="0" borderId="55" xfId="0" applyNumberFormat="1" applyFont="1" applyBorder="1" applyAlignment="1">
      <alignment horizontal="left" vertical="center" wrapText="1"/>
    </xf>
    <xf numFmtId="0" fontId="19" fillId="0" borderId="55" xfId="0" applyFont="1" applyBorder="1" applyAlignment="1">
      <alignment horizontal="center" vertical="center" wrapText="1"/>
    </xf>
    <xf numFmtId="0" fontId="19" fillId="8" borderId="55" xfId="3" applyFont="1" applyBorder="1" applyAlignment="1">
      <alignment horizontal="center" vertical="center" wrapText="1"/>
    </xf>
    <xf numFmtId="179" fontId="44" fillId="0" borderId="55" xfId="0" applyNumberFormat="1" applyFont="1" applyBorder="1" applyAlignment="1">
      <alignment horizontal="center" vertical="center"/>
    </xf>
    <xf numFmtId="0" fontId="19" fillId="0" borderId="55" xfId="0" applyFont="1" applyBorder="1" applyAlignment="1"/>
    <xf numFmtId="0" fontId="3" fillId="0" borderId="3" xfId="0" applyFont="1" applyBorder="1" applyAlignment="1">
      <alignment vertical="top" wrapText="1"/>
    </xf>
    <xf numFmtId="0" fontId="3" fillId="0" borderId="3" xfId="0" applyFont="1" applyBorder="1" applyAlignment="1"/>
    <xf numFmtId="9" fontId="3" fillId="0" borderId="3" xfId="0" applyNumberFormat="1" applyFont="1" applyBorder="1" applyAlignment="1">
      <alignment horizontal="left" vertical="center"/>
    </xf>
    <xf numFmtId="0" fontId="19" fillId="8" borderId="61" xfId="0" applyFont="1" applyFill="1" applyBorder="1">
      <alignment vertical="center"/>
    </xf>
    <xf numFmtId="0" fontId="20" fillId="0" borderId="0" xfId="0" applyFont="1" applyBorder="1">
      <alignment vertical="center"/>
    </xf>
    <xf numFmtId="0" fontId="3" fillId="0" borderId="3" xfId="0" applyFont="1" applyBorder="1" applyAlignment="1">
      <alignment wrapText="1"/>
    </xf>
    <xf numFmtId="177" fontId="3" fillId="8" borderId="3" xfId="4" applyNumberFormat="1" applyFont="1" applyBorder="1" applyAlignment="1">
      <alignment horizontal="center" vertical="center" wrapText="1"/>
    </xf>
    <xf numFmtId="9" fontId="32" fillId="0" borderId="3" xfId="0" applyNumberFormat="1" applyFont="1" applyBorder="1" applyAlignment="1">
      <alignment horizontal="left" vertical="center"/>
    </xf>
    <xf numFmtId="0" fontId="3" fillId="7" borderId="3" xfId="0" applyFont="1" applyFill="1" applyBorder="1" applyAlignment="1">
      <alignment horizontal="left" vertical="center" wrapText="1"/>
    </xf>
    <xf numFmtId="9" fontId="3" fillId="0" borderId="3" xfId="0" applyNumberFormat="1" applyFont="1" applyBorder="1" applyAlignment="1">
      <alignment horizontal="center" vertical="center"/>
    </xf>
    <xf numFmtId="0" fontId="19" fillId="0" borderId="55" xfId="3" applyFont="1" applyFill="1" applyBorder="1" applyAlignment="1">
      <alignment horizontal="center" vertical="center" wrapText="1"/>
    </xf>
    <xf numFmtId="0" fontId="19" fillId="0" borderId="55" xfId="0" applyFont="1" applyBorder="1" applyAlignment="1">
      <alignment vertical="top" wrapText="1"/>
    </xf>
    <xf numFmtId="0" fontId="19" fillId="0" borderId="0" xfId="0" applyFont="1" applyBorder="1">
      <alignment vertical="center"/>
    </xf>
    <xf numFmtId="0" fontId="3" fillId="0" borderId="3" xfId="3" applyFont="1" applyFill="1" applyBorder="1" applyAlignment="1">
      <alignment horizontal="center" vertical="center" wrapText="1"/>
    </xf>
    <xf numFmtId="9" fontId="3" fillId="0" borderId="3" xfId="0" applyNumberFormat="1" applyFont="1" applyBorder="1" applyAlignment="1">
      <alignment horizontal="center" vertical="center" wrapText="1"/>
    </xf>
    <xf numFmtId="9" fontId="1" fillId="0" borderId="3" xfId="0" applyNumberFormat="1" applyFont="1" applyBorder="1">
      <alignment vertical="center"/>
    </xf>
    <xf numFmtId="0" fontId="1" fillId="0" borderId="2" xfId="0" applyFont="1" applyBorder="1" applyAlignment="1">
      <alignment horizontal="center"/>
    </xf>
    <xf numFmtId="0" fontId="1" fillId="0" borderId="2" xfId="0" applyFont="1" applyBorder="1" applyAlignment="1">
      <alignment horizontal="center" vertical="center"/>
    </xf>
    <xf numFmtId="0" fontId="1" fillId="0" borderId="71" xfId="0" applyFont="1" applyAlignment="1">
      <alignment horizontal="center" vertical="center"/>
    </xf>
    <xf numFmtId="0" fontId="1" fillId="0" borderId="4" xfId="0" applyFont="1" applyBorder="1" applyAlignment="1">
      <alignment horizontal="left"/>
    </xf>
    <xf numFmtId="0" fontId="45" fillId="0" borderId="3" xfId="0" applyFont="1" applyBorder="1" applyAlignment="1">
      <alignment horizontal="center" vertical="center" wrapText="1"/>
    </xf>
    <xf numFmtId="177" fontId="1" fillId="0" borderId="3" xfId="0" applyNumberFormat="1" applyFont="1" applyBorder="1" applyAlignment="1">
      <alignment horizontal="center" vertical="center" wrapText="1" shrinkToFit="1"/>
    </xf>
    <xf numFmtId="0" fontId="45" fillId="0" borderId="3" xfId="0" applyFont="1" applyBorder="1" applyAlignment="1">
      <alignment horizontal="left" vertical="center" wrapText="1"/>
    </xf>
    <xf numFmtId="9" fontId="1" fillId="0" borderId="3" xfId="0" applyNumberFormat="1" applyFont="1" applyBorder="1" applyAlignment="1">
      <alignment horizontal="center" vertical="center"/>
    </xf>
    <xf numFmtId="0" fontId="3" fillId="3" borderId="3" xfId="0" applyFont="1" applyFill="1" applyBorder="1" applyAlignment="1">
      <alignment horizontal="left" vertical="center" wrapText="1"/>
    </xf>
    <xf numFmtId="0" fontId="1" fillId="0" borderId="10" xfId="0" applyFont="1" applyBorder="1">
      <alignment vertical="center"/>
    </xf>
    <xf numFmtId="0" fontId="1" fillId="0" borderId="71" xfId="0" applyFont="1">
      <alignment vertical="center"/>
    </xf>
    <xf numFmtId="0" fontId="45" fillId="0" borderId="17" xfId="0" applyFont="1" applyBorder="1" applyAlignment="1">
      <alignment horizontal="center" vertical="center" wrapText="1"/>
    </xf>
    <xf numFmtId="0" fontId="47" fillId="0" borderId="62" xfId="0" applyFont="1" applyBorder="1" applyAlignment="1">
      <alignment horizontal="left" vertical="center"/>
    </xf>
    <xf numFmtId="0" fontId="1" fillId="0" borderId="59" xfId="0" applyFont="1" applyBorder="1" applyAlignment="1">
      <alignment horizontal="left" vertical="center" wrapText="1"/>
    </xf>
    <xf numFmtId="0" fontId="1" fillId="0" borderId="3" xfId="0" applyFont="1" applyBorder="1" applyAlignment="1">
      <alignment horizontal="center" vertical="center" wrapText="1" shrinkToFit="1"/>
    </xf>
    <xf numFmtId="9" fontId="14" fillId="0" borderId="62" xfId="0" applyNumberFormat="1" applyFont="1" applyBorder="1" applyAlignment="1">
      <alignment horizontal="left" vertical="center"/>
    </xf>
    <xf numFmtId="0" fontId="1" fillId="0" borderId="9" xfId="0" applyFont="1" applyBorder="1" applyAlignment="1">
      <alignment horizontal="center" vertical="center"/>
    </xf>
    <xf numFmtId="181" fontId="1" fillId="0" borderId="9" xfId="0" applyNumberFormat="1" applyFont="1" applyBorder="1" applyAlignment="1">
      <alignment horizontal="center" vertical="center"/>
    </xf>
    <xf numFmtId="0" fontId="1" fillId="0" borderId="62" xfId="0" applyFont="1" applyBorder="1" applyAlignment="1">
      <alignment horizontal="left" vertical="center"/>
    </xf>
    <xf numFmtId="0" fontId="1" fillId="0" borderId="62" xfId="0" applyFont="1" applyBorder="1" applyAlignment="1">
      <alignment horizontal="left" vertical="center" wrapText="1"/>
    </xf>
    <xf numFmtId="0" fontId="45" fillId="0" borderId="71" xfId="0" applyFont="1">
      <alignment vertical="center"/>
    </xf>
    <xf numFmtId="177" fontId="1" fillId="0" borderId="3" xfId="0" applyNumberFormat="1" applyFont="1" applyBorder="1" applyAlignment="1">
      <alignment horizontal="center" vertical="center"/>
    </xf>
    <xf numFmtId="0" fontId="1" fillId="0" borderId="9" xfId="0" applyFont="1" applyBorder="1">
      <alignment vertical="center"/>
    </xf>
    <xf numFmtId="0" fontId="1" fillId="0" borderId="9" xfId="0" applyFont="1" applyBorder="1" applyAlignment="1">
      <alignment vertical="center" wrapText="1"/>
    </xf>
    <xf numFmtId="0" fontId="1" fillId="0" borderId="68" xfId="0" applyFont="1" applyBorder="1">
      <alignment vertical="center"/>
    </xf>
    <xf numFmtId="0" fontId="1" fillId="0" borderId="10" xfId="0" applyFont="1" applyBorder="1" applyAlignment="1">
      <alignment horizontal="left" vertical="center"/>
    </xf>
    <xf numFmtId="176" fontId="1" fillId="0" borderId="10" xfId="0" applyNumberFormat="1" applyFont="1" applyBorder="1" applyAlignment="1">
      <alignment horizontal="left" vertical="center"/>
    </xf>
    <xf numFmtId="4" fontId="1" fillId="0" borderId="10" xfId="0" applyNumberFormat="1" applyFont="1" applyBorder="1" applyAlignment="1">
      <alignment horizontal="left" vertical="center"/>
    </xf>
    <xf numFmtId="178" fontId="1" fillId="0" borderId="10" xfId="0" applyNumberFormat="1" applyFont="1" applyBorder="1" applyAlignment="1">
      <alignment horizontal="left" vertical="center"/>
    </xf>
    <xf numFmtId="4" fontId="1" fillId="0" borderId="71" xfId="0" applyNumberFormat="1" applyFont="1" applyAlignment="1">
      <alignment horizontal="left" vertical="center"/>
    </xf>
    <xf numFmtId="0" fontId="14" fillId="0" borderId="11" xfId="0" applyFont="1" applyBorder="1">
      <alignment vertical="center"/>
    </xf>
    <xf numFmtId="9" fontId="1" fillId="8" borderId="9" xfId="9" applyNumberFormat="1" applyFont="1" applyBorder="1" applyAlignment="1">
      <alignment horizontal="center" vertical="center" wrapText="1"/>
    </xf>
    <xf numFmtId="0" fontId="1" fillId="0" borderId="22" xfId="0" applyFont="1" applyBorder="1" applyAlignment="1">
      <alignment vertical="center" wrapText="1"/>
    </xf>
    <xf numFmtId="176" fontId="14" fillId="0" borderId="10" xfId="0" applyNumberFormat="1" applyFont="1" applyBorder="1" applyAlignment="1">
      <alignment horizontal="left" vertical="center"/>
    </xf>
    <xf numFmtId="0" fontId="14" fillId="0" borderId="0" xfId="0" applyFont="1" applyBorder="1">
      <alignment vertical="center"/>
    </xf>
    <xf numFmtId="0" fontId="45" fillId="0" borderId="18" xfId="0" applyFont="1" applyBorder="1" applyAlignment="1">
      <alignment horizontal="center" vertical="center" wrapText="1"/>
    </xf>
    <xf numFmtId="0" fontId="14" fillId="0" borderId="45" xfId="0" applyFont="1" applyBorder="1" applyAlignment="1">
      <alignment horizontal="center" vertical="center"/>
    </xf>
    <xf numFmtId="9" fontId="14" fillId="0" borderId="50" xfId="0" applyNumberFormat="1" applyFont="1" applyBorder="1">
      <alignment vertical="center"/>
    </xf>
    <xf numFmtId="9" fontId="14" fillId="0" borderId="54" xfId="0" applyNumberFormat="1" applyFont="1" applyBorder="1">
      <alignment vertical="center"/>
    </xf>
    <xf numFmtId="0" fontId="1" fillId="0" borderId="39" xfId="0" applyFont="1" applyBorder="1" applyAlignment="1">
      <alignment horizontal="center" vertical="center"/>
    </xf>
    <xf numFmtId="0" fontId="1" fillId="0" borderId="39" xfId="0" applyFont="1" applyBorder="1" applyAlignment="1"/>
    <xf numFmtId="9" fontId="14" fillId="0" borderId="9" xfId="0" applyNumberFormat="1" applyFont="1" applyBorder="1" applyAlignment="1">
      <alignment horizontal="center" vertical="center" wrapText="1"/>
    </xf>
    <xf numFmtId="9" fontId="14" fillId="0" borderId="31" xfId="0" applyNumberFormat="1" applyFont="1" applyBorder="1" applyAlignment="1">
      <alignment horizontal="center" vertical="center" wrapText="1"/>
    </xf>
    <xf numFmtId="9" fontId="14" fillId="0" borderId="52" xfId="0" applyNumberFormat="1" applyFont="1" applyBorder="1" applyAlignment="1">
      <alignment horizontal="center" vertical="center" wrapText="1"/>
    </xf>
    <xf numFmtId="9" fontId="14" fillId="0" borderId="53" xfId="0" applyNumberFormat="1" applyFont="1" applyBorder="1" applyAlignment="1">
      <alignment horizontal="center" vertical="center" wrapText="1"/>
    </xf>
    <xf numFmtId="0" fontId="14" fillId="0" borderId="52" xfId="0" applyFont="1" applyBorder="1" applyAlignment="1">
      <alignment horizontal="center" vertical="center" wrapText="1"/>
    </xf>
    <xf numFmtId="0" fontId="14" fillId="0" borderId="53" xfId="0" applyFont="1" applyBorder="1" applyAlignment="1">
      <alignment horizontal="center" vertical="center" wrapText="1"/>
    </xf>
    <xf numFmtId="9" fontId="1" fillId="0" borderId="5" xfId="0" applyNumberFormat="1" applyFont="1" applyBorder="1" applyAlignment="1">
      <alignment horizontal="left" vertical="center" wrapText="1"/>
    </xf>
    <xf numFmtId="0" fontId="1" fillId="0" borderId="4" xfId="0" applyFont="1" applyBorder="1" applyAlignment="1">
      <alignment horizontal="left" vertical="center" wrapText="1"/>
    </xf>
    <xf numFmtId="0" fontId="1" fillId="8" borderId="5" xfId="2" applyFont="1" applyBorder="1" applyAlignment="1">
      <alignment horizontal="center" vertical="center" shrinkToFit="1"/>
    </xf>
    <xf numFmtId="0" fontId="1" fillId="0" borderId="4" xfId="0" applyFont="1" applyBorder="1" applyAlignment="1">
      <alignment vertical="center" wrapText="1"/>
    </xf>
    <xf numFmtId="0" fontId="1" fillId="0" borderId="3" xfId="0" applyFont="1" applyBorder="1" applyAlignment="1">
      <alignment horizontal="left" vertical="center" wrapText="1" shrinkToFit="1"/>
    </xf>
    <xf numFmtId="0" fontId="1" fillId="0" borderId="7" xfId="0" applyFont="1" applyBorder="1" applyAlignment="1">
      <alignment horizontal="center" vertical="center" wrapText="1" shrinkToFit="1"/>
    </xf>
    <xf numFmtId="0" fontId="1" fillId="8" borderId="1" xfId="9" applyFont="1" applyBorder="1" applyAlignment="1">
      <alignment vertical="center"/>
    </xf>
    <xf numFmtId="0" fontId="1" fillId="8" borderId="2" xfId="9" applyFont="1" applyBorder="1" applyAlignment="1">
      <alignment vertical="center"/>
    </xf>
    <xf numFmtId="0" fontId="1" fillId="8" borderId="4" xfId="9" applyFont="1" applyBorder="1" applyAlignment="1">
      <alignment vertical="center"/>
    </xf>
    <xf numFmtId="0" fontId="1" fillId="8" borderId="71" xfId="9" applyFont="1" applyAlignment="1">
      <alignment vertical="center"/>
    </xf>
    <xf numFmtId="0" fontId="1" fillId="8" borderId="3" xfId="9" applyFont="1" applyBorder="1" applyAlignment="1">
      <alignment horizontal="center" vertical="center" wrapText="1"/>
    </xf>
    <xf numFmtId="0" fontId="1" fillId="8" borderId="3" xfId="9" applyFont="1" applyBorder="1" applyAlignment="1">
      <alignment horizontal="center" vertical="center"/>
    </xf>
    <xf numFmtId="0" fontId="1" fillId="3" borderId="3" xfId="9" applyFont="1" applyFill="1" applyBorder="1" applyAlignment="1">
      <alignment horizontal="center" vertical="center"/>
    </xf>
    <xf numFmtId="9" fontId="1" fillId="8" borderId="3" xfId="9" applyNumberFormat="1" applyFont="1" applyBorder="1" applyAlignment="1">
      <alignment horizontal="center" vertical="center"/>
    </xf>
    <xf numFmtId="0" fontId="1" fillId="0" borderId="71" xfId="0" applyFont="1" applyAlignment="1">
      <alignment horizontal="left"/>
    </xf>
    <xf numFmtId="0" fontId="14" fillId="0" borderId="3" xfId="0" applyFont="1" applyBorder="1" applyAlignment="1">
      <alignment vertical="center" wrapText="1"/>
    </xf>
    <xf numFmtId="9" fontId="14" fillId="0" borderId="3" xfId="0" applyNumberFormat="1" applyFont="1" applyBorder="1" applyAlignment="1">
      <alignment horizontal="left" vertical="center"/>
    </xf>
    <xf numFmtId="0" fontId="14" fillId="0" borderId="6" xfId="0" applyFont="1" applyBorder="1" applyAlignment="1">
      <alignment vertical="center" wrapText="1"/>
    </xf>
    <xf numFmtId="0" fontId="3" fillId="0" borderId="3" xfId="7" applyFont="1" applyFill="1" applyBorder="1" applyAlignment="1">
      <alignment horizontal="left" vertical="center" wrapText="1"/>
    </xf>
    <xf numFmtId="0" fontId="1" fillId="0" borderId="1" xfId="0" applyFont="1" applyBorder="1" applyAlignment="1">
      <alignment horizontal="center"/>
    </xf>
    <xf numFmtId="0" fontId="1" fillId="0" borderId="2" xfId="0" applyFont="1" applyBorder="1" applyAlignment="1">
      <alignment horizontal="center"/>
    </xf>
    <xf numFmtId="0" fontId="1" fillId="0" borderId="4" xfId="0" applyFont="1" applyBorder="1" applyAlignment="1">
      <alignment horizontal="center"/>
    </xf>
    <xf numFmtId="0" fontId="1" fillId="0" borderId="71" xfId="0" applyFont="1" applyAlignment="1">
      <alignment horizontal="center"/>
    </xf>
    <xf numFmtId="0" fontId="46" fillId="0" borderId="24" xfId="0" applyFont="1" applyBorder="1" applyAlignment="1">
      <alignment horizontal="center" vertical="center"/>
    </xf>
    <xf numFmtId="0" fontId="46" fillId="0" borderId="25" xfId="0" applyFont="1" applyBorder="1" applyAlignment="1">
      <alignment horizontal="center" vertical="center"/>
    </xf>
    <xf numFmtId="0" fontId="46" fillId="0" borderId="26" xfId="0" applyFont="1" applyBorder="1" applyAlignment="1">
      <alignment horizontal="center" vertical="center"/>
    </xf>
    <xf numFmtId="0" fontId="1" fillId="8" borderId="7" xfId="8" applyFont="1" applyBorder="1" applyAlignment="1">
      <alignment horizontal="center" vertical="center" shrinkToFit="1"/>
    </xf>
    <xf numFmtId="0" fontId="1" fillId="8" borderId="28" xfId="8" applyFont="1" applyBorder="1" applyAlignment="1">
      <alignment horizontal="center" vertical="center" shrinkToFit="1"/>
    </xf>
    <xf numFmtId="0" fontId="1" fillId="8" borderId="3" xfId="8" applyFont="1" applyBorder="1" applyAlignment="1">
      <alignment horizontal="center" vertical="center" shrinkToFit="1"/>
    </xf>
    <xf numFmtId="0" fontId="1" fillId="0" borderId="71" xfId="0" applyFont="1" applyAlignment="1">
      <alignment horizontal="left" vertical="center"/>
    </xf>
    <xf numFmtId="0" fontId="1" fillId="0" borderId="3" xfId="0" applyFont="1" applyBorder="1" applyAlignment="1">
      <alignment horizontal="center" vertical="center"/>
    </xf>
    <xf numFmtId="0" fontId="1" fillId="0" borderId="3" xfId="0" applyFont="1" applyBorder="1" applyAlignment="1">
      <alignment horizontal="center" vertical="center" wrapText="1"/>
    </xf>
    <xf numFmtId="9" fontId="14" fillId="0" borderId="3" xfId="0" applyNumberFormat="1" applyFont="1" applyBorder="1" applyAlignment="1">
      <alignment horizontal="center" vertical="center" wrapText="1"/>
    </xf>
    <xf numFmtId="0" fontId="1" fillId="0" borderId="5" xfId="0" applyFont="1" applyBorder="1" applyAlignment="1">
      <alignment horizontal="center" vertical="center" wrapText="1"/>
    </xf>
    <xf numFmtId="0" fontId="1" fillId="0" borderId="29" xfId="0" applyFont="1" applyBorder="1" applyAlignment="1">
      <alignment horizontal="center" vertical="center" wrapText="1"/>
    </xf>
    <xf numFmtId="0" fontId="1" fillId="0" borderId="6" xfId="0" applyFont="1" applyBorder="1" applyAlignment="1">
      <alignment horizontal="center" vertical="center" wrapText="1"/>
    </xf>
    <xf numFmtId="14" fontId="1" fillId="8" borderId="3" xfId="8" applyNumberFormat="1" applyFont="1" applyBorder="1" applyAlignment="1">
      <alignment horizontal="center" vertical="center" shrinkToFit="1"/>
    </xf>
    <xf numFmtId="0" fontId="14" fillId="0" borderId="71" xfId="0" applyFont="1" applyAlignment="1">
      <alignment horizontal="left"/>
    </xf>
    <xf numFmtId="0" fontId="22" fillId="0" borderId="71" xfId="0" applyFont="1" applyAlignment="1">
      <alignment horizontal="center" vertical="center" wrapText="1"/>
    </xf>
    <xf numFmtId="0" fontId="3" fillId="0" borderId="5" xfId="0" applyFont="1" applyBorder="1" applyAlignment="1">
      <alignment horizontal="left" vertical="center" wrapText="1"/>
    </xf>
    <xf numFmtId="0" fontId="3" fillId="0" borderId="29" xfId="0" applyFont="1" applyBorder="1" applyAlignment="1">
      <alignment horizontal="left" vertical="center" wrapText="1"/>
    </xf>
    <xf numFmtId="0" fontId="3" fillId="0" borderId="6" xfId="0" applyFont="1" applyBorder="1" applyAlignment="1">
      <alignment horizontal="left" vertical="center" wrapText="1"/>
    </xf>
    <xf numFmtId="0" fontId="32" fillId="0" borderId="3" xfId="0" applyFont="1" applyBorder="1" applyAlignment="1">
      <alignment horizontal="center" vertical="center"/>
    </xf>
    <xf numFmtId="0" fontId="3" fillId="0" borderId="71" xfId="0" applyFont="1" applyAlignment="1">
      <alignment horizontal="left" vertical="center"/>
    </xf>
    <xf numFmtId="0" fontId="3" fillId="0" borderId="66" xfId="0" applyFont="1" applyBorder="1" applyAlignment="1">
      <alignment horizontal="center" vertical="center" wrapText="1"/>
    </xf>
    <xf numFmtId="0" fontId="3" fillId="0" borderId="23" xfId="0" applyFont="1" applyBorder="1" applyAlignment="1">
      <alignment horizontal="center" vertical="center" wrapText="1"/>
    </xf>
    <xf numFmtId="0" fontId="3" fillId="0" borderId="26" xfId="0" applyFont="1" applyBorder="1" applyAlignment="1">
      <alignment horizontal="center" vertical="center" wrapText="1"/>
    </xf>
    <xf numFmtId="0" fontId="10" fillId="8" borderId="5" xfId="7" applyFont="1" applyBorder="1" applyAlignment="1">
      <alignment horizontal="left" vertical="center" wrapText="1"/>
    </xf>
    <xf numFmtId="0" fontId="10" fillId="8" borderId="6" xfId="7" applyFont="1" applyBorder="1" applyAlignment="1">
      <alignment horizontal="left" vertical="center" wrapText="1"/>
    </xf>
    <xf numFmtId="0" fontId="3" fillId="0" borderId="3" xfId="0" applyFont="1" applyBorder="1" applyAlignment="1">
      <alignment horizontal="center" vertical="center" wrapText="1"/>
    </xf>
    <xf numFmtId="0" fontId="10" fillId="0" borderId="71" xfId="0" applyFont="1" applyAlignment="1">
      <alignment horizontal="left" vertical="center" wrapText="1" indent="1"/>
    </xf>
    <xf numFmtId="0" fontId="3" fillId="0" borderId="71" xfId="0" applyFont="1" applyAlignment="1">
      <alignment horizontal="left" vertical="center" wrapText="1" indent="1"/>
    </xf>
    <xf numFmtId="0" fontId="3" fillId="0" borderId="71" xfId="0" applyFont="1" applyAlignment="1">
      <alignment horizontal="left" vertical="center" indent="1"/>
    </xf>
    <xf numFmtId="0" fontId="30" fillId="0" borderId="3" xfId="0" applyFont="1" applyBorder="1" applyAlignment="1">
      <alignment horizontal="center" vertical="center" wrapText="1"/>
    </xf>
    <xf numFmtId="0" fontId="21" fillId="0" borderId="3" xfId="0" applyFont="1" applyBorder="1" applyAlignment="1">
      <alignment horizontal="center" vertical="center" wrapText="1"/>
    </xf>
    <xf numFmtId="0" fontId="5" fillId="0" borderId="3" xfId="0" applyFont="1" applyBorder="1" applyAlignment="1">
      <alignment horizontal="left" vertical="center" wrapText="1"/>
    </xf>
    <xf numFmtId="0" fontId="31" fillId="0" borderId="3" xfId="0" applyFont="1" applyBorder="1" applyAlignment="1">
      <alignment horizontal="left" vertical="center" wrapText="1"/>
    </xf>
    <xf numFmtId="0" fontId="14" fillId="0" borderId="3" xfId="0" applyFont="1" applyBorder="1" applyAlignment="1">
      <alignment horizontal="center" vertical="center" shrinkToFit="1"/>
    </xf>
    <xf numFmtId="14" fontId="14" fillId="0" borderId="3" xfId="0" applyNumberFormat="1" applyFont="1" applyBorder="1" applyAlignment="1">
      <alignment horizontal="center" vertical="center" shrinkToFit="1"/>
    </xf>
    <xf numFmtId="0" fontId="14" fillId="0" borderId="5" xfId="0" applyFont="1" applyBorder="1" applyAlignment="1">
      <alignment horizontal="left" vertical="center" wrapText="1"/>
    </xf>
    <xf numFmtId="0" fontId="14" fillId="0" borderId="29" xfId="0" applyFont="1" applyBorder="1" applyAlignment="1">
      <alignment horizontal="left" vertical="center" wrapText="1"/>
    </xf>
    <xf numFmtId="0" fontId="14" fillId="0" borderId="6" xfId="0" applyFont="1" applyBorder="1" applyAlignment="1">
      <alignment horizontal="left" vertical="center" wrapText="1"/>
    </xf>
    <xf numFmtId="0" fontId="14" fillId="8" borderId="3" xfId="2" applyFont="1" applyBorder="1" applyAlignment="1">
      <alignment horizontal="center" vertical="center" wrapText="1"/>
    </xf>
    <xf numFmtId="0" fontId="17" fillId="0" borderId="71" xfId="0" applyFont="1" applyAlignment="1">
      <alignment horizontal="left" vertical="center"/>
    </xf>
    <xf numFmtId="0" fontId="14" fillId="0" borderId="3" xfId="0" applyFont="1" applyBorder="1" applyAlignment="1">
      <alignment horizontal="center" vertical="center" wrapText="1"/>
    </xf>
    <xf numFmtId="0" fontId="14" fillId="0" borderId="5" xfId="0" applyFont="1" applyBorder="1" applyAlignment="1">
      <alignment horizontal="center" vertical="center"/>
    </xf>
    <xf numFmtId="0" fontId="14" fillId="0" borderId="29" xfId="0" applyFont="1" applyBorder="1" applyAlignment="1">
      <alignment horizontal="center" vertical="center"/>
    </xf>
    <xf numFmtId="0" fontId="14" fillId="0" borderId="6" xfId="0" applyFont="1" applyBorder="1" applyAlignment="1">
      <alignment horizontal="center" vertical="center"/>
    </xf>
    <xf numFmtId="0" fontId="1" fillId="0" borderId="5" xfId="0" applyFont="1" applyBorder="1" applyAlignment="1">
      <alignment horizontal="left" vertical="center" wrapText="1"/>
    </xf>
    <xf numFmtId="0" fontId="1" fillId="0" borderId="29" xfId="0" applyFont="1" applyBorder="1" applyAlignment="1">
      <alignment horizontal="left" vertical="center" wrapText="1"/>
    </xf>
    <xf numFmtId="0" fontId="1" fillId="0" borderId="6" xfId="0" applyFont="1" applyBorder="1" applyAlignment="1">
      <alignment horizontal="left" vertical="center" wrapText="1"/>
    </xf>
    <xf numFmtId="0" fontId="14" fillId="0" borderId="5" xfId="0" applyFont="1" applyBorder="1" applyAlignment="1">
      <alignment horizontal="center" vertical="center" wrapText="1"/>
    </xf>
    <xf numFmtId="0" fontId="14" fillId="0" borderId="29" xfId="0" applyFont="1" applyBorder="1" applyAlignment="1">
      <alignment horizontal="center" vertical="center" wrapText="1"/>
    </xf>
    <xf numFmtId="0" fontId="14" fillId="0" borderId="6" xfId="0" applyFont="1" applyBorder="1" applyAlignment="1">
      <alignment horizontal="center" vertical="center" wrapText="1"/>
    </xf>
    <xf numFmtId="0" fontId="14" fillId="8" borderId="5" xfId="2" applyFont="1" applyBorder="1" applyAlignment="1">
      <alignment horizontal="center" vertical="center" wrapText="1"/>
    </xf>
    <xf numFmtId="0" fontId="14" fillId="8" borderId="6" xfId="2" applyFont="1" applyBorder="1" applyAlignment="1">
      <alignment horizontal="center" vertical="center" wrapText="1"/>
    </xf>
    <xf numFmtId="0" fontId="14" fillId="8" borderId="3" xfId="2" applyFont="1" applyBorder="1" applyAlignment="1">
      <alignment horizontal="center" vertical="center" shrinkToFit="1"/>
    </xf>
    <xf numFmtId="0" fontId="15" fillId="0" borderId="4" xfId="0" applyFont="1" applyBorder="1" applyAlignment="1">
      <alignment horizontal="center" vertical="center"/>
    </xf>
    <xf numFmtId="0" fontId="15" fillId="0" borderId="71" xfId="0" applyFont="1" applyAlignment="1">
      <alignment horizontal="center" vertical="center"/>
    </xf>
    <xf numFmtId="0" fontId="15" fillId="0" borderId="23" xfId="0" applyFont="1" applyBorder="1" applyAlignment="1">
      <alignment horizontal="center" vertical="center"/>
    </xf>
    <xf numFmtId="0" fontId="14" fillId="0" borderId="5" xfId="0" applyFont="1" applyBorder="1" applyAlignment="1">
      <alignment horizontal="center" vertical="center" shrinkToFit="1"/>
    </xf>
    <xf numFmtId="0" fontId="37" fillId="0" borderId="3" xfId="0" applyFont="1" applyBorder="1" applyAlignment="1">
      <alignment horizontal="center" vertical="center" shrinkToFit="1"/>
    </xf>
    <xf numFmtId="14" fontId="37" fillId="0" borderId="3" xfId="0" applyNumberFormat="1" applyFont="1" applyBorder="1" applyAlignment="1">
      <alignment horizontal="center" vertical="center" shrinkToFit="1"/>
    </xf>
    <xf numFmtId="0" fontId="8" fillId="0" borderId="24" xfId="0" applyFont="1" applyBorder="1" applyAlignment="1">
      <alignment horizontal="center" vertical="center"/>
    </xf>
    <xf numFmtId="0" fontId="8" fillId="0" borderId="25" xfId="0" applyFont="1" applyBorder="1" applyAlignment="1">
      <alignment horizontal="center" vertical="center"/>
    </xf>
    <xf numFmtId="0" fontId="8" fillId="0" borderId="26" xfId="0" applyFont="1" applyBorder="1" applyAlignment="1">
      <alignment horizontal="center" vertical="center"/>
    </xf>
    <xf numFmtId="0" fontId="9" fillId="8" borderId="7" xfId="2" applyFont="1" applyBorder="1" applyAlignment="1">
      <alignment horizontal="center" vertical="center" shrinkToFit="1"/>
    </xf>
    <xf numFmtId="0" fontId="9" fillId="8" borderId="27" xfId="2" applyFont="1" applyBorder="1" applyAlignment="1">
      <alignment horizontal="center" vertical="center" shrinkToFit="1"/>
    </xf>
    <xf numFmtId="0" fontId="9" fillId="8" borderId="28" xfId="2" applyFont="1" applyBorder="1" applyAlignment="1">
      <alignment horizontal="center" vertical="center" shrinkToFit="1"/>
    </xf>
    <xf numFmtId="0" fontId="9" fillId="0" borderId="5" xfId="0" applyFont="1" applyBorder="1" applyAlignment="1">
      <alignment horizontal="center" vertical="center" wrapText="1"/>
    </xf>
    <xf numFmtId="0" fontId="9" fillId="0" borderId="6" xfId="0" applyFont="1" applyBorder="1" applyAlignment="1">
      <alignment horizontal="center" vertical="center" wrapText="1"/>
    </xf>
    <xf numFmtId="0" fontId="9" fillId="8" borderId="5" xfId="2" applyFont="1" applyBorder="1" applyAlignment="1">
      <alignment horizontal="center" vertical="center" wrapText="1"/>
    </xf>
    <xf numFmtId="0" fontId="9" fillId="8" borderId="6" xfId="2" applyFont="1" applyBorder="1" applyAlignment="1">
      <alignment horizontal="center" vertical="center" wrapText="1"/>
    </xf>
    <xf numFmtId="0" fontId="9" fillId="8" borderId="3" xfId="2" applyFont="1" applyBorder="1" applyAlignment="1">
      <alignment horizontal="center" vertical="center" wrapText="1"/>
    </xf>
    <xf numFmtId="0" fontId="9" fillId="8" borderId="5" xfId="2" applyFont="1" applyBorder="1" applyAlignment="1">
      <alignment horizontal="center" vertical="center" shrinkToFit="1"/>
    </xf>
    <xf numFmtId="0" fontId="9" fillId="8" borderId="6" xfId="2" applyFont="1" applyBorder="1" applyAlignment="1">
      <alignment horizontal="center" vertical="center" shrinkToFit="1"/>
    </xf>
    <xf numFmtId="0" fontId="13" fillId="0" borderId="5" xfId="0" applyFont="1" applyBorder="1" applyAlignment="1">
      <alignment horizontal="center" vertical="center"/>
    </xf>
    <xf numFmtId="0" fontId="6" fillId="0" borderId="29" xfId="0" applyFont="1" applyBorder="1" applyAlignment="1">
      <alignment horizontal="center" vertical="center"/>
    </xf>
    <xf numFmtId="0" fontId="6" fillId="0" borderId="6" xfId="0" applyFont="1" applyBorder="1" applyAlignment="1">
      <alignment horizontal="center" vertical="center"/>
    </xf>
    <xf numFmtId="0" fontId="9" fillId="0" borderId="5" xfId="0" applyFont="1" applyBorder="1" applyAlignment="1">
      <alignment horizontal="center" vertical="center"/>
    </xf>
    <xf numFmtId="0" fontId="9" fillId="0" borderId="29" xfId="0" applyFont="1" applyBorder="1" applyAlignment="1">
      <alignment horizontal="center" vertical="center"/>
    </xf>
    <xf numFmtId="0" fontId="9" fillId="0" borderId="6" xfId="0" applyFont="1" applyBorder="1" applyAlignment="1">
      <alignment horizontal="center" vertical="center"/>
    </xf>
    <xf numFmtId="0" fontId="10" fillId="0" borderId="3" xfId="2" applyFont="1" applyFill="1" applyBorder="1" applyAlignment="1">
      <alignment horizontal="center" vertical="center" shrinkToFit="1"/>
    </xf>
    <xf numFmtId="0" fontId="10" fillId="0" borderId="3" xfId="0" applyFont="1" applyBorder="1" applyAlignment="1">
      <alignment horizontal="center" vertical="center" wrapText="1"/>
    </xf>
    <xf numFmtId="0" fontId="10" fillId="0" borderId="3" xfId="0" applyFont="1" applyBorder="1" applyAlignment="1">
      <alignment horizontal="center" vertical="center"/>
    </xf>
    <xf numFmtId="0" fontId="10" fillId="0" borderId="3" xfId="2" applyFont="1" applyFill="1" applyBorder="1" applyAlignment="1">
      <alignment horizontal="center" vertical="center" wrapText="1"/>
    </xf>
    <xf numFmtId="0" fontId="10" fillId="0" borderId="5" xfId="0" applyFont="1" applyBorder="1" applyAlignment="1">
      <alignment horizontal="left" vertical="center" wrapText="1"/>
    </xf>
    <xf numFmtId="0" fontId="10" fillId="0" borderId="29" xfId="0" applyFont="1" applyBorder="1" applyAlignment="1">
      <alignment horizontal="left" vertical="center" wrapText="1"/>
    </xf>
    <xf numFmtId="0" fontId="10" fillId="0" borderId="6" xfId="0" applyFont="1" applyBorder="1" applyAlignment="1">
      <alignment horizontal="left" vertical="center" wrapText="1"/>
    </xf>
    <xf numFmtId="0" fontId="9" fillId="0" borderId="3" xfId="2" applyFont="1" applyFill="1" applyBorder="1" applyAlignment="1">
      <alignment horizontal="center" vertical="center" wrapText="1"/>
    </xf>
    <xf numFmtId="0" fontId="10" fillId="0" borderId="5" xfId="0" applyFont="1" applyBorder="1" applyAlignment="1">
      <alignment horizontal="center" vertical="center" wrapText="1"/>
    </xf>
    <xf numFmtId="0" fontId="10" fillId="0" borderId="29" xfId="0" applyFont="1" applyBorder="1" applyAlignment="1">
      <alignment horizontal="center" vertical="center" wrapText="1"/>
    </xf>
    <xf numFmtId="0" fontId="10" fillId="0" borderId="6" xfId="0" applyFont="1" applyBorder="1" applyAlignment="1">
      <alignment horizontal="center" vertical="center" wrapText="1"/>
    </xf>
    <xf numFmtId="0" fontId="1" fillId="0" borderId="3" xfId="0" applyFont="1" applyBorder="1" applyAlignment="1">
      <alignment horizontal="center" vertical="center" shrinkToFit="1"/>
    </xf>
    <xf numFmtId="14" fontId="1" fillId="0" borderId="3" xfId="0" applyNumberFormat="1" applyFont="1" applyBorder="1" applyAlignment="1">
      <alignment horizontal="center" vertical="center" shrinkToFit="1"/>
    </xf>
    <xf numFmtId="0" fontId="42" fillId="0" borderId="7" xfId="0" applyFont="1" applyBorder="1" applyAlignment="1">
      <alignment horizontal="center" vertical="center" wrapText="1"/>
    </xf>
    <xf numFmtId="0" fontId="42" fillId="0" borderId="27" xfId="0" applyFont="1" applyBorder="1" applyAlignment="1">
      <alignment horizontal="center" vertical="center" wrapText="1"/>
    </xf>
    <xf numFmtId="0" fontId="42" fillId="0" borderId="28" xfId="0" applyFont="1" applyBorder="1" applyAlignment="1">
      <alignment horizontal="center" vertical="center" wrapText="1"/>
    </xf>
    <xf numFmtId="1" fontId="14" fillId="0" borderId="71" xfId="0" applyNumberFormat="1" applyFont="1" applyAlignment="1">
      <alignment horizontal="left" vertical="center" shrinkToFit="1"/>
    </xf>
    <xf numFmtId="0" fontId="14" fillId="0" borderId="35" xfId="0" applyFont="1" applyBorder="1" applyAlignment="1">
      <alignment horizontal="center" vertical="center" wrapText="1"/>
    </xf>
    <xf numFmtId="0" fontId="14" fillId="0" borderId="33" xfId="0" applyFont="1" applyBorder="1" applyAlignment="1">
      <alignment horizontal="center" vertical="center" wrapText="1"/>
    </xf>
    <xf numFmtId="0" fontId="14" fillId="0" borderId="34" xfId="0" applyFont="1" applyBorder="1" applyAlignment="1">
      <alignment horizontal="center" vertical="center" wrapText="1"/>
    </xf>
    <xf numFmtId="9" fontId="14" fillId="0" borderId="35" xfId="0" applyNumberFormat="1" applyFont="1" applyBorder="1" applyAlignment="1">
      <alignment horizontal="center" vertical="center" wrapText="1"/>
    </xf>
    <xf numFmtId="0" fontId="3" fillId="8" borderId="3" xfId="2" applyFont="1" applyBorder="1" applyAlignment="1">
      <alignment horizontal="center" vertical="center" shrinkToFit="1"/>
    </xf>
    <xf numFmtId="0" fontId="18" fillId="0" borderId="4" xfId="0" applyFont="1" applyBorder="1" applyAlignment="1">
      <alignment horizontal="center" vertical="center"/>
    </xf>
    <xf numFmtId="0" fontId="18" fillId="0" borderId="71" xfId="0" applyFont="1" applyAlignment="1">
      <alignment horizontal="center" vertical="center"/>
    </xf>
    <xf numFmtId="0" fontId="18" fillId="0" borderId="23" xfId="0" applyFont="1" applyBorder="1" applyAlignment="1">
      <alignment horizontal="center" vertical="center"/>
    </xf>
    <xf numFmtId="0" fontId="1" fillId="0" borderId="5" xfId="0" applyFont="1" applyBorder="1" applyAlignment="1">
      <alignment horizontal="center" vertical="center" shrinkToFit="1"/>
    </xf>
    <xf numFmtId="0" fontId="3" fillId="8" borderId="3" xfId="2" applyFont="1" applyBorder="1" applyAlignment="1">
      <alignment horizontal="center" vertical="center" wrapText="1"/>
    </xf>
    <xf numFmtId="0" fontId="3" fillId="8" borderId="17" xfId="2" applyFont="1" applyBorder="1" applyAlignment="1">
      <alignment horizontal="center" vertical="center" wrapText="1"/>
    </xf>
    <xf numFmtId="0" fontId="1" fillId="0" borderId="4" xfId="0" applyFont="1" applyBorder="1" applyAlignment="1">
      <alignment horizontal="left" vertical="center"/>
    </xf>
    <xf numFmtId="0" fontId="3" fillId="8" borderId="5" xfId="2" applyFont="1" applyBorder="1" applyAlignment="1">
      <alignment horizontal="center" vertical="center" wrapText="1"/>
    </xf>
    <xf numFmtId="0" fontId="3" fillId="8" borderId="6" xfId="2" applyFont="1" applyBorder="1" applyAlignment="1">
      <alignment horizontal="center" vertical="center" wrapText="1"/>
    </xf>
    <xf numFmtId="0" fontId="46" fillId="0" borderId="4" xfId="0" applyFont="1" applyBorder="1" applyAlignment="1">
      <alignment horizontal="center" vertical="center"/>
    </xf>
    <xf numFmtId="0" fontId="46" fillId="0" borderId="71" xfId="0" applyFont="1" applyAlignment="1">
      <alignment horizontal="center" vertical="center"/>
    </xf>
    <xf numFmtId="0" fontId="46" fillId="0" borderId="23" xfId="0" applyFont="1" applyBorder="1" applyAlignment="1">
      <alignment horizontal="center" vertical="center"/>
    </xf>
    <xf numFmtId="0" fontId="1" fillId="0" borderId="63" xfId="0" applyFont="1" applyBorder="1" applyAlignment="1">
      <alignment horizontal="center" vertical="center" shrinkToFit="1"/>
    </xf>
    <xf numFmtId="0" fontId="1" fillId="0" borderId="70" xfId="0" applyFont="1" applyBorder="1" applyAlignment="1">
      <alignment horizontal="center" vertical="center" shrinkToFit="1"/>
    </xf>
    <xf numFmtId="0" fontId="33" fillId="0" borderId="71" xfId="0" applyFont="1" applyAlignment="1">
      <alignment horizontal="left"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43" fillId="0" borderId="56" xfId="0" applyFont="1" applyBorder="1" applyAlignment="1">
      <alignment horizontal="center" vertical="center"/>
    </xf>
    <xf numFmtId="0" fontId="43" fillId="0" borderId="71" xfId="0" applyFont="1" applyAlignment="1">
      <alignment horizontal="center" vertical="center"/>
    </xf>
    <xf numFmtId="0" fontId="43" fillId="0" borderId="23" xfId="0" applyFont="1" applyBorder="1" applyAlignment="1">
      <alignment horizontal="center" vertical="center"/>
    </xf>
    <xf numFmtId="0" fontId="43" fillId="0" borderId="57" xfId="0" applyFont="1" applyBorder="1" applyAlignment="1">
      <alignment horizontal="center" vertical="center"/>
    </xf>
    <xf numFmtId="0" fontId="43" fillId="0" borderId="67" xfId="0" applyFont="1" applyBorder="1" applyAlignment="1">
      <alignment horizontal="center" vertical="center"/>
    </xf>
    <xf numFmtId="0" fontId="43" fillId="0" borderId="58" xfId="0" applyFont="1" applyBorder="1" applyAlignment="1">
      <alignment horizontal="center" vertical="center"/>
    </xf>
    <xf numFmtId="0" fontId="1" fillId="0" borderId="55" xfId="0" applyFont="1" applyBorder="1" applyAlignment="1">
      <alignment horizontal="center" vertical="center" shrinkToFit="1"/>
    </xf>
    <xf numFmtId="0" fontId="1" fillId="0" borderId="63" xfId="0" applyFont="1" applyBorder="1" applyAlignment="1">
      <alignment horizontal="center" vertical="center"/>
    </xf>
    <xf numFmtId="0" fontId="1" fillId="0" borderId="69" xfId="0" applyFont="1" applyBorder="1" applyAlignment="1">
      <alignment horizontal="center" vertical="center"/>
    </xf>
    <xf numFmtId="0" fontId="3" fillId="0" borderId="5" xfId="0" applyFont="1" applyBorder="1" applyAlignment="1">
      <alignment horizontal="center" vertical="center"/>
    </xf>
    <xf numFmtId="0" fontId="3" fillId="0" borderId="29" xfId="0" applyFont="1" applyBorder="1" applyAlignment="1">
      <alignment horizontal="center" vertical="center"/>
    </xf>
    <xf numFmtId="0" fontId="3" fillId="0" borderId="6" xfId="0" applyFont="1" applyBorder="1" applyAlignment="1">
      <alignment horizontal="center" vertical="center"/>
    </xf>
    <xf numFmtId="0" fontId="3" fillId="0" borderId="9" xfId="0" applyFont="1" applyBorder="1" applyAlignment="1">
      <alignment horizontal="center" vertical="center" wrapText="1"/>
    </xf>
    <xf numFmtId="0" fontId="10" fillId="8" borderId="5" xfId="3" applyFont="1" applyBorder="1" applyAlignment="1">
      <alignment horizontal="center" vertical="center" wrapText="1"/>
    </xf>
    <xf numFmtId="0" fontId="10" fillId="8" borderId="29" xfId="3" applyFont="1" applyBorder="1" applyAlignment="1">
      <alignment horizontal="center" vertical="center" wrapText="1"/>
    </xf>
    <xf numFmtId="0" fontId="10" fillId="8" borderId="6" xfId="3" applyFont="1" applyBorder="1" applyAlignment="1">
      <alignment horizontal="center" vertical="center" wrapText="1"/>
    </xf>
    <xf numFmtId="10" fontId="1" fillId="0" borderId="62" xfId="0" applyNumberFormat="1" applyFont="1" applyBorder="1" applyAlignment="1">
      <alignment horizontal="center" vertical="center"/>
    </xf>
    <xf numFmtId="10" fontId="1" fillId="0" borderId="8" xfId="0" applyNumberFormat="1" applyFont="1" applyBorder="1" applyAlignment="1">
      <alignment horizontal="center" vertical="center"/>
    </xf>
    <xf numFmtId="10" fontId="1" fillId="0" borderId="59" xfId="0" applyNumberFormat="1" applyFont="1" applyBorder="1" applyAlignment="1">
      <alignment horizontal="center" vertical="center"/>
    </xf>
    <xf numFmtId="0" fontId="10" fillId="8" borderId="62" xfId="5" applyFont="1" applyBorder="1" applyAlignment="1">
      <alignment horizontal="center" vertical="center"/>
    </xf>
    <xf numFmtId="0" fontId="10" fillId="8" borderId="8" xfId="5" applyFont="1" applyBorder="1" applyAlignment="1">
      <alignment horizontal="center" vertical="center"/>
    </xf>
    <xf numFmtId="0" fontId="10" fillId="8" borderId="59" xfId="5" applyFont="1" applyBorder="1" applyAlignment="1">
      <alignment horizontal="center" vertical="center"/>
    </xf>
    <xf numFmtId="0" fontId="10" fillId="8" borderId="62" xfId="2" applyFont="1" applyBorder="1" applyAlignment="1">
      <alignment horizontal="center" vertical="center"/>
    </xf>
    <xf numFmtId="0" fontId="10" fillId="8" borderId="8" xfId="2" applyFont="1" applyBorder="1" applyAlignment="1">
      <alignment horizontal="center" vertical="center"/>
    </xf>
    <xf numFmtId="0" fontId="10" fillId="8" borderId="59" xfId="2" applyFont="1" applyBorder="1" applyAlignment="1">
      <alignment horizontal="center" vertical="center"/>
    </xf>
    <xf numFmtId="10" fontId="1" fillId="0" borderId="63" xfId="0" applyNumberFormat="1" applyFont="1" applyBorder="1" applyAlignment="1">
      <alignment horizontal="center" vertical="center"/>
    </xf>
    <xf numFmtId="10" fontId="1" fillId="0" borderId="64" xfId="0" applyNumberFormat="1" applyFont="1" applyBorder="1" applyAlignment="1">
      <alignment horizontal="center" vertical="center"/>
    </xf>
    <xf numFmtId="10" fontId="1" fillId="0" borderId="65" xfId="0" applyNumberFormat="1" applyFont="1" applyBorder="1" applyAlignment="1">
      <alignment horizontal="center" vertical="center"/>
    </xf>
    <xf numFmtId="0" fontId="3" fillId="8" borderId="3" xfId="5" applyFont="1" applyBorder="1" applyAlignment="1">
      <alignment horizontal="center" vertical="center"/>
    </xf>
    <xf numFmtId="0" fontId="1" fillId="8" borderId="3" xfId="8" applyFont="1" applyBorder="1" applyAlignment="1">
      <alignment horizontal="left" vertical="center" shrinkToFit="1"/>
    </xf>
    <xf numFmtId="14" fontId="1" fillId="8" borderId="3" xfId="8" applyNumberFormat="1" applyFont="1" applyBorder="1" applyAlignment="1">
      <alignment horizontal="left" vertical="center" shrinkToFit="1"/>
    </xf>
    <xf numFmtId="0" fontId="50" fillId="0" borderId="24" xfId="0" applyFont="1" applyBorder="1" applyAlignment="1">
      <alignment horizontal="center" vertical="center"/>
    </xf>
    <xf numFmtId="0" fontId="50" fillId="0" borderId="25" xfId="0" applyFont="1" applyBorder="1" applyAlignment="1">
      <alignment horizontal="center" vertical="center"/>
    </xf>
    <xf numFmtId="0" fontId="50" fillId="0" borderId="26" xfId="0" applyFont="1" applyBorder="1" applyAlignment="1">
      <alignment horizontal="center" vertical="center"/>
    </xf>
    <xf numFmtId="0" fontId="1" fillId="8" borderId="3" xfId="2" applyFont="1" applyBorder="1" applyAlignment="1">
      <alignment horizontal="center" vertical="center" shrinkToFit="1"/>
    </xf>
    <xf numFmtId="0" fontId="1" fillId="8" borderId="5" xfId="2" applyFont="1" applyBorder="1" applyAlignment="1">
      <alignment horizontal="center" vertical="center" wrapText="1"/>
    </xf>
    <xf numFmtId="0" fontId="1" fillId="8" borderId="6" xfId="2" applyFont="1" applyBorder="1" applyAlignment="1">
      <alignment horizontal="center" vertical="center" wrapText="1"/>
    </xf>
    <xf numFmtId="0" fontId="1" fillId="8" borderId="5" xfId="2" applyFont="1" applyBorder="1" applyAlignment="1">
      <alignment horizontal="center" vertical="center" shrinkToFit="1"/>
    </xf>
    <xf numFmtId="0" fontId="1" fillId="0" borderId="4" xfId="0" applyFont="1" applyBorder="1" applyAlignment="1">
      <alignment horizontal="left" vertical="center" wrapText="1"/>
    </xf>
    <xf numFmtId="0" fontId="1" fillId="0" borderId="29" xfId="0" applyFont="1" applyBorder="1" applyAlignment="1">
      <alignment horizontal="center" vertical="center"/>
    </xf>
    <xf numFmtId="0" fontId="1" fillId="8" borderId="29" xfId="2" applyFont="1" applyBorder="1" applyAlignment="1">
      <alignment horizontal="center" vertical="center" wrapText="1"/>
    </xf>
    <xf numFmtId="0" fontId="1" fillId="8" borderId="1" xfId="2" applyFont="1" applyBorder="1" applyAlignment="1">
      <alignment horizontal="center" vertical="center" wrapText="1"/>
    </xf>
    <xf numFmtId="0" fontId="1" fillId="8" borderId="4" xfId="2" applyFont="1" applyBorder="1" applyAlignment="1">
      <alignment horizontal="center" vertical="center" wrapText="1"/>
    </xf>
    <xf numFmtId="0" fontId="3" fillId="0" borderId="71" xfId="0" applyFont="1" applyAlignment="1">
      <alignment horizontal="center" vertical="center"/>
    </xf>
    <xf numFmtId="0" fontId="30" fillId="0" borderId="4" xfId="0" applyFont="1" applyBorder="1" applyAlignment="1">
      <alignment horizontal="center" vertical="center"/>
    </xf>
    <xf numFmtId="0" fontId="30" fillId="0" borderId="71" xfId="0" applyFont="1" applyAlignment="1">
      <alignment horizontal="center" vertical="center"/>
    </xf>
    <xf numFmtId="0" fontId="3" fillId="0" borderId="7" xfId="0" applyFont="1" applyBorder="1" applyAlignment="1">
      <alignment horizontal="center" vertical="center" wrapText="1"/>
    </xf>
    <xf numFmtId="0" fontId="3" fillId="0" borderId="27" xfId="0" applyFont="1" applyBorder="1" applyAlignment="1">
      <alignment horizontal="center" vertical="center" wrapText="1"/>
    </xf>
    <xf numFmtId="0" fontId="3" fillId="0" borderId="28" xfId="0" applyFont="1" applyBorder="1" applyAlignment="1">
      <alignment horizontal="center" vertical="center" wrapText="1"/>
    </xf>
    <xf numFmtId="0" fontId="32" fillId="0" borderId="5" xfId="0" applyFont="1" applyBorder="1" applyAlignment="1">
      <alignment horizontal="center" vertical="center"/>
    </xf>
    <xf numFmtId="0" fontId="32" fillId="0" borderId="6" xfId="0" applyFont="1" applyBorder="1" applyAlignment="1">
      <alignment horizontal="center" vertical="center"/>
    </xf>
    <xf numFmtId="0" fontId="3" fillId="0" borderId="1" xfId="0" applyFont="1" applyBorder="1" applyAlignment="1">
      <alignment horizontal="center"/>
    </xf>
    <xf numFmtId="0" fontId="3" fillId="0" borderId="2" xfId="0" applyFont="1" applyBorder="1" applyAlignment="1">
      <alignment horizontal="center"/>
    </xf>
    <xf numFmtId="0" fontId="3" fillId="0" borderId="4" xfId="0" applyFont="1" applyBorder="1" applyAlignment="1">
      <alignment horizontal="center"/>
    </xf>
    <xf numFmtId="0" fontId="3" fillId="0" borderId="71" xfId="0" applyFont="1" applyAlignment="1">
      <alignment horizontal="center"/>
    </xf>
    <xf numFmtId="0" fontId="4" fillId="0" borderId="24"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horizontal="center" vertical="center"/>
    </xf>
    <xf numFmtId="0" fontId="45" fillId="0" borderId="71" xfId="0" applyFont="1" applyAlignment="1">
      <alignment horizontal="left" vertical="center"/>
    </xf>
    <xf numFmtId="0" fontId="3" fillId="0" borderId="5" xfId="0" applyFont="1" applyBorder="1" applyAlignment="1">
      <alignment horizontal="center" vertical="center" wrapText="1"/>
    </xf>
    <xf numFmtId="0" fontId="3" fillId="0" borderId="29" xfId="0" applyFont="1" applyBorder="1" applyAlignment="1">
      <alignment horizontal="center" vertical="center" wrapText="1"/>
    </xf>
    <xf numFmtId="0" fontId="3" fillId="0" borderId="6" xfId="0" applyFont="1" applyBorder="1" applyAlignment="1">
      <alignment horizontal="center" vertical="center" wrapText="1"/>
    </xf>
    <xf numFmtId="9" fontId="3" fillId="0" borderId="5" xfId="0" applyNumberFormat="1" applyFont="1" applyBorder="1" applyAlignment="1">
      <alignment horizontal="center" vertical="center" wrapText="1"/>
    </xf>
    <xf numFmtId="9" fontId="3" fillId="0" borderId="29" xfId="0" applyNumberFormat="1" applyFont="1" applyBorder="1" applyAlignment="1">
      <alignment horizontal="center" vertical="center" wrapText="1"/>
    </xf>
    <xf numFmtId="9" fontId="3" fillId="0" borderId="6" xfId="0" applyNumberFormat="1" applyFont="1" applyBorder="1" applyAlignment="1">
      <alignment horizontal="center" vertical="center" wrapText="1"/>
    </xf>
    <xf numFmtId="0" fontId="3" fillId="8" borderId="7" xfId="9" applyFont="1" applyBorder="1" applyAlignment="1">
      <alignment horizontal="right" vertical="center" shrinkToFit="1"/>
    </xf>
    <xf numFmtId="0" fontId="3" fillId="8" borderId="28" xfId="9" applyFont="1" applyBorder="1" applyAlignment="1">
      <alignment horizontal="right" vertical="center" shrinkToFit="1"/>
    </xf>
    <xf numFmtId="0" fontId="3" fillId="8" borderId="3" xfId="9" applyFont="1" applyBorder="1" applyAlignment="1">
      <alignment horizontal="right" vertical="center" shrinkToFit="1"/>
    </xf>
    <xf numFmtId="14" fontId="3" fillId="8" borderId="3" xfId="9" applyNumberFormat="1" applyFont="1" applyBorder="1" applyAlignment="1">
      <alignment horizontal="right" vertical="center" shrinkToFit="1"/>
    </xf>
    <xf numFmtId="0" fontId="3" fillId="0" borderId="71" xfId="0" applyFont="1" applyAlignment="1">
      <alignment horizontal="left" vertical="top" wrapText="1"/>
    </xf>
    <xf numFmtId="0" fontId="3" fillId="8" borderId="3" xfId="9" applyFont="1" applyBorder="1" applyAlignment="1">
      <alignment horizontal="left" vertical="center" shrinkToFit="1"/>
    </xf>
    <xf numFmtId="0" fontId="3" fillId="0" borderId="7" xfId="0" applyFont="1" applyBorder="1" applyAlignment="1">
      <alignment horizontal="center" vertical="center"/>
    </xf>
    <xf numFmtId="0" fontId="3" fillId="0" borderId="28" xfId="0" applyFont="1" applyBorder="1" applyAlignment="1">
      <alignment horizontal="center" vertical="center"/>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3" fillId="0" borderId="24" xfId="0" applyFont="1" applyBorder="1" applyAlignment="1">
      <alignment horizontal="center" vertical="center" wrapText="1"/>
    </xf>
    <xf numFmtId="0" fontId="3" fillId="0" borderId="3" xfId="0" applyFont="1" applyBorder="1" applyAlignment="1">
      <alignment horizontal="left" vertical="center" wrapText="1"/>
    </xf>
    <xf numFmtId="0" fontId="48" fillId="0" borderId="24" xfId="0" applyFont="1" applyBorder="1" applyAlignment="1">
      <alignment horizontal="center" vertical="center"/>
    </xf>
    <xf numFmtId="0" fontId="48" fillId="0" borderId="25" xfId="0" applyFont="1" applyBorder="1" applyAlignment="1">
      <alignment horizontal="center" vertical="center"/>
    </xf>
    <xf numFmtId="0" fontId="48" fillId="0" borderId="26" xfId="0" applyFont="1" applyBorder="1" applyAlignment="1">
      <alignment horizontal="center" vertical="center"/>
    </xf>
    <xf numFmtId="0" fontId="5" fillId="0" borderId="3" xfId="0" applyFont="1" applyBorder="1" applyAlignment="1">
      <alignment horizontal="center" vertical="center" wrapText="1"/>
    </xf>
    <xf numFmtId="0" fontId="1" fillId="0" borderId="71" xfId="0" applyFont="1" applyAlignment="1">
      <alignment horizontal="center" vertical="center"/>
    </xf>
    <xf numFmtId="0" fontId="1" fillId="0" borderId="9" xfId="0" applyFont="1" applyBorder="1" applyAlignment="1">
      <alignment horizontal="center" vertical="center"/>
    </xf>
    <xf numFmtId="0" fontId="1" fillId="0" borderId="3" xfId="0" applyFont="1" applyBorder="1" applyAlignment="1">
      <alignment horizontal="left" vertical="center" wrapText="1"/>
    </xf>
    <xf numFmtId="0" fontId="1" fillId="0" borderId="62" xfId="0" applyFont="1" applyBorder="1" applyAlignment="1">
      <alignment horizontal="center" vertical="center"/>
    </xf>
    <xf numFmtId="0" fontId="45" fillId="0" borderId="3" xfId="0" applyFont="1" applyBorder="1" applyAlignment="1">
      <alignment horizontal="center" vertical="center" wrapText="1"/>
    </xf>
    <xf numFmtId="0" fontId="1" fillId="0" borderId="3" xfId="0" applyFont="1" applyBorder="1" applyAlignment="1">
      <alignment horizontal="left" vertical="center"/>
    </xf>
    <xf numFmtId="0" fontId="45" fillId="0" borderId="71" xfId="0" applyFont="1" applyAlignment="1">
      <alignment horizontal="center" vertical="center"/>
    </xf>
    <xf numFmtId="0" fontId="45" fillId="0" borderId="23" xfId="0" applyFont="1" applyBorder="1" applyAlignment="1">
      <alignment horizontal="center" vertical="center"/>
    </xf>
    <xf numFmtId="0" fontId="45" fillId="0" borderId="67" xfId="0" applyFont="1" applyBorder="1" applyAlignment="1">
      <alignment horizontal="center" vertical="center"/>
    </xf>
    <xf numFmtId="0" fontId="45" fillId="0" borderId="58" xfId="0" applyFont="1" applyBorder="1" applyAlignment="1">
      <alignment horizontal="center" vertical="center"/>
    </xf>
    <xf numFmtId="0" fontId="45" fillId="0" borderId="24" xfId="0" applyFont="1" applyBorder="1" applyAlignment="1">
      <alignment horizontal="center" vertical="center"/>
    </xf>
    <xf numFmtId="0" fontId="45" fillId="0" borderId="25" xfId="0" applyFont="1" applyBorder="1" applyAlignment="1">
      <alignment horizontal="center" vertical="center"/>
    </xf>
    <xf numFmtId="0" fontId="45" fillId="0" borderId="26" xfId="0" applyFont="1" applyBorder="1" applyAlignment="1">
      <alignment horizontal="center" vertical="center"/>
    </xf>
    <xf numFmtId="0" fontId="45" fillId="0" borderId="17" xfId="0" applyFont="1" applyBorder="1" applyAlignment="1">
      <alignment horizontal="center" vertical="center" wrapText="1"/>
    </xf>
    <xf numFmtId="0" fontId="1" fillId="0" borderId="55" xfId="0" applyFont="1" applyBorder="1" applyAlignment="1">
      <alignment horizontal="center"/>
    </xf>
    <xf numFmtId="0" fontId="46" fillId="0" borderId="57" xfId="0" applyFont="1" applyBorder="1" applyAlignment="1">
      <alignment horizontal="center" vertical="center"/>
    </xf>
    <xf numFmtId="0" fontId="46" fillId="0" borderId="67" xfId="0" applyFont="1" applyBorder="1" applyAlignment="1">
      <alignment horizontal="center" vertical="center"/>
    </xf>
    <xf numFmtId="0" fontId="46" fillId="0" borderId="58" xfId="0" applyFont="1" applyBorder="1" applyAlignment="1">
      <alignment horizontal="center" vertical="center"/>
    </xf>
    <xf numFmtId="0" fontId="1" fillId="0" borderId="22" xfId="0" applyFont="1" applyBorder="1">
      <alignment vertical="center"/>
    </xf>
    <xf numFmtId="0" fontId="1" fillId="0" borderId="68" xfId="0" applyFont="1" applyBorder="1">
      <alignment vertical="center"/>
    </xf>
    <xf numFmtId="0" fontId="1" fillId="0" borderId="9" xfId="0" applyFont="1" applyBorder="1">
      <alignment vertical="center"/>
    </xf>
    <xf numFmtId="0" fontId="1" fillId="0" borderId="10" xfId="0" applyFont="1" applyBorder="1">
      <alignment vertical="center"/>
    </xf>
    <xf numFmtId="0" fontId="45" fillId="0" borderId="0" xfId="0" applyFont="1" applyBorder="1" applyAlignment="1">
      <alignment horizontal="left" vertical="center"/>
    </xf>
    <xf numFmtId="0" fontId="1" fillId="0" borderId="0" xfId="0" applyFont="1" applyBorder="1">
      <alignment vertical="center"/>
    </xf>
    <xf numFmtId="0" fontId="1" fillId="0" borderId="9" xfId="0" applyFont="1" applyBorder="1" applyAlignment="1">
      <alignment vertical="center" wrapText="1"/>
    </xf>
    <xf numFmtId="0" fontId="1" fillId="0" borderId="47" xfId="0" applyFont="1" applyBorder="1" applyAlignment="1">
      <alignment horizontal="center" vertical="center" wrapText="1"/>
    </xf>
    <xf numFmtId="0" fontId="1" fillId="0" borderId="51" xfId="0" applyFont="1" applyBorder="1" applyAlignment="1">
      <alignment horizontal="center" vertical="center" wrapText="1"/>
    </xf>
    <xf numFmtId="0" fontId="1" fillId="0" borderId="46" xfId="0" applyFont="1" applyBorder="1" applyAlignment="1">
      <alignment horizontal="center" vertical="center" wrapText="1"/>
    </xf>
    <xf numFmtId="0" fontId="1" fillId="0" borderId="38" xfId="0" applyFont="1" applyBorder="1" applyAlignment="1">
      <alignment horizontal="center"/>
    </xf>
    <xf numFmtId="0" fontId="1" fillId="0" borderId="39" xfId="0" applyFont="1" applyBorder="1" applyAlignment="1">
      <alignment horizontal="center"/>
    </xf>
    <xf numFmtId="0" fontId="1" fillId="0" borderId="44" xfId="0" applyFont="1" applyBorder="1" applyAlignment="1">
      <alignment horizontal="center"/>
    </xf>
    <xf numFmtId="0" fontId="49" fillId="0" borderId="44" xfId="0" applyFont="1" applyBorder="1" applyAlignment="1">
      <alignment horizontal="center" vertical="center"/>
    </xf>
    <xf numFmtId="0" fontId="49" fillId="0" borderId="71" xfId="0" applyFont="1" applyAlignment="1">
      <alignment horizontal="center" vertical="center"/>
    </xf>
    <xf numFmtId="0" fontId="49" fillId="0" borderId="23" xfId="0" applyFont="1" applyBorder="1" applyAlignment="1">
      <alignment horizontal="center" vertical="center"/>
    </xf>
    <xf numFmtId="0" fontId="49" fillId="0" borderId="46" xfId="0" applyFont="1" applyBorder="1" applyAlignment="1">
      <alignment horizontal="center" vertical="center"/>
    </xf>
    <xf numFmtId="0" fontId="49" fillId="0" borderId="25" xfId="0" applyFont="1" applyBorder="1" applyAlignment="1">
      <alignment horizontal="center" vertical="center"/>
    </xf>
    <xf numFmtId="0" fontId="49" fillId="0" borderId="26" xfId="0" applyFont="1" applyBorder="1" applyAlignment="1">
      <alignment horizontal="center" vertical="center"/>
    </xf>
    <xf numFmtId="0" fontId="1" fillId="8" borderId="7" xfId="9" applyFont="1" applyBorder="1" applyAlignment="1">
      <alignment horizontal="center" vertical="center" shrinkToFit="1"/>
    </xf>
    <xf numFmtId="0" fontId="1" fillId="8" borderId="28" xfId="9" applyFont="1" applyBorder="1" applyAlignment="1">
      <alignment horizontal="center" vertical="center" shrinkToFit="1"/>
    </xf>
    <xf numFmtId="0" fontId="1" fillId="8" borderId="3" xfId="9" applyFont="1" applyBorder="1" applyAlignment="1">
      <alignment horizontal="left" vertical="center" shrinkToFit="1"/>
    </xf>
    <xf numFmtId="0" fontId="1" fillId="8" borderId="45" xfId="9" applyFont="1" applyBorder="1" applyAlignment="1">
      <alignment horizontal="left" vertical="center" shrinkToFit="1"/>
    </xf>
    <xf numFmtId="0" fontId="1" fillId="0" borderId="7" xfId="0" applyFont="1" applyBorder="1" applyAlignment="1">
      <alignment horizontal="center" vertical="center" wrapText="1"/>
    </xf>
    <xf numFmtId="0" fontId="1" fillId="0" borderId="27" xfId="0" applyFont="1" applyBorder="1" applyAlignment="1">
      <alignment horizontal="center" vertical="center" wrapText="1"/>
    </xf>
    <xf numFmtId="0" fontId="1" fillId="0" borderId="48" xfId="0" applyFont="1" applyBorder="1" applyAlignment="1">
      <alignment horizontal="center" vertical="center" wrapText="1"/>
    </xf>
    <xf numFmtId="0" fontId="1" fillId="0" borderId="49" xfId="0" applyFont="1" applyBorder="1" applyAlignment="1">
      <alignment horizontal="center" vertical="center" wrapText="1"/>
    </xf>
    <xf numFmtId="0" fontId="1" fillId="8" borderId="40" xfId="9" applyFont="1" applyBorder="1" applyAlignment="1">
      <alignment horizontal="center" vertical="center" shrinkToFit="1"/>
    </xf>
    <xf numFmtId="0" fontId="1" fillId="8" borderId="41" xfId="9" applyFont="1" applyBorder="1" applyAlignment="1">
      <alignment horizontal="center" vertical="center" shrinkToFit="1"/>
    </xf>
    <xf numFmtId="0" fontId="1" fillId="8" borderId="42" xfId="9" applyFont="1" applyBorder="1" applyAlignment="1">
      <alignment horizontal="left" vertical="center" shrinkToFit="1"/>
    </xf>
    <xf numFmtId="0" fontId="1" fillId="8" borderId="43" xfId="9" applyFont="1" applyBorder="1" applyAlignment="1">
      <alignment horizontal="left" vertical="center" shrinkToFit="1"/>
    </xf>
    <xf numFmtId="14" fontId="1" fillId="8" borderId="3" xfId="9" applyNumberFormat="1" applyFont="1" applyBorder="1" applyAlignment="1">
      <alignment horizontal="left" vertical="center" shrinkToFit="1"/>
    </xf>
    <xf numFmtId="14" fontId="1" fillId="8" borderId="45" xfId="9" applyNumberFormat="1" applyFont="1" applyBorder="1" applyAlignment="1">
      <alignment horizontal="left" vertical="center" shrinkToFit="1"/>
    </xf>
    <xf numFmtId="0" fontId="48" fillId="8" borderId="24" xfId="9" applyFont="1" applyBorder="1" applyAlignment="1">
      <alignment horizontal="center"/>
    </xf>
    <xf numFmtId="0" fontId="48" fillId="8" borderId="25" xfId="9" applyFont="1" applyBorder="1" applyAlignment="1">
      <alignment horizontal="center"/>
    </xf>
    <xf numFmtId="0" fontId="48" fillId="8" borderId="26" xfId="9" applyFont="1" applyBorder="1" applyAlignment="1">
      <alignment horizontal="center"/>
    </xf>
    <xf numFmtId="0" fontId="14" fillId="0" borderId="0" xfId="0" applyFont="1" applyBorder="1">
      <alignment vertical="center"/>
    </xf>
    <xf numFmtId="0" fontId="1" fillId="8" borderId="5" xfId="9" applyFont="1" applyBorder="1" applyAlignment="1">
      <alignment horizontal="center" vertical="center"/>
    </xf>
    <xf numFmtId="0" fontId="1" fillId="8" borderId="29" xfId="9" applyFont="1" applyBorder="1" applyAlignment="1">
      <alignment horizontal="center" vertical="center"/>
    </xf>
    <xf numFmtId="0" fontId="1" fillId="8" borderId="6" xfId="9" applyFont="1" applyBorder="1" applyAlignment="1">
      <alignment horizontal="center" vertical="center"/>
    </xf>
    <xf numFmtId="0" fontId="1" fillId="8" borderId="5" xfId="9" applyFont="1" applyBorder="1" applyAlignment="1">
      <alignment horizontal="center" vertical="center" wrapText="1"/>
    </xf>
    <xf numFmtId="0" fontId="1" fillId="8" borderId="29" xfId="9" applyFont="1" applyBorder="1" applyAlignment="1">
      <alignment horizontal="center" vertical="center" wrapText="1"/>
    </xf>
    <xf numFmtId="0" fontId="1" fillId="8" borderId="6" xfId="9" applyFont="1" applyBorder="1" applyAlignment="1">
      <alignment horizontal="center" vertical="center" wrapText="1"/>
    </xf>
    <xf numFmtId="9" fontId="1" fillId="8" borderId="5" xfId="9" applyNumberFormat="1" applyFont="1" applyBorder="1" applyAlignment="1">
      <alignment horizontal="center" vertical="center" wrapText="1"/>
    </xf>
    <xf numFmtId="0" fontId="45" fillId="0" borderId="7" xfId="0" applyFont="1" applyBorder="1" applyAlignment="1">
      <alignment horizontal="center" vertical="center" wrapText="1"/>
    </xf>
    <xf numFmtId="0" fontId="45" fillId="0" borderId="27" xfId="0" applyFont="1" applyBorder="1" applyAlignment="1">
      <alignment horizontal="center" vertical="center" wrapText="1"/>
    </xf>
    <xf numFmtId="0" fontId="45" fillId="0" borderId="28" xfId="0" applyFont="1" applyBorder="1" applyAlignment="1">
      <alignment horizontal="center" vertical="center" wrapText="1"/>
    </xf>
    <xf numFmtId="0" fontId="14" fillId="0" borderId="3" xfId="0" applyFont="1" applyBorder="1" applyAlignment="1">
      <alignment horizontal="left" vertical="center" wrapText="1"/>
    </xf>
    <xf numFmtId="9" fontId="1" fillId="0" borderId="62" xfId="0" applyNumberFormat="1" applyFont="1" applyBorder="1" applyAlignment="1">
      <alignment horizontal="center" vertical="center"/>
    </xf>
    <xf numFmtId="0" fontId="1" fillId="0" borderId="69" xfId="0" applyFont="1" applyBorder="1">
      <alignment vertical="center"/>
    </xf>
    <xf numFmtId="0" fontId="1" fillId="0" borderId="70" xfId="0" applyFont="1" applyBorder="1">
      <alignment vertical="center"/>
    </xf>
    <xf numFmtId="0" fontId="1" fillId="0" borderId="19" xfId="0" applyFont="1" applyBorder="1" applyAlignment="1">
      <alignment vertical="center" wrapText="1"/>
    </xf>
    <xf numFmtId="0" fontId="1" fillId="0" borderId="20" xfId="0" applyFont="1" applyBorder="1">
      <alignment vertical="center"/>
    </xf>
    <xf numFmtId="0" fontId="1" fillId="0" borderId="21" xfId="0" applyFont="1" applyBorder="1">
      <alignment vertical="center"/>
    </xf>
    <xf numFmtId="0" fontId="1" fillId="2" borderId="8" xfId="8" applyFont="1" applyFill="1" applyBorder="1" applyAlignment="1">
      <alignment horizontal="center" vertical="center" shrinkToFit="1"/>
    </xf>
    <xf numFmtId="0" fontId="1" fillId="8" borderId="12" xfId="8" applyFont="1" applyBorder="1" applyAlignment="1">
      <alignment horizontal="center" vertical="center" shrinkToFit="1"/>
    </xf>
    <xf numFmtId="0" fontId="1" fillId="2" borderId="13" xfId="8" applyFont="1" applyFill="1" applyBorder="1" applyAlignment="1">
      <alignment horizontal="center" vertical="center" shrinkToFit="1"/>
    </xf>
    <xf numFmtId="0" fontId="1" fillId="8" borderId="9" xfId="8" applyFont="1" applyBorder="1" applyAlignment="1">
      <alignment horizontal="center" vertical="center" shrinkToFit="1"/>
    </xf>
    <xf numFmtId="0" fontId="1" fillId="8" borderId="10" xfId="8" applyFont="1" applyBorder="1" applyAlignment="1">
      <alignment horizontal="center" vertical="center" shrinkToFit="1"/>
    </xf>
    <xf numFmtId="14" fontId="1" fillId="8" borderId="10" xfId="8" applyNumberFormat="1" applyFont="1" applyBorder="1" applyAlignment="1">
      <alignment horizontal="center" vertical="center" shrinkToFit="1"/>
    </xf>
    <xf numFmtId="0" fontId="46" fillId="0" borderId="14" xfId="0" applyFont="1" applyBorder="1" applyAlignment="1">
      <alignment horizontal="center" vertical="center"/>
    </xf>
    <xf numFmtId="0" fontId="48" fillId="0" borderId="15" xfId="0" applyFont="1" applyBorder="1">
      <alignment vertical="center"/>
    </xf>
    <xf numFmtId="0" fontId="48" fillId="0" borderId="16" xfId="0" applyFont="1" applyBorder="1">
      <alignment vertical="center"/>
    </xf>
    <xf numFmtId="0" fontId="3" fillId="0" borderId="55" xfId="0" applyFont="1" applyBorder="1" applyAlignment="1">
      <alignment horizontal="center" vertical="center"/>
    </xf>
    <xf numFmtId="0" fontId="3" fillId="0" borderId="55" xfId="0" applyFont="1" applyBorder="1" applyAlignment="1">
      <alignment horizontal="center" vertical="center" wrapText="1"/>
    </xf>
    <xf numFmtId="0" fontId="10" fillId="0" borderId="55" xfId="0" applyFont="1" applyBorder="1" applyAlignment="1">
      <alignment horizontal="center" vertical="center" wrapText="1"/>
    </xf>
    <xf numFmtId="0" fontId="3" fillId="0" borderId="55" xfId="0" applyFont="1" applyBorder="1" applyAlignment="1">
      <alignment horizontal="left" vertical="center" wrapText="1"/>
    </xf>
    <xf numFmtId="0" fontId="3" fillId="8" borderId="55" xfId="3" applyFont="1" applyBorder="1" applyAlignment="1">
      <alignment horizontal="center" vertical="center" wrapText="1"/>
    </xf>
    <xf numFmtId="0" fontId="1" fillId="8" borderId="55" xfId="0" applyFont="1" applyFill="1" applyBorder="1" applyAlignment="1">
      <alignment horizontal="left" vertical="center"/>
    </xf>
    <xf numFmtId="184" fontId="3" fillId="8" borderId="55" xfId="2" applyNumberFormat="1" applyFont="1" applyBorder="1" applyAlignment="1">
      <alignment horizontal="center" vertical="center" shrinkToFit="1"/>
    </xf>
    <xf numFmtId="10" fontId="1" fillId="8" borderId="55" xfId="0" applyNumberFormat="1" applyFont="1" applyFill="1" applyBorder="1" applyAlignment="1">
      <alignment horizontal="center" vertical="center" shrinkToFit="1"/>
    </xf>
    <xf numFmtId="0" fontId="3" fillId="8" borderId="3" xfId="2" applyFont="1" applyBorder="1" applyAlignment="1">
      <alignment horizontal="center" vertical="center" wrapText="1" shrinkToFit="1"/>
    </xf>
    <xf numFmtId="0" fontId="51" fillId="0" borderId="55" xfId="0" applyFont="1" applyBorder="1" applyAlignment="1">
      <alignment horizontal="left" vertical="center"/>
    </xf>
    <xf numFmtId="0" fontId="51" fillId="0" borderId="55" xfId="0" applyFont="1" applyBorder="1" applyAlignment="1">
      <alignment horizontal="right" vertical="center"/>
    </xf>
    <xf numFmtId="0" fontId="1" fillId="0" borderId="71" xfId="0" applyFont="1" applyBorder="1">
      <alignment vertical="center"/>
    </xf>
    <xf numFmtId="0" fontId="1" fillId="0" borderId="55" xfId="0" applyFont="1" applyBorder="1" applyAlignment="1">
      <alignment horizontal="right" vertical="center"/>
    </xf>
    <xf numFmtId="0" fontId="14" fillId="12" borderId="0" xfId="0" applyFont="1" applyFill="1" applyBorder="1" applyAlignment="1">
      <alignment horizontal="center" vertical="center"/>
    </xf>
    <xf numFmtId="0" fontId="1" fillId="2" borderId="60" xfId="0" applyFont="1" applyFill="1" applyBorder="1">
      <alignment vertical="center"/>
    </xf>
    <xf numFmtId="0" fontId="14" fillId="12" borderId="0" xfId="0" applyFont="1" applyFill="1" applyBorder="1">
      <alignment vertical="center"/>
    </xf>
    <xf numFmtId="0" fontId="14" fillId="12" borderId="0" xfId="0" applyFont="1" applyFill="1" applyBorder="1" applyAlignment="1">
      <alignment horizontal="center" vertical="center"/>
    </xf>
  </cellXfs>
  <cellStyles count="12">
    <cellStyle name="百分比" xfId="10" builtinId="5"/>
    <cellStyle name="百分比 2" xfId="11" xr:uid="{00000000-0005-0000-0000-00000B000000}"/>
    <cellStyle name="常规" xfId="0" builtinId="0"/>
    <cellStyle name="常规 10 2 3" xfId="7" xr:uid="{00000000-0005-0000-0000-000007000000}"/>
    <cellStyle name="常规 2" xfId="9" xr:uid="{00000000-0005-0000-0000-000009000000}"/>
    <cellStyle name="常规 2 2" xfId="8" xr:uid="{00000000-0005-0000-0000-000008000000}"/>
    <cellStyle name="常规 3" xfId="1" xr:uid="{00000000-0005-0000-0000-000001000000}"/>
    <cellStyle name="常规 5" xfId="5" xr:uid="{00000000-0005-0000-0000-000005000000}"/>
    <cellStyle name="常规 8" xfId="2" xr:uid="{00000000-0005-0000-0000-000002000000}"/>
    <cellStyle name="常规_Sheet3 2 3" xfId="3" xr:uid="{00000000-0005-0000-0000-000003000000}"/>
    <cellStyle name="千位分隔" xfId="6" builtinId="3"/>
    <cellStyle name="千位分隔 11"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2.png"/><Relationship Id="rId5" Type="http://schemas.openxmlformats.org/officeDocument/2006/relationships/image" Target="../media/image7.png"/><Relationship Id="rId4"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8.png"/></Relationships>
</file>

<file path=xl/drawings/_rels/drawing8.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0.jp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g"/></Relationships>
</file>

<file path=xl/drawings/_rels/drawing14.xml.rels><?xml version="1.0" encoding="UTF-8" standalone="yes"?>
<Relationships xmlns="http://schemas.openxmlformats.org/package/2006/relationships"><Relationship Id="rId2" Type="http://schemas.openxmlformats.org/officeDocument/2006/relationships/image" Target="../media/image11.jpe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3" Type="http://schemas.openxmlformats.org/officeDocument/2006/relationships/image" Target="../media/image13.jpeg"/><Relationship Id="rId2" Type="http://schemas.openxmlformats.org/officeDocument/2006/relationships/image" Target="../media/image12.png"/><Relationship Id="rId1" Type="http://schemas.openxmlformats.org/officeDocument/2006/relationships/image" Target="../media/image2.png"/><Relationship Id="rId5" Type="http://schemas.openxmlformats.org/officeDocument/2006/relationships/image" Target="../media/image15.jpeg"/><Relationship Id="rId4" Type="http://schemas.openxmlformats.org/officeDocument/2006/relationships/image" Target="../media/image14.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7.png"/><Relationship Id="rId1" Type="http://schemas.openxmlformats.org/officeDocument/2006/relationships/image" Target="../media/image16.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3" Type="http://schemas.openxmlformats.org/officeDocument/2006/relationships/image" Target="../media/image19.jpeg"/><Relationship Id="rId2" Type="http://schemas.openxmlformats.org/officeDocument/2006/relationships/image" Target="../media/image18.jpe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3" Type="http://schemas.openxmlformats.org/officeDocument/2006/relationships/image" Target="../media/image21.jpeg"/><Relationship Id="rId2" Type="http://schemas.openxmlformats.org/officeDocument/2006/relationships/image" Target="../media/image20.jpe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2.jpeg"/><Relationship Id="rId1" Type="http://schemas.openxmlformats.org/officeDocument/2006/relationships/image" Target="../media/image2.png"/></Relationships>
</file>

<file path=xl/drawings/_rels/drawing24.xml.rels><?xml version="1.0" encoding="UTF-8" standalone="yes"?>
<Relationships xmlns="http://schemas.openxmlformats.org/package/2006/relationships"><Relationship Id="rId1" Type="http://schemas.openxmlformats.org/officeDocument/2006/relationships/image" Target="../media/image2.png"/></Relationships>
</file>

<file path=xl/drawings/_rels/drawing25.xml.rels><?xml version="1.0" encoding="UTF-8" standalone="yes"?>
<Relationships xmlns="http://schemas.openxmlformats.org/package/2006/relationships"><Relationship Id="rId1" Type="http://schemas.openxmlformats.org/officeDocument/2006/relationships/image" Target="../media/image2.png"/></Relationships>
</file>

<file path=xl/drawings/_rels/drawing2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27275</xdr:colOff>
      <xdr:row>0</xdr:row>
      <xdr:rowOff>0</xdr:rowOff>
    </xdr:from>
    <xdr:to>
      <xdr:col>1</xdr:col>
      <xdr:colOff>1140460</xdr:colOff>
      <xdr:row>0</xdr:row>
      <xdr:rowOff>381000</xdr:rowOff>
    </xdr:to>
    <xdr:pic>
      <xdr:nvPicPr>
        <xdr:cNvPr id="21" name="图片 4">
          <a:extLst>
            <a:ext uri="{FF2B5EF4-FFF2-40B4-BE49-F238E27FC236}">
              <a16:creationId xmlns:a16="http://schemas.microsoft.com/office/drawing/2014/main" id="{00000000-0008-0000-0100-000015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26670" y="0"/>
          <a:ext cx="1559560" cy="381000"/>
        </a:xfrm>
        <a:prstGeom prst="rect">
          <a:avLst/>
        </a:prstGeom>
        <a:noFill/>
        <a:ln>
          <a:noFill/>
        </a:ln>
      </xdr:spPr>
    </xdr:pic>
    <xdr:clientData/>
  </xdr:twoCellAnchor>
  <xdr:twoCellAnchor>
    <xdr:from>
      <xdr:col>3</xdr:col>
      <xdr:colOff>1889958</xdr:colOff>
      <xdr:row>0</xdr:row>
      <xdr:rowOff>0</xdr:rowOff>
    </xdr:from>
    <xdr:to>
      <xdr:col>8</xdr:col>
      <xdr:colOff>1838628</xdr:colOff>
      <xdr:row>1</xdr:row>
      <xdr:rowOff>179177</xdr:rowOff>
    </xdr:to>
    <xdr:sp macro="" textlink="">
      <xdr:nvSpPr>
        <xdr:cNvPr id="22" name="Rectangle 1">
          <a:extLst>
            <a:ext uri="{FF2B5EF4-FFF2-40B4-BE49-F238E27FC236}">
              <a16:creationId xmlns:a16="http://schemas.microsoft.com/office/drawing/2014/main" id="{00000000-0008-0000-0100-000016000000}"/>
            </a:ext>
          </a:extLst>
        </xdr:cNvPr>
        <xdr:cNvSpPr>
          <a:spLocks noChangeArrowheads="1"/>
        </xdr:cNvSpPr>
      </xdr:nvSpPr>
      <xdr:spPr>
        <a:xfrm>
          <a:off x="5197934" y="0"/>
          <a:ext cx="5784694" cy="797742"/>
        </a:xfrm>
        <a:prstGeom prst="rect">
          <a:avLst/>
        </a:prstGeom>
        <a:noFill/>
        <a:ln w="9525">
          <a:noFill/>
          <a:miter lim="800000"/>
        </a:ln>
      </xdr:spPr>
      <xdr:txBody>
        <a:bodyPr vertOverflow="clip" wrap="square" lIns="91440" tIns="45720" rIns="91440" bIns="45720" anchor="t" upright="1"/>
        <a:lstStyle/>
        <a:p>
          <a:pPr algn="ctr" rtl="0">
            <a:defRPr sz="1000"/>
          </a:pPr>
          <a:r>
            <a:rPr lang="zh-CN" altLang="en-US" sz="2200" b="1" i="0" u="none" strike="noStrike" baseline="0">
              <a:solidFill>
                <a:srgbClr val="000000"/>
              </a:solidFill>
              <a:latin typeface="楷体_GB2312"/>
              <a:ea typeface="楷体_GB2312"/>
            </a:rPr>
            <a:t> </a:t>
          </a:r>
          <a:r>
            <a:rPr lang="zh-CN" altLang="zh-CN" sz="1400" b="1" i="0" u="none" strike="noStrike" baseline="0">
              <a:effectLst/>
              <a:latin typeface="楷体_GB2312" panose="02010609030101010101" pitchFamily="49" charset="-122"/>
              <a:ea typeface="楷体_GB2312" panose="02010609030101010101" pitchFamily="49" charset="-122"/>
            </a:rPr>
            <a:t>  东莞冠谊化妆品有限公司</a:t>
          </a:r>
        </a:p>
        <a:p>
          <a:pPr algn="ctr" rtl="0">
            <a:lnSpc>
              <a:spcPts val="1400"/>
            </a:lnSpc>
            <a:buClrTx/>
            <a:buSzTx/>
            <a:buFontTx/>
          </a:pPr>
          <a:r>
            <a:rPr lang="en-AU" altLang="zh-CN" sz="1400" b="0" i="0" u="none" strike="noStrike" baseline="0">
              <a:effectLst/>
              <a:latin typeface="楷体_GB2312" panose="02010609030101010101" pitchFamily="49" charset="-122"/>
              <a:ea typeface="楷体_GB2312" panose="02010609030101010101" pitchFamily="49" charset="-122"/>
            </a:rPr>
            <a:t>Dongguan HCT Manufacturing One  CO., LTD</a:t>
          </a:r>
        </a:p>
        <a:p>
          <a:pPr algn="l" rtl="0">
            <a:defRPr sz="1000"/>
          </a:pPr>
          <a:endParaRPr lang="en-US" altLang="zh-CN" sz="16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600" b="0" i="0" u="none" strike="noStrike" baseline="0">
            <a:solidFill>
              <a:srgbClr val="000000"/>
            </a:solidFill>
            <a:latin typeface="Times New Roman" panose="02020603050405020304" pitchFamily="12"/>
            <a:cs typeface="Times New Roman" panose="02020603050405020304" pitchFamily="12"/>
          </a:endParaRPr>
        </a:p>
        <a:p>
          <a:pPr algn="l" rtl="0">
            <a:defRPr sz="1000"/>
          </a:pPr>
          <a:endParaRPr lang="en-US" altLang="zh-CN" sz="1600" b="0" i="0" u="none" strike="noStrike" baseline="0">
            <a:solidFill>
              <a:srgbClr val="000000"/>
            </a:solidFill>
            <a:latin typeface="Times New Roman" panose="02020603050405020304" pitchFamily="12"/>
            <a:cs typeface="Times New Roman" panose="02020603050405020304" pitchFamily="12"/>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76200</xdr:colOff>
      <xdr:row>0</xdr:row>
      <xdr:rowOff>0</xdr:rowOff>
    </xdr:from>
    <xdr:to>
      <xdr:col>1</xdr:col>
      <xdr:colOff>620395</xdr:colOff>
      <xdr:row>0</xdr:row>
      <xdr:rowOff>204470</xdr:rowOff>
    </xdr:to>
    <xdr:pic>
      <xdr:nvPicPr>
        <xdr:cNvPr id="23" name="Picture 5">
          <a:extLst>
            <a:ext uri="{FF2B5EF4-FFF2-40B4-BE49-F238E27FC236}">
              <a16:creationId xmlns:a16="http://schemas.microsoft.com/office/drawing/2014/main" id="{00000000-0008-0000-0200-000017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76200" y="0"/>
          <a:ext cx="1153160" cy="204470"/>
        </a:xfrm>
        <a:prstGeom prst="rect">
          <a:avLst/>
        </a:prstGeom>
        <a:noFill/>
        <a:ln>
          <a:noFill/>
        </a:ln>
      </xdr:spPr>
    </xdr:pic>
    <xdr:clientData/>
  </xdr:twoCellAnchor>
  <xdr:twoCellAnchor editAs="oneCell">
    <xdr:from>
      <xdr:col>0</xdr:col>
      <xdr:colOff>76200</xdr:colOff>
      <xdr:row>0</xdr:row>
      <xdr:rowOff>47625</xdr:rowOff>
    </xdr:from>
    <xdr:to>
      <xdr:col>1</xdr:col>
      <xdr:colOff>620395</xdr:colOff>
      <xdr:row>1</xdr:row>
      <xdr:rowOff>8255</xdr:rowOff>
    </xdr:to>
    <xdr:pic>
      <xdr:nvPicPr>
        <xdr:cNvPr id="24" name="Picture 5">
          <a:extLst>
            <a:ext uri="{FF2B5EF4-FFF2-40B4-BE49-F238E27FC236}">
              <a16:creationId xmlns:a16="http://schemas.microsoft.com/office/drawing/2014/main" id="{00000000-0008-0000-0200-000018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76200" y="47625"/>
          <a:ext cx="1153160" cy="204470"/>
        </a:xfrm>
        <a:prstGeom prst="rect">
          <a:avLst/>
        </a:prstGeom>
        <a:noFill/>
        <a:ln>
          <a:noFill/>
        </a:ln>
      </xdr:spPr>
    </xdr:pic>
    <xdr:clientData/>
  </xdr:twoCellAnchor>
  <xdr:twoCellAnchor>
    <xdr:from>
      <xdr:col>4</xdr:col>
      <xdr:colOff>426708</xdr:colOff>
      <xdr:row>0</xdr:row>
      <xdr:rowOff>0</xdr:rowOff>
    </xdr:from>
    <xdr:to>
      <xdr:col>10</xdr:col>
      <xdr:colOff>148385</xdr:colOff>
      <xdr:row>2</xdr:row>
      <xdr:rowOff>176005</xdr:rowOff>
    </xdr:to>
    <xdr:sp macro="" textlink="">
      <xdr:nvSpPr>
        <xdr:cNvPr id="25" name="Rectangle 1">
          <a:extLst>
            <a:ext uri="{FF2B5EF4-FFF2-40B4-BE49-F238E27FC236}">
              <a16:creationId xmlns:a16="http://schemas.microsoft.com/office/drawing/2014/main" id="{00000000-0008-0000-0200-000019000000}"/>
            </a:ext>
          </a:extLst>
        </xdr:cNvPr>
        <xdr:cNvSpPr>
          <a:spLocks noChangeArrowheads="1"/>
        </xdr:cNvSpPr>
      </xdr:nvSpPr>
      <xdr:spPr>
        <a:xfrm>
          <a:off x="5974068" y="0"/>
          <a:ext cx="4735637" cy="663685"/>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424961</xdr:colOff>
      <xdr:row>2</xdr:row>
      <xdr:rowOff>92501</xdr:rowOff>
    </xdr:from>
    <xdr:to>
      <xdr:col>10</xdr:col>
      <xdr:colOff>234159</xdr:colOff>
      <xdr:row>5</xdr:row>
      <xdr:rowOff>36334</xdr:rowOff>
    </xdr:to>
    <xdr:sp macro="" textlink="">
      <xdr:nvSpPr>
        <xdr:cNvPr id="26" name="Rectangle 1">
          <a:extLst>
            <a:ext uri="{FF2B5EF4-FFF2-40B4-BE49-F238E27FC236}">
              <a16:creationId xmlns:a16="http://schemas.microsoft.com/office/drawing/2014/main" id="{00000000-0008-0000-0300-00001A000000}"/>
            </a:ext>
          </a:extLst>
        </xdr:cNvPr>
        <xdr:cNvSpPr>
          <a:spLocks noChangeArrowheads="1"/>
        </xdr:cNvSpPr>
      </xdr:nvSpPr>
      <xdr:spPr>
        <a:xfrm>
          <a:off x="2688590" y="457835"/>
          <a:ext cx="6411595" cy="721360"/>
        </a:xfrm>
        <a:prstGeom prst="rect">
          <a:avLst/>
        </a:prstGeom>
        <a:noFill/>
        <a:ln w="9525">
          <a:noFill/>
          <a:miter lim="800000"/>
        </a:ln>
      </xdr:spPr>
      <xdr:txBody>
        <a:bodyPr vertOverflow="clip" wrap="square" lIns="91440" tIns="45720" rIns="91440" bIns="4572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1">
            <a:lnSpc>
              <a:spcPts val="2600"/>
            </a:lnSpc>
            <a:defRPr sz="1000"/>
          </a:pPr>
          <a:r>
            <a:rPr lang="zh-CN" altLang="en-US" sz="2200" b="1" i="0" strike="noStrike">
              <a:solidFill>
                <a:srgbClr val="000000"/>
              </a:solidFill>
              <a:latin typeface="楷体" panose="02010609060101010101" pitchFamily="49" charset="-122"/>
              <a:ea typeface="楷体" panose="02010609060101010101" pitchFamily="49" charset="-122"/>
            </a:rPr>
            <a:t>东莞冠谊化妆品有限公司</a:t>
          </a:r>
          <a:endParaRPr lang="zh-CN" altLang="en-US" sz="2400" b="0" i="0" strike="noStrike">
            <a:solidFill>
              <a:srgbClr val="000000"/>
            </a:solidFill>
            <a:latin typeface="楷体" panose="02010609060101010101" pitchFamily="49" charset="-122"/>
            <a:ea typeface="楷体" panose="02010609060101010101" pitchFamily="49" charset="-122"/>
            <a:cs typeface="Times New Roman" panose="02020603050405020304" pitchFamily="12"/>
          </a:endParaRPr>
        </a:p>
        <a:p>
          <a:pPr algn="ctr">
            <a:lnSpc>
              <a:spcPts val="1500"/>
            </a:lnSpc>
          </a:pPr>
          <a:r>
            <a:rPr lang="en-AU" altLang="zh-CN" sz="1400">
              <a:effectLst/>
              <a:latin typeface="+mn-lt"/>
              <a:ea typeface="+mn-ea"/>
              <a:cs typeface="+mn-cs"/>
            </a:rPr>
            <a:t>Dongguan HCT Manufacturing One Co.,Ltd.</a:t>
          </a:r>
          <a:endParaRPr lang="zh-CN" altLang="zh-CN" sz="1400">
            <a:effectLst/>
            <a:latin typeface="+mn-lt"/>
            <a:ea typeface="+mn-ea"/>
            <a:cs typeface="+mn-cs"/>
          </a:endParaRPr>
        </a:p>
      </xdr:txBody>
    </xdr:sp>
    <xdr:clientData/>
  </xdr:twoCellAnchor>
  <xdr:twoCellAnchor editAs="oneCell">
    <xdr:from>
      <xdr:col>0</xdr:col>
      <xdr:colOff>219075</xdr:colOff>
      <xdr:row>2</xdr:row>
      <xdr:rowOff>114300</xdr:rowOff>
    </xdr:from>
    <xdr:to>
      <xdr:col>1</xdr:col>
      <xdr:colOff>1470025</xdr:colOff>
      <xdr:row>4</xdr:row>
      <xdr:rowOff>7620</xdr:rowOff>
    </xdr:to>
    <xdr:pic>
      <xdr:nvPicPr>
        <xdr:cNvPr id="27" name="Picture 5">
          <a:extLst>
            <a:ext uri="{FF2B5EF4-FFF2-40B4-BE49-F238E27FC236}">
              <a16:creationId xmlns:a16="http://schemas.microsoft.com/office/drawing/2014/main" id="{00000000-0008-0000-0300-00001B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219075" y="480060"/>
          <a:ext cx="1859915" cy="25908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2</xdr:col>
      <xdr:colOff>424961</xdr:colOff>
      <xdr:row>1</xdr:row>
      <xdr:rowOff>92501</xdr:rowOff>
    </xdr:from>
    <xdr:to>
      <xdr:col>10</xdr:col>
      <xdr:colOff>234159</xdr:colOff>
      <xdr:row>4</xdr:row>
      <xdr:rowOff>36334</xdr:rowOff>
    </xdr:to>
    <xdr:sp macro="" textlink="">
      <xdr:nvSpPr>
        <xdr:cNvPr id="28" name="Rectangle 1">
          <a:extLst>
            <a:ext uri="{FF2B5EF4-FFF2-40B4-BE49-F238E27FC236}">
              <a16:creationId xmlns:a16="http://schemas.microsoft.com/office/drawing/2014/main" id="{00000000-0008-0000-0400-00001C000000}"/>
            </a:ext>
          </a:extLst>
        </xdr:cNvPr>
        <xdr:cNvSpPr>
          <a:spLocks noChangeArrowheads="1"/>
        </xdr:cNvSpPr>
      </xdr:nvSpPr>
      <xdr:spPr>
        <a:xfrm>
          <a:off x="3100070" y="274955"/>
          <a:ext cx="7714615" cy="721360"/>
        </a:xfrm>
        <a:prstGeom prst="rect">
          <a:avLst/>
        </a:prstGeom>
        <a:noFill/>
        <a:ln w="9525">
          <a:noFill/>
          <a:miter lim="800000"/>
        </a:ln>
      </xdr:spPr>
      <xdr:txBody>
        <a:bodyPr vertOverflow="clip" wrap="square" lIns="91440" tIns="45720" rIns="91440" bIns="45720" anchor="t"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rtl="1">
            <a:lnSpc>
              <a:spcPts val="2600"/>
            </a:lnSpc>
            <a:defRPr sz="1000"/>
          </a:pPr>
          <a:r>
            <a:rPr lang="zh-CN" altLang="en-US" sz="2200" b="1" i="0" strike="noStrike">
              <a:solidFill>
                <a:srgbClr val="000000"/>
              </a:solidFill>
              <a:latin typeface="楷体" panose="02010609060101010101" pitchFamily="49" charset="-122"/>
              <a:ea typeface="楷体" panose="02010609060101010101" pitchFamily="49" charset="-122"/>
            </a:rPr>
            <a:t>东莞冠谊化妆品有限公司</a:t>
          </a:r>
          <a:endParaRPr lang="zh-CN" altLang="en-US" sz="2400" b="0" i="0" strike="noStrike">
            <a:solidFill>
              <a:srgbClr val="000000"/>
            </a:solidFill>
            <a:latin typeface="楷体" panose="02010609060101010101" pitchFamily="49" charset="-122"/>
            <a:ea typeface="楷体" panose="02010609060101010101" pitchFamily="49" charset="-122"/>
            <a:cs typeface="Times New Roman" panose="02020603050405020304" pitchFamily="12"/>
          </a:endParaRPr>
        </a:p>
        <a:p>
          <a:pPr algn="ctr">
            <a:lnSpc>
              <a:spcPts val="1500"/>
            </a:lnSpc>
          </a:pPr>
          <a:r>
            <a:rPr lang="en-AU" altLang="zh-CN" sz="1400">
              <a:effectLst/>
              <a:latin typeface="+mn-lt"/>
              <a:ea typeface="+mn-ea"/>
              <a:cs typeface="+mn-cs"/>
            </a:rPr>
            <a:t>Dongguan HCT Manufacturing One Co.,Ltd.</a:t>
          </a:r>
          <a:endParaRPr lang="zh-CN" altLang="zh-CN" sz="1400">
            <a:effectLst/>
            <a:latin typeface="+mn-lt"/>
            <a:ea typeface="+mn-ea"/>
            <a:cs typeface="+mn-cs"/>
          </a:endParaRPr>
        </a:p>
      </xdr:txBody>
    </xdr:sp>
    <xdr:clientData/>
  </xdr:twoCellAnchor>
  <xdr:twoCellAnchor editAs="oneCell">
    <xdr:from>
      <xdr:col>0</xdr:col>
      <xdr:colOff>219075</xdr:colOff>
      <xdr:row>1</xdr:row>
      <xdr:rowOff>114300</xdr:rowOff>
    </xdr:from>
    <xdr:to>
      <xdr:col>1</xdr:col>
      <xdr:colOff>1470025</xdr:colOff>
      <xdr:row>3</xdr:row>
      <xdr:rowOff>7620</xdr:rowOff>
    </xdr:to>
    <xdr:pic>
      <xdr:nvPicPr>
        <xdr:cNvPr id="29" name="Picture 5">
          <a:extLst>
            <a:ext uri="{FF2B5EF4-FFF2-40B4-BE49-F238E27FC236}">
              <a16:creationId xmlns:a16="http://schemas.microsoft.com/office/drawing/2014/main" id="{00000000-0008-0000-0400-00001D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219075" y="297180"/>
          <a:ext cx="1859915" cy="25908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76200</xdr:colOff>
      <xdr:row>0</xdr:row>
      <xdr:rowOff>47625</xdr:rowOff>
    </xdr:from>
    <xdr:to>
      <xdr:col>1</xdr:col>
      <xdr:colOff>147955</xdr:colOff>
      <xdr:row>1</xdr:row>
      <xdr:rowOff>69215</xdr:rowOff>
    </xdr:to>
    <xdr:pic>
      <xdr:nvPicPr>
        <xdr:cNvPr id="30" name="Picture 5">
          <a:extLst>
            <a:ext uri="{FF2B5EF4-FFF2-40B4-BE49-F238E27FC236}">
              <a16:creationId xmlns:a16="http://schemas.microsoft.com/office/drawing/2014/main" id="{00000000-0008-0000-0500-00001E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76200" y="47625"/>
          <a:ext cx="1151890" cy="204470"/>
        </a:xfrm>
        <a:prstGeom prst="rect">
          <a:avLst/>
        </a:prstGeom>
        <a:noFill/>
        <a:ln>
          <a:noFill/>
        </a:ln>
      </xdr:spPr>
    </xdr:pic>
    <xdr:clientData/>
  </xdr:twoCellAnchor>
  <xdr:twoCellAnchor>
    <xdr:from>
      <xdr:col>3</xdr:col>
      <xdr:colOff>845808</xdr:colOff>
      <xdr:row>0</xdr:row>
      <xdr:rowOff>0</xdr:rowOff>
    </xdr:from>
    <xdr:to>
      <xdr:col>7</xdr:col>
      <xdr:colOff>491285</xdr:colOff>
      <xdr:row>2</xdr:row>
      <xdr:rowOff>176005</xdr:rowOff>
    </xdr:to>
    <xdr:sp macro="" textlink="">
      <xdr:nvSpPr>
        <xdr:cNvPr id="31" name="Rectangle 1">
          <a:extLst>
            <a:ext uri="{FF2B5EF4-FFF2-40B4-BE49-F238E27FC236}">
              <a16:creationId xmlns:a16="http://schemas.microsoft.com/office/drawing/2014/main" id="{00000000-0008-0000-0500-00001F000000}"/>
            </a:ext>
          </a:extLst>
        </xdr:cNvPr>
        <xdr:cNvSpPr>
          <a:spLocks noChangeArrowheads="1"/>
        </xdr:cNvSpPr>
      </xdr:nvSpPr>
      <xdr:spPr>
        <a:xfrm>
          <a:off x="5372088" y="0"/>
          <a:ext cx="4217477" cy="610345"/>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47625</xdr:rowOff>
    </xdr:from>
    <xdr:to>
      <xdr:col>1</xdr:col>
      <xdr:colOff>544195</xdr:colOff>
      <xdr:row>1</xdr:row>
      <xdr:rowOff>69215</xdr:rowOff>
    </xdr:to>
    <xdr:pic>
      <xdr:nvPicPr>
        <xdr:cNvPr id="3" name="Picture 5">
          <a:extLst>
            <a:ext uri="{FF2B5EF4-FFF2-40B4-BE49-F238E27FC236}">
              <a16:creationId xmlns:a16="http://schemas.microsoft.com/office/drawing/2014/main" id="{00000000-0008-0000-06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0" y="47625"/>
          <a:ext cx="1153160" cy="204470"/>
        </a:xfrm>
        <a:prstGeom prst="rect">
          <a:avLst/>
        </a:prstGeom>
        <a:noFill/>
        <a:ln>
          <a:noFill/>
        </a:ln>
      </xdr:spPr>
    </xdr:pic>
    <xdr:clientData/>
  </xdr:twoCellAnchor>
  <xdr:twoCellAnchor>
    <xdr:from>
      <xdr:col>3</xdr:col>
      <xdr:colOff>455933</xdr:colOff>
      <xdr:row>0</xdr:row>
      <xdr:rowOff>23232</xdr:rowOff>
    </xdr:from>
    <xdr:to>
      <xdr:col>10</xdr:col>
      <xdr:colOff>103315</xdr:colOff>
      <xdr:row>3</xdr:row>
      <xdr:rowOff>8737</xdr:rowOff>
    </xdr:to>
    <xdr:sp macro="" textlink="">
      <xdr:nvSpPr>
        <xdr:cNvPr id="4" name="矩形 3">
          <a:extLst>
            <a:ext uri="{FF2B5EF4-FFF2-40B4-BE49-F238E27FC236}">
              <a16:creationId xmlns:a16="http://schemas.microsoft.com/office/drawing/2014/main" id="{00000000-0008-0000-0600-000004000000}"/>
            </a:ext>
          </a:extLst>
        </xdr:cNvPr>
        <xdr:cNvSpPr/>
      </xdr:nvSpPr>
      <xdr:spPr>
        <a:xfrm>
          <a:off x="2440940" y="0"/>
          <a:ext cx="0" cy="0"/>
        </a:xfrm>
        <a:prstGeom prst="rect">
          <a:avLst/>
        </a:prstGeom>
        <a:noFill/>
        <a:ln w="9525">
          <a:noFill/>
          <a:miter lim="800000"/>
          <a:headEnd/>
          <a:tailEnd/>
        </a:ln>
      </xdr:spPr>
      <xdr:txBody>
        <a:bodyPr lIns="91440" tIns="45720" rIns="91440" bIns="45720" anchor="ctr" anchorCtr="0"/>
        <a:lstStyle/>
        <a:p>
          <a:pPr lvl="0" algn="ctr">
            <a:lnSpc>
              <a:spcPts val="1500"/>
            </a:lnSpc>
          </a:pPr>
          <a:r>
            <a:rPr sz="1600" b="1" i="0">
              <a:effectLst/>
              <a:latin typeface="楷体_GB2312"/>
              <a:ea typeface="楷体_GB2312"/>
            </a:rPr>
            <a:t>东莞冠谊化妆品有限公司</a:t>
          </a:r>
          <a:endParaRPr sz="1600" b="0" i="0">
            <a:effectLst/>
            <a:latin typeface="楷体_GB2312"/>
            <a:ea typeface="楷体_GB2312"/>
          </a:endParaRPr>
        </a:p>
        <a:p>
          <a:pPr lvl="0" algn="ctr">
            <a:lnSpc>
              <a:spcPts val="1500"/>
            </a:lnSpc>
          </a:pPr>
          <a:r>
            <a:rPr sz="1600" b="0" i="0">
              <a:effectLst/>
              <a:latin typeface="楷体_GB2312"/>
              <a:ea typeface="楷体_GB2312"/>
            </a:rPr>
            <a:t>Dongguan HCT Manufacturing One Co.,Ltd.</a:t>
          </a:r>
          <a:endParaRPr sz="1600" b="0" i="0" strike="noStrike">
            <a:solidFill>
              <a:srgbClr val="000000"/>
            </a:solidFill>
            <a:latin typeface="楷体_GB2312"/>
            <a:ea typeface="楷体_GB2312"/>
          </a:endParaRPr>
        </a:p>
      </xdr:txBody>
    </xdr:sp>
    <xdr:clientData/>
  </xdr:twoCellAnchor>
  <xdr:oneCellAnchor>
    <xdr:from>
      <xdr:col>0</xdr:col>
      <xdr:colOff>0</xdr:colOff>
      <xdr:row>11</xdr:row>
      <xdr:rowOff>195548</xdr:rowOff>
    </xdr:from>
    <xdr:ext cx="7639844" cy="4762164"/>
    <xdr:pic>
      <xdr:nvPicPr>
        <xdr:cNvPr id="5" name="图片 4">
          <a:extLst>
            <a:ext uri="{FF2B5EF4-FFF2-40B4-BE49-F238E27FC236}">
              <a16:creationId xmlns:a16="http://schemas.microsoft.com/office/drawing/2014/main" id="{00000000-0008-0000-0600-000005000000}"/>
            </a:ext>
          </a:extLst>
        </xdr:cNvPr>
        <xdr:cNvPicPr/>
      </xdr:nvPicPr>
      <xdr:blipFill>
        <a:blip xmlns:r="http://schemas.openxmlformats.org/officeDocument/2006/relationships" r:embed="rId2" r:link="rId2"/>
        <a:stretch>
          <a:fillRect/>
        </a:stretch>
      </xdr:blipFill>
      <xdr:spPr>
        <a:xfrm>
          <a:off x="0" y="0"/>
          <a:ext cx="0" cy="0"/>
        </a:xfrm>
        <a:prstGeom prst="rect">
          <a:avLst/>
        </a:prstGeom>
      </xdr:spPr>
    </xdr:pic>
    <xdr:clientData/>
  </xdr:oneCellAnchor>
  <xdr:oneCellAnchor>
    <xdr:from>
      <xdr:col>9</xdr:col>
      <xdr:colOff>118269</xdr:colOff>
      <xdr:row>12</xdr:row>
      <xdr:rowOff>11509</xdr:rowOff>
    </xdr:from>
    <xdr:ext cx="7639844" cy="4716850"/>
    <xdr:pic>
      <xdr:nvPicPr>
        <xdr:cNvPr id="6" name="图片 5">
          <a:extLst>
            <a:ext uri="{FF2B5EF4-FFF2-40B4-BE49-F238E27FC236}">
              <a16:creationId xmlns:a16="http://schemas.microsoft.com/office/drawing/2014/main" id="{00000000-0008-0000-0600-000006000000}"/>
            </a:ext>
          </a:extLst>
        </xdr:cNvPr>
        <xdr:cNvPicPr/>
      </xdr:nvPicPr>
      <xdr:blipFill>
        <a:blip xmlns:r="http://schemas.openxmlformats.org/officeDocument/2006/relationships" r:embed="rId3" r:link="rId3"/>
        <a:stretch>
          <a:fillRect/>
        </a:stretch>
      </xdr:blipFill>
      <xdr:spPr>
        <a:xfrm>
          <a:off x="0" y="0"/>
          <a:ext cx="0" cy="0"/>
        </a:xfrm>
        <a:prstGeom prst="rect">
          <a:avLst/>
        </a:prstGeom>
      </xdr:spPr>
    </xdr:pic>
    <xdr:clientData/>
  </xdr:oneCellAnchor>
  <xdr:oneCellAnchor>
    <xdr:from>
      <xdr:col>9</xdr:col>
      <xdr:colOff>199651</xdr:colOff>
      <xdr:row>39</xdr:row>
      <xdr:rowOff>81933</xdr:rowOff>
    </xdr:from>
    <xdr:ext cx="7270750" cy="4203718"/>
    <xdr:pic>
      <xdr:nvPicPr>
        <xdr:cNvPr id="7" name="图片 6">
          <a:extLst>
            <a:ext uri="{FF2B5EF4-FFF2-40B4-BE49-F238E27FC236}">
              <a16:creationId xmlns:a16="http://schemas.microsoft.com/office/drawing/2014/main" id="{00000000-0008-0000-0600-000007000000}"/>
            </a:ext>
          </a:extLst>
        </xdr:cNvPr>
        <xdr:cNvPicPr/>
      </xdr:nvPicPr>
      <xdr:blipFill>
        <a:blip xmlns:r="http://schemas.openxmlformats.org/officeDocument/2006/relationships" r:embed="rId4" r:link="rId4"/>
        <a:stretch>
          <a:fillRect/>
        </a:stretch>
      </xdr:blipFill>
      <xdr:spPr>
        <a:xfrm>
          <a:off x="0" y="0"/>
          <a:ext cx="0" cy="0"/>
        </a:xfrm>
        <a:prstGeom prst="rect">
          <a:avLst/>
        </a:prstGeom>
      </xdr:spPr>
    </xdr:pic>
    <xdr:clientData/>
  </xdr:oneCellAnchor>
  <xdr:oneCellAnchor>
    <xdr:from>
      <xdr:col>0</xdr:col>
      <xdr:colOff>98051</xdr:colOff>
      <xdr:row>39</xdr:row>
      <xdr:rowOff>56029</xdr:rowOff>
    </xdr:from>
    <xdr:ext cx="7412601" cy="4130731"/>
    <xdr:pic>
      <xdr:nvPicPr>
        <xdr:cNvPr id="8" name="图片 7">
          <a:extLst>
            <a:ext uri="{FF2B5EF4-FFF2-40B4-BE49-F238E27FC236}">
              <a16:creationId xmlns:a16="http://schemas.microsoft.com/office/drawing/2014/main" id="{00000000-0008-0000-0600-000008000000}"/>
            </a:ext>
          </a:extLst>
        </xdr:cNvPr>
        <xdr:cNvPicPr/>
      </xdr:nvPicPr>
      <xdr:blipFill>
        <a:blip xmlns:r="http://schemas.openxmlformats.org/officeDocument/2006/relationships" r:embed="rId5" r:link="rId5"/>
        <a:stretch>
          <a:fillRect/>
        </a:stretch>
      </xdr:blipFill>
      <xdr:spPr>
        <a:xfrm>
          <a:off x="0" y="0"/>
          <a:ext cx="0" cy="0"/>
        </a:xfrm>
        <a:prstGeom prst="rect">
          <a:avLst/>
        </a:prstGeom>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0</xdr:col>
      <xdr:colOff>56337</xdr:colOff>
      <xdr:row>0</xdr:row>
      <xdr:rowOff>28486</xdr:rowOff>
    </xdr:from>
    <xdr:to>
      <xdr:col>2</xdr:col>
      <xdr:colOff>690067</xdr:colOff>
      <xdr:row>1</xdr:row>
      <xdr:rowOff>170726</xdr:rowOff>
    </xdr:to>
    <xdr:pic>
      <xdr:nvPicPr>
        <xdr:cNvPr id="68" name="图片 67">
          <a:extLst>
            <a:ext uri="{FF2B5EF4-FFF2-40B4-BE49-F238E27FC236}">
              <a16:creationId xmlns:a16="http://schemas.microsoft.com/office/drawing/2014/main" id="{00000000-0008-0000-0700-000044000000}"/>
            </a:ext>
          </a:extLst>
        </xdr:cNvPr>
        <xdr:cNvPicPr/>
      </xdr:nvPicPr>
      <xdr:blipFill>
        <a:blip xmlns:r="http://schemas.openxmlformats.org/officeDocument/2006/relationships" r:embed="rId1" r:link="rId1"/>
        <a:stretch>
          <a:fillRect/>
        </a:stretch>
      </xdr:blipFill>
      <xdr:spPr>
        <a:xfrm>
          <a:off x="0" y="0"/>
          <a:ext cx="0" cy="0"/>
        </a:xfrm>
        <a:prstGeom prst="rect">
          <a:avLst/>
        </a:prstGeom>
      </xdr:spPr>
    </xdr:pic>
    <xdr:clientData/>
  </xdr:twoCellAnchor>
  <xdr:twoCellAnchor>
    <xdr:from>
      <xdr:col>4</xdr:col>
      <xdr:colOff>0</xdr:colOff>
      <xdr:row>0</xdr:row>
      <xdr:rowOff>635</xdr:rowOff>
    </xdr:from>
    <xdr:to>
      <xdr:col>12</xdr:col>
      <xdr:colOff>26670</xdr:colOff>
      <xdr:row>2</xdr:row>
      <xdr:rowOff>182880</xdr:rowOff>
    </xdr:to>
    <xdr:sp macro="" textlink="">
      <xdr:nvSpPr>
        <xdr:cNvPr id="69" name="Rectangle 1">
          <a:extLst>
            <a:ext uri="{FF2B5EF4-FFF2-40B4-BE49-F238E27FC236}">
              <a16:creationId xmlns:a16="http://schemas.microsoft.com/office/drawing/2014/main" id="{00000000-0008-0000-0700-000045000000}"/>
            </a:ext>
          </a:extLst>
        </xdr:cNvPr>
        <xdr:cNvSpPr>
          <a:spLocks noChangeArrowheads="1"/>
        </xdr:cNvSpPr>
      </xdr:nvSpPr>
      <xdr:spPr>
        <a:xfrm>
          <a:off x="2769870" y="635"/>
          <a:ext cx="5095240" cy="548005"/>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76200</xdr:colOff>
      <xdr:row>0</xdr:row>
      <xdr:rowOff>45720</xdr:rowOff>
    </xdr:from>
    <xdr:to>
      <xdr:col>1</xdr:col>
      <xdr:colOff>581025</xdr:colOff>
      <xdr:row>0</xdr:row>
      <xdr:rowOff>266700</xdr:rowOff>
    </xdr:to>
    <xdr:pic>
      <xdr:nvPicPr>
        <xdr:cNvPr id="59" name="Picture 5">
          <a:extLst>
            <a:ext uri="{FF2B5EF4-FFF2-40B4-BE49-F238E27FC236}">
              <a16:creationId xmlns:a16="http://schemas.microsoft.com/office/drawing/2014/main" id="{00000000-0008-0000-0B00-00003B000000}"/>
            </a:ext>
          </a:extLst>
        </xdr:cNvPr>
        <xdr:cNvPicPr>
          <a:picLocks noChangeAspect="1"/>
        </xdr:cNvPicPr>
      </xdr:nvPicPr>
      <xdr:blipFill>
        <a:blip xmlns:r="http://schemas.openxmlformats.org/officeDocument/2006/relationships" r:embed="rId1"/>
        <a:stretch>
          <a:fillRect/>
        </a:stretch>
      </xdr:blipFill>
      <xdr:spPr>
        <a:xfrm>
          <a:off x="76200" y="45720"/>
          <a:ext cx="1327785" cy="220980"/>
        </a:xfrm>
        <a:prstGeom prst="rect">
          <a:avLst/>
        </a:prstGeom>
        <a:noFill/>
        <a:ln w="9525">
          <a:noFill/>
        </a:ln>
      </xdr:spPr>
    </xdr:pic>
    <xdr:clientData/>
  </xdr:twoCellAnchor>
  <xdr:twoCellAnchor>
    <xdr:from>
      <xdr:col>2</xdr:col>
      <xdr:colOff>1809591</xdr:colOff>
      <xdr:row>0</xdr:row>
      <xdr:rowOff>0</xdr:rowOff>
    </xdr:from>
    <xdr:to>
      <xdr:col>10</xdr:col>
      <xdr:colOff>147017</xdr:colOff>
      <xdr:row>2</xdr:row>
      <xdr:rowOff>78007</xdr:rowOff>
    </xdr:to>
    <xdr:sp macro="" textlink="">
      <xdr:nvSpPr>
        <xdr:cNvPr id="60" name="Rectangle 1">
          <a:extLst>
            <a:ext uri="{FF2B5EF4-FFF2-40B4-BE49-F238E27FC236}">
              <a16:creationId xmlns:a16="http://schemas.microsoft.com/office/drawing/2014/main" id="{00000000-0008-0000-0B00-00003C000000}"/>
            </a:ext>
          </a:extLst>
        </xdr:cNvPr>
        <xdr:cNvSpPr>
          <a:spLocks noChangeArrowheads="1"/>
        </xdr:cNvSpPr>
      </xdr:nvSpPr>
      <xdr:spPr>
        <a:xfrm>
          <a:off x="3223260" y="0"/>
          <a:ext cx="5420360" cy="72517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oneCellAnchor>
    <xdr:from>
      <xdr:col>4</xdr:col>
      <xdr:colOff>805543</xdr:colOff>
      <xdr:row>18</xdr:row>
      <xdr:rowOff>182880</xdr:rowOff>
    </xdr:from>
    <xdr:ext cx="8239125" cy="4617700"/>
    <xdr:pic>
      <xdr:nvPicPr>
        <xdr:cNvPr id="61" name="图片 60">
          <a:extLst>
            <a:ext uri="{FF2B5EF4-FFF2-40B4-BE49-F238E27FC236}">
              <a16:creationId xmlns:a16="http://schemas.microsoft.com/office/drawing/2014/main" id="{00000000-0008-0000-0B00-00003D000000}"/>
            </a:ext>
          </a:extLst>
        </xdr:cNvPr>
        <xdr:cNvPicPr/>
      </xdr:nvPicPr>
      <xdr:blipFill>
        <a:blip xmlns:r="http://schemas.openxmlformats.org/officeDocument/2006/relationships" r:embed="rId2" r:link="rId2"/>
        <a:stretch>
          <a:fillRect/>
        </a:stretch>
      </xdr:blipFill>
      <xdr:spPr>
        <a:xfrm>
          <a:off x="5497286" y="5244737"/>
          <a:ext cx="8239125" cy="4617700"/>
        </a:xfrm>
        <a:prstGeom prst="rect">
          <a:avLst/>
        </a:prstGeom>
      </xdr:spPr>
    </xdr:pic>
    <xdr:clientData/>
  </xdr:oneCellAnchor>
</xdr:wsDr>
</file>

<file path=xl/drawings/drawing9.xml><?xml version="1.0" encoding="utf-8"?>
<xdr:wsDr xmlns:xdr="http://schemas.openxmlformats.org/drawingml/2006/spreadsheetDrawing" xmlns:a="http://schemas.openxmlformats.org/drawingml/2006/main">
  <xdr:twoCellAnchor editAs="oneCell">
    <xdr:from>
      <xdr:col>0</xdr:col>
      <xdr:colOff>76200</xdr:colOff>
      <xdr:row>0</xdr:row>
      <xdr:rowOff>45720</xdr:rowOff>
    </xdr:from>
    <xdr:to>
      <xdr:col>1</xdr:col>
      <xdr:colOff>541020</xdr:colOff>
      <xdr:row>0</xdr:row>
      <xdr:rowOff>266700</xdr:rowOff>
    </xdr:to>
    <xdr:pic>
      <xdr:nvPicPr>
        <xdr:cNvPr id="66" name="Picture 5">
          <a:extLst>
            <a:ext uri="{FF2B5EF4-FFF2-40B4-BE49-F238E27FC236}">
              <a16:creationId xmlns:a16="http://schemas.microsoft.com/office/drawing/2014/main" id="{00000000-0008-0000-0800-000042000000}"/>
            </a:ext>
          </a:extLst>
        </xdr:cNvPr>
        <xdr:cNvPicPr>
          <a:picLocks noChangeAspect="1"/>
        </xdr:cNvPicPr>
      </xdr:nvPicPr>
      <xdr:blipFill>
        <a:blip xmlns:r="http://schemas.openxmlformats.org/officeDocument/2006/relationships" r:embed="rId1"/>
        <a:stretch>
          <a:fillRect/>
        </a:stretch>
      </xdr:blipFill>
      <xdr:spPr>
        <a:xfrm>
          <a:off x="76200" y="45720"/>
          <a:ext cx="1322070" cy="220980"/>
        </a:xfrm>
        <a:prstGeom prst="rect">
          <a:avLst/>
        </a:prstGeom>
        <a:noFill/>
        <a:ln w="9525">
          <a:noFill/>
        </a:ln>
      </xdr:spPr>
    </xdr:pic>
    <xdr:clientData/>
  </xdr:twoCellAnchor>
  <xdr:twoCellAnchor>
    <xdr:from>
      <xdr:col>2</xdr:col>
      <xdr:colOff>1809591</xdr:colOff>
      <xdr:row>0</xdr:row>
      <xdr:rowOff>0</xdr:rowOff>
    </xdr:from>
    <xdr:to>
      <xdr:col>10</xdr:col>
      <xdr:colOff>147017</xdr:colOff>
      <xdr:row>2</xdr:row>
      <xdr:rowOff>78007</xdr:rowOff>
    </xdr:to>
    <xdr:sp macro="" textlink="">
      <xdr:nvSpPr>
        <xdr:cNvPr id="67" name="Rectangle 1">
          <a:extLst>
            <a:ext uri="{FF2B5EF4-FFF2-40B4-BE49-F238E27FC236}">
              <a16:creationId xmlns:a16="http://schemas.microsoft.com/office/drawing/2014/main" id="{00000000-0008-0000-0800-000043000000}"/>
            </a:ext>
          </a:extLst>
        </xdr:cNvPr>
        <xdr:cNvSpPr>
          <a:spLocks noChangeArrowheads="1"/>
        </xdr:cNvSpPr>
      </xdr:nvSpPr>
      <xdr:spPr>
        <a:xfrm>
          <a:off x="3635375" y="0"/>
          <a:ext cx="6132195" cy="72517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76200</xdr:colOff>
      <xdr:row>0</xdr:row>
      <xdr:rowOff>45720</xdr:rowOff>
    </xdr:from>
    <xdr:to>
      <xdr:col>1</xdr:col>
      <xdr:colOff>596438</xdr:colOff>
      <xdr:row>0</xdr:row>
      <xdr:rowOff>266700</xdr:rowOff>
    </xdr:to>
    <xdr:pic>
      <xdr:nvPicPr>
        <xdr:cNvPr id="64" name="Picture 5">
          <a:extLst>
            <a:ext uri="{FF2B5EF4-FFF2-40B4-BE49-F238E27FC236}">
              <a16:creationId xmlns:a16="http://schemas.microsoft.com/office/drawing/2014/main" id="{00000000-0008-0000-0900-000040000000}"/>
            </a:ext>
          </a:extLst>
        </xdr:cNvPr>
        <xdr:cNvPicPr>
          <a:picLocks noChangeAspect="1"/>
        </xdr:cNvPicPr>
      </xdr:nvPicPr>
      <xdr:blipFill>
        <a:blip xmlns:r="http://schemas.openxmlformats.org/officeDocument/2006/relationships" r:embed="rId1"/>
        <a:stretch>
          <a:fillRect/>
        </a:stretch>
      </xdr:blipFill>
      <xdr:spPr>
        <a:xfrm>
          <a:off x="76200" y="45720"/>
          <a:ext cx="1323340" cy="220980"/>
        </a:xfrm>
        <a:prstGeom prst="rect">
          <a:avLst/>
        </a:prstGeom>
        <a:noFill/>
        <a:ln w="9525">
          <a:noFill/>
        </a:ln>
      </xdr:spPr>
    </xdr:pic>
    <xdr:clientData/>
  </xdr:twoCellAnchor>
  <xdr:twoCellAnchor>
    <xdr:from>
      <xdr:col>2</xdr:col>
      <xdr:colOff>1809591</xdr:colOff>
      <xdr:row>0</xdr:row>
      <xdr:rowOff>0</xdr:rowOff>
    </xdr:from>
    <xdr:to>
      <xdr:col>10</xdr:col>
      <xdr:colOff>147017</xdr:colOff>
      <xdr:row>1</xdr:row>
      <xdr:rowOff>323850</xdr:rowOff>
    </xdr:to>
    <xdr:sp macro="" textlink="">
      <xdr:nvSpPr>
        <xdr:cNvPr id="65" name="Rectangle 1">
          <a:extLst>
            <a:ext uri="{FF2B5EF4-FFF2-40B4-BE49-F238E27FC236}">
              <a16:creationId xmlns:a16="http://schemas.microsoft.com/office/drawing/2014/main" id="{00000000-0008-0000-0900-000041000000}"/>
            </a:ext>
          </a:extLst>
        </xdr:cNvPr>
        <xdr:cNvSpPr>
          <a:spLocks noChangeArrowheads="1"/>
        </xdr:cNvSpPr>
      </xdr:nvSpPr>
      <xdr:spPr>
        <a:xfrm>
          <a:off x="3721100" y="0"/>
          <a:ext cx="5693410" cy="64770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76200</xdr:colOff>
      <xdr:row>0</xdr:row>
      <xdr:rowOff>45720</xdr:rowOff>
    </xdr:from>
    <xdr:to>
      <xdr:col>1</xdr:col>
      <xdr:colOff>548005</xdr:colOff>
      <xdr:row>0</xdr:row>
      <xdr:rowOff>266700</xdr:rowOff>
    </xdr:to>
    <xdr:pic>
      <xdr:nvPicPr>
        <xdr:cNvPr id="62" name="Picture 5">
          <a:extLst>
            <a:ext uri="{FF2B5EF4-FFF2-40B4-BE49-F238E27FC236}">
              <a16:creationId xmlns:a16="http://schemas.microsoft.com/office/drawing/2014/main" id="{00000000-0008-0000-0A00-00003E000000}"/>
            </a:ext>
          </a:extLst>
        </xdr:cNvPr>
        <xdr:cNvPicPr>
          <a:picLocks noChangeAspect="1"/>
        </xdr:cNvPicPr>
      </xdr:nvPicPr>
      <xdr:blipFill>
        <a:blip xmlns:r="http://schemas.openxmlformats.org/officeDocument/2006/relationships" r:embed="rId1"/>
        <a:stretch>
          <a:fillRect/>
        </a:stretch>
      </xdr:blipFill>
      <xdr:spPr>
        <a:xfrm>
          <a:off x="76200" y="45720"/>
          <a:ext cx="1329055" cy="220980"/>
        </a:xfrm>
        <a:prstGeom prst="rect">
          <a:avLst/>
        </a:prstGeom>
        <a:noFill/>
        <a:ln w="9525">
          <a:noFill/>
        </a:ln>
      </xdr:spPr>
    </xdr:pic>
    <xdr:clientData/>
  </xdr:twoCellAnchor>
  <xdr:twoCellAnchor>
    <xdr:from>
      <xdr:col>2</xdr:col>
      <xdr:colOff>1809591</xdr:colOff>
      <xdr:row>0</xdr:row>
      <xdr:rowOff>0</xdr:rowOff>
    </xdr:from>
    <xdr:to>
      <xdr:col>11</xdr:col>
      <xdr:colOff>147017</xdr:colOff>
      <xdr:row>2</xdr:row>
      <xdr:rowOff>78007</xdr:rowOff>
    </xdr:to>
    <xdr:sp macro="" textlink="">
      <xdr:nvSpPr>
        <xdr:cNvPr id="63" name="Rectangle 1">
          <a:extLst>
            <a:ext uri="{FF2B5EF4-FFF2-40B4-BE49-F238E27FC236}">
              <a16:creationId xmlns:a16="http://schemas.microsoft.com/office/drawing/2014/main" id="{00000000-0008-0000-0A00-00003F000000}"/>
            </a:ext>
          </a:extLst>
        </xdr:cNvPr>
        <xdr:cNvSpPr>
          <a:spLocks noChangeArrowheads="1"/>
        </xdr:cNvSpPr>
      </xdr:nvSpPr>
      <xdr:spPr>
        <a:xfrm>
          <a:off x="3060700" y="0"/>
          <a:ext cx="5780405" cy="72517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500"/>
            </a:lnSpc>
          </a:pPr>
          <a:r>
            <a:rPr lang="zh-CN" altLang="zh-CN" sz="1600" b="1">
              <a:effectLst/>
              <a:latin typeface="楷体_GB2312" panose="02010609030101010101" pitchFamily="49" charset="-122"/>
              <a:ea typeface="楷体_GB2312" panose="02010609030101010101" pitchFamily="49" charset="-122"/>
              <a:cs typeface="+mn-cs"/>
            </a:rPr>
            <a:t>东莞冠谊化妆品有限公司</a:t>
          </a:r>
          <a:endParaRPr lang="zh-CN" altLang="zh-CN" sz="16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600">
              <a:effectLst/>
              <a:latin typeface="楷体_GB2312" panose="02010609030101010101" pitchFamily="49" charset="-122"/>
              <a:ea typeface="楷体_GB2312" panose="02010609030101010101" pitchFamily="49" charset="-122"/>
              <a:cs typeface="+mn-cs"/>
            </a:rPr>
            <a:t>Dongguan HCT Manufacturing One Co.,Ltd.</a:t>
          </a:r>
          <a:endParaRPr lang="en-US" altLang="zh-CN" sz="16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2</xdr:col>
      <xdr:colOff>878331</xdr:colOff>
      <xdr:row>0</xdr:row>
      <xdr:rowOff>203515</xdr:rowOff>
    </xdr:from>
    <xdr:to>
      <xdr:col>9</xdr:col>
      <xdr:colOff>117377</xdr:colOff>
      <xdr:row>2</xdr:row>
      <xdr:rowOff>287918</xdr:rowOff>
    </xdr:to>
    <xdr:sp macro="" textlink="">
      <xdr:nvSpPr>
        <xdr:cNvPr id="11" name="Rectangle 1">
          <a:extLst>
            <a:ext uri="{FF2B5EF4-FFF2-40B4-BE49-F238E27FC236}">
              <a16:creationId xmlns:a16="http://schemas.microsoft.com/office/drawing/2014/main" id="{00000000-0008-0000-1700-00000B000000}"/>
            </a:ext>
          </a:extLst>
        </xdr:cNvPr>
        <xdr:cNvSpPr>
          <a:spLocks noChangeArrowheads="1"/>
        </xdr:cNvSpPr>
      </xdr:nvSpPr>
      <xdr:spPr>
        <a:xfrm>
          <a:off x="3142560" y="203515"/>
          <a:ext cx="6434503" cy="715774"/>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1600"/>
            </a:lnSpc>
          </a:pPr>
          <a:r>
            <a:rPr lang="zh-CN" altLang="zh-CN" sz="2400" b="1">
              <a:effectLst/>
              <a:latin typeface="楷体_GB2312" panose="02010609030101010101" pitchFamily="49" charset="-122"/>
              <a:ea typeface="楷体_GB2312" panose="02010609030101010101" pitchFamily="49" charset="-122"/>
              <a:cs typeface="+mn-cs"/>
            </a:rPr>
            <a:t>东莞冠谊化妆品有限公司</a:t>
          </a:r>
          <a:endParaRPr lang="zh-CN" altLang="zh-CN" sz="2400">
            <a:effectLst/>
            <a:latin typeface="楷体_GB2312" panose="02010609030101010101" pitchFamily="49" charset="-122"/>
            <a:ea typeface="楷体_GB2312" panose="02010609030101010101" pitchFamily="49" charset="-122"/>
            <a:cs typeface="+mn-cs"/>
          </a:endParaRPr>
        </a:p>
        <a:p>
          <a:pPr algn="ctr">
            <a:lnSpc>
              <a:spcPts val="1400"/>
            </a:lnSpc>
          </a:pPr>
          <a:r>
            <a:rPr lang="en-AU" altLang="zh-CN" sz="1400">
              <a:effectLst/>
              <a:latin typeface="等线" panose="02010600030101010101" pitchFamily="2" charset="-122"/>
              <a:ea typeface="等线" panose="02010600030101010101" pitchFamily="2" charset="-122"/>
              <a:cs typeface="+mn-cs"/>
            </a:rPr>
            <a:t>Dongguan HCT Manufacturing One Co.,Ltd.</a:t>
          </a:r>
          <a:endParaRPr lang="en-US" altLang="zh-CN" sz="1400" b="0" i="0" strike="noStrike">
            <a:solidFill>
              <a:srgbClr val="000000"/>
            </a:solidFill>
            <a:latin typeface="等线" panose="02010600030101010101" pitchFamily="2" charset="-122"/>
            <a:ea typeface="等线" panose="02010600030101010101" pitchFamily="2" charset="-122"/>
            <a:cs typeface="Times New Roman" panose="02020603050405020304" pitchFamily="12"/>
          </a:endParaRPr>
        </a:p>
      </xdr:txBody>
    </xdr:sp>
    <xdr:clientData/>
  </xdr:twoCellAnchor>
  <xdr:twoCellAnchor editAs="oneCell">
    <xdr:from>
      <xdr:col>0</xdr:col>
      <xdr:colOff>133350</xdr:colOff>
      <xdr:row>0</xdr:row>
      <xdr:rowOff>94615</xdr:rowOff>
    </xdr:from>
    <xdr:to>
      <xdr:col>1</xdr:col>
      <xdr:colOff>1072515</xdr:colOff>
      <xdr:row>1</xdr:row>
      <xdr:rowOff>219075</xdr:rowOff>
    </xdr:to>
    <xdr:pic>
      <xdr:nvPicPr>
        <xdr:cNvPr id="12" name="图片 1">
          <a:extLst>
            <a:ext uri="{FF2B5EF4-FFF2-40B4-BE49-F238E27FC236}">
              <a16:creationId xmlns:a16="http://schemas.microsoft.com/office/drawing/2014/main" id="{00000000-0008-0000-1700-00000C000000}"/>
            </a:ext>
          </a:extLst>
        </xdr:cNvPr>
        <xdr:cNvPicPr>
          <a:picLocks noChangeAspect="1"/>
        </xdr:cNvPicPr>
      </xdr:nvPicPr>
      <xdr:blipFill>
        <a:blip xmlns:r="http://schemas.openxmlformats.org/officeDocument/2006/relationships" r:embed="rId1"/>
        <a:stretch>
          <a:fillRect/>
        </a:stretch>
      </xdr:blipFill>
      <xdr:spPr>
        <a:xfrm>
          <a:off x="133350" y="94615"/>
          <a:ext cx="1847850" cy="448310"/>
        </a:xfrm>
        <a:prstGeom prst="rect">
          <a:avLst/>
        </a:prstGeom>
        <a:noFill/>
        <a:ln w="9525">
          <a:noFill/>
        </a:ln>
      </xdr:spPr>
    </xdr:pic>
    <xdr:clientData/>
  </xdr:twoCellAnchor>
</xdr:wsDr>
</file>

<file path=xl/drawings/drawing13.xml><?xml version="1.0" encoding="utf-8"?>
<xdr:wsDr xmlns:xdr="http://schemas.openxmlformats.org/drawingml/2006/spreadsheetDrawing" xmlns:a="http://schemas.openxmlformats.org/drawingml/2006/main">
  <xdr:oneCellAnchor>
    <xdr:from>
      <xdr:col>5</xdr:col>
      <xdr:colOff>466561</xdr:colOff>
      <xdr:row>0</xdr:row>
      <xdr:rowOff>0</xdr:rowOff>
    </xdr:from>
    <xdr:ext cx="4380230" cy="804333"/>
    <xdr:sp macro="" textlink="">
      <xdr:nvSpPr>
        <xdr:cNvPr id="57" name="矩形 56">
          <a:extLst>
            <a:ext uri="{FF2B5EF4-FFF2-40B4-BE49-F238E27FC236}">
              <a16:creationId xmlns:a16="http://schemas.microsoft.com/office/drawing/2014/main" id="{00000000-0008-0000-0C00-000039000000}"/>
            </a:ext>
          </a:extLst>
        </xdr:cNvPr>
        <xdr:cNvSpPr/>
      </xdr:nvSpPr>
      <xdr:spPr>
        <a:xfrm>
          <a:off x="5775161" y="0"/>
          <a:ext cx="4380230" cy="804333"/>
        </a:xfrm>
        <a:prstGeom prst="rect">
          <a:avLst/>
        </a:prstGeom>
        <a:noFill/>
        <a:ln w="9525">
          <a:noFill/>
          <a:miter lim="800000"/>
          <a:headEnd/>
          <a:tailEnd/>
        </a:ln>
      </xdr:spPr>
      <xdr:txBody>
        <a:bodyPr lIns="91440" tIns="45720" rIns="91440" bIns="45720" anchor="t" anchorCtr="0"/>
        <a:lstStyle/>
        <a:p>
          <a:pPr algn="ctr">
            <a:lnSpc>
              <a:spcPct val="120000"/>
            </a:lnSpc>
          </a:pPr>
          <a:r>
            <a:rPr sz="2200" b="1" i="0" strike="noStrike">
              <a:ln w="9525" cap="flat">
                <a:prstDash val="solid"/>
                <a:miter lim="800000"/>
                <a:headEnd type="none" w="sm" len="sm"/>
                <a:tailEnd type="none" w="sm" len="sm"/>
              </a:ln>
              <a:solidFill>
                <a:srgbClr val="000000"/>
              </a:solidFill>
              <a:latin typeface="楷体_GB2312"/>
              <a:ea typeface="楷体_GB2312"/>
            </a:rPr>
            <a:t>   </a:t>
          </a:r>
          <a:r>
            <a:rPr sz="1200" b="1" i="0" strike="noStrike">
              <a:ln w="9525" cap="flat">
                <a:prstDash val="solid"/>
                <a:miter lim="800000"/>
                <a:headEnd type="none" w="sm" len="sm"/>
                <a:tailEnd type="none" w="sm" len="sm"/>
              </a:ln>
              <a:solidFill>
                <a:srgbClr val="000000"/>
              </a:solidFill>
              <a:latin typeface="楷体_GB2312"/>
              <a:ea typeface="楷体_GB2312"/>
            </a:rPr>
            <a:t>东莞冠谊化妆品有限公司</a:t>
          </a:r>
        </a:p>
        <a:p>
          <a:pPr algn="ctr">
            <a:lnSpc>
              <a:spcPct val="120000"/>
            </a:lnSpc>
          </a:pPr>
          <a:r>
            <a:rPr sz="1200" b="0" i="0" strike="noStrike">
              <a:ln w="9525" cap="flat">
                <a:prstDash val="solid"/>
                <a:miter lim="800000"/>
                <a:headEnd type="none" w="sm" len="sm"/>
                <a:tailEnd type="none" w="sm" len="sm"/>
              </a:ln>
              <a:solidFill>
                <a:srgbClr val="000000"/>
              </a:solidFill>
              <a:latin typeface="楷体_GB2312"/>
              <a:ea typeface="楷体_GB2312"/>
            </a:rPr>
            <a:t>Dongguan HCT Manufacturing One  CO., LTD</a:t>
          </a:r>
        </a:p>
        <a:p>
          <a:pPr>
            <a:lnSpc>
              <a:spcPct val="120000"/>
            </a:lnSpc>
          </a:pPr>
          <a:endParaRPr/>
        </a:p>
        <a:p>
          <a:pPr>
            <a:lnSpc>
              <a:spcPct val="120000"/>
            </a:lnSpc>
          </a:pPr>
          <a:endParaRPr/>
        </a:p>
      </xdr:txBody>
    </xdr:sp>
    <xdr:clientData/>
  </xdr:oneCellAnchor>
  <xdr:twoCellAnchor editAs="oneCell">
    <xdr:from>
      <xdr:col>0</xdr:col>
      <xdr:colOff>27275</xdr:colOff>
      <xdr:row>0</xdr:row>
      <xdr:rowOff>0</xdr:rowOff>
    </xdr:from>
    <xdr:to>
      <xdr:col>2</xdr:col>
      <xdr:colOff>139035</xdr:colOff>
      <xdr:row>0</xdr:row>
      <xdr:rowOff>381000</xdr:rowOff>
    </xdr:to>
    <xdr:pic>
      <xdr:nvPicPr>
        <xdr:cNvPr id="58" name="图片 5">
          <a:extLst>
            <a:ext uri="{FF2B5EF4-FFF2-40B4-BE49-F238E27FC236}">
              <a16:creationId xmlns:a16="http://schemas.microsoft.com/office/drawing/2014/main" id="{00000000-0008-0000-0C00-00003A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26670" y="0"/>
          <a:ext cx="1560830" cy="381000"/>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1</xdr:col>
      <xdr:colOff>850900</xdr:colOff>
      <xdr:row>1</xdr:row>
      <xdr:rowOff>34290</xdr:rowOff>
    </xdr:to>
    <xdr:pic>
      <xdr:nvPicPr>
        <xdr:cNvPr id="54" name="Picture 5">
          <a:extLst>
            <a:ext uri="{FF2B5EF4-FFF2-40B4-BE49-F238E27FC236}">
              <a16:creationId xmlns:a16="http://schemas.microsoft.com/office/drawing/2014/main" id="{00000000-0008-0000-0D00-000036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95250"/>
          <a:ext cx="1364615" cy="114300"/>
        </a:xfrm>
        <a:prstGeom prst="rect">
          <a:avLst/>
        </a:prstGeom>
        <a:noFill/>
        <a:ln>
          <a:noFill/>
        </a:ln>
      </xdr:spPr>
    </xdr:pic>
    <xdr:clientData/>
  </xdr:twoCellAnchor>
  <xdr:twoCellAnchor>
    <xdr:from>
      <xdr:col>2</xdr:col>
      <xdr:colOff>2122842</xdr:colOff>
      <xdr:row>0</xdr:row>
      <xdr:rowOff>0</xdr:rowOff>
    </xdr:from>
    <xdr:to>
      <xdr:col>5</xdr:col>
      <xdr:colOff>523260</xdr:colOff>
      <xdr:row>3</xdr:row>
      <xdr:rowOff>121919</xdr:rowOff>
    </xdr:to>
    <xdr:sp macro="" textlink="">
      <xdr:nvSpPr>
        <xdr:cNvPr id="55" name="Rectangle 1">
          <a:extLst>
            <a:ext uri="{FF2B5EF4-FFF2-40B4-BE49-F238E27FC236}">
              <a16:creationId xmlns:a16="http://schemas.microsoft.com/office/drawing/2014/main" id="{00000000-0008-0000-0D00-000037000000}"/>
            </a:ext>
          </a:extLst>
        </xdr:cNvPr>
        <xdr:cNvSpPr>
          <a:spLocks noChangeArrowheads="1"/>
        </xdr:cNvSpPr>
      </xdr:nvSpPr>
      <xdr:spPr>
        <a:xfrm>
          <a:off x="3628913" y="0"/>
          <a:ext cx="4030253" cy="659801"/>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twoCellAnchor editAs="oneCell">
    <xdr:from>
      <xdr:col>0</xdr:col>
      <xdr:colOff>152400</xdr:colOff>
      <xdr:row>14</xdr:row>
      <xdr:rowOff>32868</xdr:rowOff>
    </xdr:from>
    <xdr:to>
      <xdr:col>19</xdr:col>
      <xdr:colOff>41564</xdr:colOff>
      <xdr:row>39</xdr:row>
      <xdr:rowOff>29585</xdr:rowOff>
    </xdr:to>
    <xdr:pic>
      <xdr:nvPicPr>
        <xdr:cNvPr id="2" name="图片 1">
          <a:extLst>
            <a:ext uri="{FF2B5EF4-FFF2-40B4-BE49-F238E27FC236}">
              <a16:creationId xmlns:a16="http://schemas.microsoft.com/office/drawing/2014/main" id="{9DB3C410-BCAC-5D92-98CE-907CAC567773}"/>
            </a:ext>
          </a:extLst>
        </xdr:cNvPr>
        <xdr:cNvPicPr>
          <a:picLocks noChangeAspect="1"/>
        </xdr:cNvPicPr>
      </xdr:nvPicPr>
      <xdr:blipFill>
        <a:blip xmlns:r="http://schemas.openxmlformats.org/officeDocument/2006/relationships" r:embed="rId2"/>
        <a:stretch>
          <a:fillRect/>
        </a:stretch>
      </xdr:blipFill>
      <xdr:spPr>
        <a:xfrm>
          <a:off x="152400" y="3357959"/>
          <a:ext cx="12676909" cy="44994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1</xdr:col>
      <xdr:colOff>850900</xdr:colOff>
      <xdr:row>0</xdr:row>
      <xdr:rowOff>205964</xdr:rowOff>
    </xdr:to>
    <xdr:pic>
      <xdr:nvPicPr>
        <xdr:cNvPr id="52" name="Picture 5">
          <a:extLst>
            <a:ext uri="{FF2B5EF4-FFF2-40B4-BE49-F238E27FC236}">
              <a16:creationId xmlns:a16="http://schemas.microsoft.com/office/drawing/2014/main" id="{00000000-0008-0000-0E00-000034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95250"/>
          <a:ext cx="1364615" cy="114300"/>
        </a:xfrm>
        <a:prstGeom prst="rect">
          <a:avLst/>
        </a:prstGeom>
        <a:noFill/>
        <a:ln>
          <a:noFill/>
        </a:ln>
      </xdr:spPr>
    </xdr:pic>
    <xdr:clientData/>
  </xdr:twoCellAnchor>
  <xdr:twoCellAnchor>
    <xdr:from>
      <xdr:col>3</xdr:col>
      <xdr:colOff>582706</xdr:colOff>
      <xdr:row>0</xdr:row>
      <xdr:rowOff>8966</xdr:rowOff>
    </xdr:from>
    <xdr:to>
      <xdr:col>9</xdr:col>
      <xdr:colOff>137330</xdr:colOff>
      <xdr:row>2</xdr:row>
      <xdr:rowOff>100931</xdr:rowOff>
    </xdr:to>
    <xdr:sp macro="" textlink="">
      <xdr:nvSpPr>
        <xdr:cNvPr id="53" name="Rectangle 1">
          <a:extLst>
            <a:ext uri="{FF2B5EF4-FFF2-40B4-BE49-F238E27FC236}">
              <a16:creationId xmlns:a16="http://schemas.microsoft.com/office/drawing/2014/main" id="{00000000-0008-0000-0E00-000035000000}"/>
            </a:ext>
          </a:extLst>
        </xdr:cNvPr>
        <xdr:cNvSpPr>
          <a:spLocks noChangeArrowheads="1"/>
        </xdr:cNvSpPr>
      </xdr:nvSpPr>
      <xdr:spPr>
        <a:xfrm>
          <a:off x="3827930" y="8966"/>
          <a:ext cx="3794929" cy="647777"/>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122582</xdr:colOff>
      <xdr:row>0</xdr:row>
      <xdr:rowOff>62534</xdr:rowOff>
    </xdr:from>
    <xdr:to>
      <xdr:col>1</xdr:col>
      <xdr:colOff>942367</xdr:colOff>
      <xdr:row>1</xdr:row>
      <xdr:rowOff>103809</xdr:rowOff>
    </xdr:to>
    <xdr:pic>
      <xdr:nvPicPr>
        <xdr:cNvPr id="47" name="Picture 5">
          <a:extLst>
            <a:ext uri="{FF2B5EF4-FFF2-40B4-BE49-F238E27FC236}">
              <a16:creationId xmlns:a16="http://schemas.microsoft.com/office/drawing/2014/main" id="{00000000-0008-0000-0F00-00002F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122555" y="62230"/>
          <a:ext cx="1428750" cy="224155"/>
        </a:xfrm>
        <a:prstGeom prst="rect">
          <a:avLst/>
        </a:prstGeom>
        <a:noFill/>
        <a:ln>
          <a:noFill/>
        </a:ln>
      </xdr:spPr>
    </xdr:pic>
    <xdr:clientData/>
  </xdr:twoCellAnchor>
  <xdr:twoCellAnchor editAs="oneCell">
    <xdr:from>
      <xdr:col>4</xdr:col>
      <xdr:colOff>609600</xdr:colOff>
      <xdr:row>0</xdr:row>
      <xdr:rowOff>36632</xdr:rowOff>
    </xdr:from>
    <xdr:to>
      <xdr:col>11</xdr:col>
      <xdr:colOff>196850</xdr:colOff>
      <xdr:row>3</xdr:row>
      <xdr:rowOff>197922</xdr:rowOff>
    </xdr:to>
    <xdr:pic>
      <xdr:nvPicPr>
        <xdr:cNvPr id="48" name="图片 2">
          <a:extLst>
            <a:ext uri="{FF2B5EF4-FFF2-40B4-BE49-F238E27FC236}">
              <a16:creationId xmlns:a16="http://schemas.microsoft.com/office/drawing/2014/main" id="{00000000-0008-0000-0F00-000030000000}"/>
            </a:ext>
          </a:extLst>
        </xdr:cNvPr>
        <xdr:cNvPicPr>
          <a:picLocks noChangeAspect="1"/>
        </xdr:cNvPicPr>
      </xdr:nvPicPr>
      <xdr:blipFill>
        <a:blip xmlns:r="http://schemas.openxmlformats.org/officeDocument/2006/relationships" r:embed="rId2"/>
        <a:stretch>
          <a:fillRect/>
        </a:stretch>
      </xdr:blipFill>
      <xdr:spPr>
        <a:xfrm>
          <a:off x="5076825" y="36195"/>
          <a:ext cx="4062095" cy="709930"/>
        </a:xfrm>
        <a:prstGeom prst="rect">
          <a:avLst/>
        </a:prstGeom>
      </xdr:spPr>
    </xdr:pic>
    <xdr:clientData/>
  </xdr:twoCellAnchor>
  <xdr:twoCellAnchor editAs="oneCell">
    <xdr:from>
      <xdr:col>0</xdr:col>
      <xdr:colOff>13854</xdr:colOff>
      <xdr:row>21</xdr:row>
      <xdr:rowOff>110836</xdr:rowOff>
    </xdr:from>
    <xdr:to>
      <xdr:col>18</xdr:col>
      <xdr:colOff>156828</xdr:colOff>
      <xdr:row>52</xdr:row>
      <xdr:rowOff>92132</xdr:rowOff>
    </xdr:to>
    <xdr:pic>
      <xdr:nvPicPr>
        <xdr:cNvPr id="2" name="图片 1">
          <a:extLst>
            <a:ext uri="{FF2B5EF4-FFF2-40B4-BE49-F238E27FC236}">
              <a16:creationId xmlns:a16="http://schemas.microsoft.com/office/drawing/2014/main" id="{AC02792F-3BA9-5359-5CDB-45162F947CBE}"/>
            </a:ext>
          </a:extLst>
        </xdr:cNvPr>
        <xdr:cNvPicPr>
          <a:picLocks noChangeAspect="1"/>
        </xdr:cNvPicPr>
      </xdr:nvPicPr>
      <xdr:blipFill>
        <a:blip xmlns:r="http://schemas.openxmlformats.org/officeDocument/2006/relationships" r:embed="rId3"/>
        <a:stretch>
          <a:fillRect/>
        </a:stretch>
      </xdr:blipFill>
      <xdr:spPr>
        <a:xfrm>
          <a:off x="13854" y="4378036"/>
          <a:ext cx="10949519" cy="5564678"/>
        </a:xfrm>
        <a:prstGeom prst="rect">
          <a:avLst/>
        </a:prstGeom>
      </xdr:spPr>
    </xdr:pic>
    <xdr:clientData/>
  </xdr:twoCellAnchor>
  <xdr:twoCellAnchor editAs="oneCell">
    <xdr:from>
      <xdr:col>0</xdr:col>
      <xdr:colOff>96982</xdr:colOff>
      <xdr:row>54</xdr:row>
      <xdr:rowOff>5050</xdr:rowOff>
    </xdr:from>
    <xdr:to>
      <xdr:col>18</xdr:col>
      <xdr:colOff>69273</xdr:colOff>
      <xdr:row>83</xdr:row>
      <xdr:rowOff>575</xdr:rowOff>
    </xdr:to>
    <xdr:pic>
      <xdr:nvPicPr>
        <xdr:cNvPr id="3" name="图片 2">
          <a:extLst>
            <a:ext uri="{FF2B5EF4-FFF2-40B4-BE49-F238E27FC236}">
              <a16:creationId xmlns:a16="http://schemas.microsoft.com/office/drawing/2014/main" id="{C1742182-ECFF-EC40-899B-B59F8C78B8AC}"/>
            </a:ext>
          </a:extLst>
        </xdr:cNvPr>
        <xdr:cNvPicPr>
          <a:picLocks noChangeAspect="1"/>
        </xdr:cNvPicPr>
      </xdr:nvPicPr>
      <xdr:blipFill>
        <a:blip xmlns:r="http://schemas.openxmlformats.org/officeDocument/2006/relationships" r:embed="rId4"/>
        <a:stretch>
          <a:fillRect/>
        </a:stretch>
      </xdr:blipFill>
      <xdr:spPr>
        <a:xfrm>
          <a:off x="96982" y="10215850"/>
          <a:ext cx="10778836" cy="5218689"/>
        </a:xfrm>
        <a:prstGeom prst="rect">
          <a:avLst/>
        </a:prstGeom>
      </xdr:spPr>
    </xdr:pic>
    <xdr:clientData/>
  </xdr:twoCellAnchor>
  <xdr:twoCellAnchor editAs="oneCell">
    <xdr:from>
      <xdr:col>0</xdr:col>
      <xdr:colOff>0</xdr:colOff>
      <xdr:row>84</xdr:row>
      <xdr:rowOff>15214</xdr:rowOff>
    </xdr:from>
    <xdr:to>
      <xdr:col>17</xdr:col>
      <xdr:colOff>360218</xdr:colOff>
      <xdr:row>117</xdr:row>
      <xdr:rowOff>157447</xdr:rowOff>
    </xdr:to>
    <xdr:pic>
      <xdr:nvPicPr>
        <xdr:cNvPr id="4" name="图片 3">
          <a:extLst>
            <a:ext uri="{FF2B5EF4-FFF2-40B4-BE49-F238E27FC236}">
              <a16:creationId xmlns:a16="http://schemas.microsoft.com/office/drawing/2014/main" id="{B9DE9D75-0D87-9630-F37F-4DC790CAC638}"/>
            </a:ext>
          </a:extLst>
        </xdr:cNvPr>
        <xdr:cNvPicPr>
          <a:picLocks noChangeAspect="1"/>
        </xdr:cNvPicPr>
      </xdr:nvPicPr>
      <xdr:blipFill>
        <a:blip xmlns:r="http://schemas.openxmlformats.org/officeDocument/2006/relationships" r:embed="rId5"/>
        <a:stretch>
          <a:fillRect/>
        </a:stretch>
      </xdr:blipFill>
      <xdr:spPr>
        <a:xfrm>
          <a:off x="0" y="15629287"/>
          <a:ext cx="10778836" cy="6085833"/>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95250</xdr:colOff>
      <xdr:row>1</xdr:row>
      <xdr:rowOff>95250</xdr:rowOff>
    </xdr:from>
    <xdr:to>
      <xdr:col>1</xdr:col>
      <xdr:colOff>850900</xdr:colOff>
      <xdr:row>1</xdr:row>
      <xdr:rowOff>209550</xdr:rowOff>
    </xdr:to>
    <xdr:pic>
      <xdr:nvPicPr>
        <xdr:cNvPr id="41" name="Picture 5">
          <a:extLst>
            <a:ext uri="{FF2B5EF4-FFF2-40B4-BE49-F238E27FC236}">
              <a16:creationId xmlns:a16="http://schemas.microsoft.com/office/drawing/2014/main" id="{00000000-0008-0000-1200-000029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278130"/>
          <a:ext cx="1364615" cy="114300"/>
        </a:xfrm>
        <a:prstGeom prst="rect">
          <a:avLst/>
        </a:prstGeom>
        <a:noFill/>
        <a:ln>
          <a:noFill/>
        </a:ln>
      </xdr:spPr>
    </xdr:pic>
    <xdr:clientData/>
  </xdr:twoCellAnchor>
  <xdr:twoCellAnchor>
    <xdr:from>
      <xdr:col>5</xdr:col>
      <xdr:colOff>188399</xdr:colOff>
      <xdr:row>1</xdr:row>
      <xdr:rowOff>45721</xdr:rowOff>
    </xdr:from>
    <xdr:to>
      <xdr:col>12</xdr:col>
      <xdr:colOff>148984</xdr:colOff>
      <xdr:row>3</xdr:row>
      <xdr:rowOff>137686</xdr:rowOff>
    </xdr:to>
    <xdr:sp macro="" textlink="">
      <xdr:nvSpPr>
        <xdr:cNvPr id="42" name="Rectangle 1">
          <a:extLst>
            <a:ext uri="{FF2B5EF4-FFF2-40B4-BE49-F238E27FC236}">
              <a16:creationId xmlns:a16="http://schemas.microsoft.com/office/drawing/2014/main" id="{00000000-0008-0000-1200-00002A000000}"/>
            </a:ext>
          </a:extLst>
        </xdr:cNvPr>
        <xdr:cNvSpPr>
          <a:spLocks noChangeArrowheads="1"/>
        </xdr:cNvSpPr>
      </xdr:nvSpPr>
      <xdr:spPr>
        <a:xfrm>
          <a:off x="4066979" y="228601"/>
          <a:ext cx="4989785" cy="716805"/>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18.xml><?xml version="1.0" encoding="utf-8"?>
<xdr:wsDr xmlns:xdr="http://schemas.openxmlformats.org/drawingml/2006/spreadsheetDrawing" xmlns:a="http://schemas.openxmlformats.org/drawingml/2006/main">
  <xdr:oneCellAnchor>
    <xdr:from>
      <xdr:col>4</xdr:col>
      <xdr:colOff>828675</xdr:colOff>
      <xdr:row>0</xdr:row>
      <xdr:rowOff>106680</xdr:rowOff>
    </xdr:from>
    <xdr:ext cx="3228342" cy="472440"/>
    <xdr:pic>
      <xdr:nvPicPr>
        <xdr:cNvPr id="43" name="图片 1">
          <a:extLst>
            <a:ext uri="{FF2B5EF4-FFF2-40B4-BE49-F238E27FC236}">
              <a16:creationId xmlns:a16="http://schemas.microsoft.com/office/drawing/2014/main" id="{00000000-0008-0000-1100-00002B000000}"/>
            </a:ext>
          </a:extLst>
        </xdr:cNvPr>
        <xdr:cNvPicPr>
          <a:picLocks noChangeAspect="1"/>
        </xdr:cNvPicPr>
      </xdr:nvPicPr>
      <xdr:blipFill>
        <a:blip xmlns:r="http://schemas.openxmlformats.org/officeDocument/2006/relationships" r:embed="rId1"/>
        <a:stretch>
          <a:fillRect/>
        </a:stretch>
      </xdr:blipFill>
      <xdr:spPr>
        <a:xfrm>
          <a:off x="4204335" y="106680"/>
          <a:ext cx="3228342" cy="472440"/>
        </a:xfrm>
        <a:prstGeom prst="rect">
          <a:avLst/>
        </a:prstGeom>
      </xdr:spPr>
    </xdr:pic>
    <xdr:clientData/>
  </xdr:oneCellAnchor>
  <xdr:oneCellAnchor>
    <xdr:from>
      <xdr:col>0</xdr:col>
      <xdr:colOff>371475</xdr:colOff>
      <xdr:row>0</xdr:row>
      <xdr:rowOff>133351</xdr:rowOff>
    </xdr:from>
    <xdr:ext cx="1487805" cy="324468"/>
    <xdr:pic>
      <xdr:nvPicPr>
        <xdr:cNvPr id="44" name="Picture 31">
          <a:extLst>
            <a:ext uri="{FF2B5EF4-FFF2-40B4-BE49-F238E27FC236}">
              <a16:creationId xmlns:a16="http://schemas.microsoft.com/office/drawing/2014/main" id="{00000000-0008-0000-1100-00002C000000}"/>
            </a:ext>
          </a:extLst>
        </xdr:cNvPr>
        <xdr:cNvPicPr>
          <a:picLocks noChangeAspect="1" noChangeArrowheads="1"/>
        </xdr:cNvPicPr>
      </xdr:nvPicPr>
      <xdr:blipFill>
        <a:blip xmlns:r="http://schemas.openxmlformats.org/officeDocument/2006/relationships" r:embed="rId2" cstate="print"/>
        <a:stretch>
          <a:fillRect/>
        </a:stretch>
      </xdr:blipFill>
      <xdr:spPr>
        <a:xfrm>
          <a:off x="371475" y="133351"/>
          <a:ext cx="1487805" cy="324468"/>
        </a:xfrm>
        <a:prstGeom prst="rect">
          <a:avLst/>
        </a:prstGeom>
        <a:noFill/>
        <a:ln w="1">
          <a:noFill/>
          <a:miter lim="800000"/>
          <a:headEnd/>
          <a:tailEnd type="none" w="med" len="med"/>
        </a:ln>
        <a:effectLst/>
      </xdr:spPr>
    </xdr:pic>
    <xdr:clientData/>
  </xdr:oneCellAnchor>
</xdr:wsDr>
</file>

<file path=xl/drawings/drawing19.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1</xdr:col>
      <xdr:colOff>850900</xdr:colOff>
      <xdr:row>0</xdr:row>
      <xdr:rowOff>209550</xdr:rowOff>
    </xdr:to>
    <xdr:pic>
      <xdr:nvPicPr>
        <xdr:cNvPr id="45" name="Picture 5">
          <a:extLst>
            <a:ext uri="{FF2B5EF4-FFF2-40B4-BE49-F238E27FC236}">
              <a16:creationId xmlns:a16="http://schemas.microsoft.com/office/drawing/2014/main" id="{00000000-0008-0000-1000-00002D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95250"/>
          <a:ext cx="1364615" cy="114300"/>
        </a:xfrm>
        <a:prstGeom prst="rect">
          <a:avLst/>
        </a:prstGeom>
        <a:noFill/>
        <a:ln>
          <a:noFill/>
        </a:ln>
      </xdr:spPr>
    </xdr:pic>
    <xdr:clientData/>
  </xdr:twoCellAnchor>
  <xdr:twoCellAnchor>
    <xdr:from>
      <xdr:col>3</xdr:col>
      <xdr:colOff>203639</xdr:colOff>
      <xdr:row>0</xdr:row>
      <xdr:rowOff>1</xdr:rowOff>
    </xdr:from>
    <xdr:to>
      <xdr:col>10</xdr:col>
      <xdr:colOff>164224</xdr:colOff>
      <xdr:row>2</xdr:row>
      <xdr:rowOff>91966</xdr:rowOff>
    </xdr:to>
    <xdr:sp macro="" textlink="">
      <xdr:nvSpPr>
        <xdr:cNvPr id="46" name="Rectangle 1">
          <a:extLst>
            <a:ext uri="{FF2B5EF4-FFF2-40B4-BE49-F238E27FC236}">
              <a16:creationId xmlns:a16="http://schemas.microsoft.com/office/drawing/2014/main" id="{00000000-0008-0000-1000-00002E000000}"/>
            </a:ext>
          </a:extLst>
        </xdr:cNvPr>
        <xdr:cNvSpPr>
          <a:spLocks noChangeArrowheads="1"/>
        </xdr:cNvSpPr>
      </xdr:nvSpPr>
      <xdr:spPr>
        <a:xfrm>
          <a:off x="3324225" y="0"/>
          <a:ext cx="4223385" cy="45720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1</xdr:col>
      <xdr:colOff>728980</xdr:colOff>
      <xdr:row>0</xdr:row>
      <xdr:rowOff>209550</xdr:rowOff>
    </xdr:to>
    <xdr:pic>
      <xdr:nvPicPr>
        <xdr:cNvPr id="36" name="Picture 5">
          <a:extLst>
            <a:ext uri="{FF2B5EF4-FFF2-40B4-BE49-F238E27FC236}">
              <a16:creationId xmlns:a16="http://schemas.microsoft.com/office/drawing/2014/main" id="{00000000-0008-0000-1300-000024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95250"/>
          <a:ext cx="1366520" cy="114300"/>
        </a:xfrm>
        <a:prstGeom prst="rect">
          <a:avLst/>
        </a:prstGeom>
        <a:noFill/>
        <a:ln>
          <a:noFill/>
        </a:ln>
      </xdr:spPr>
    </xdr:pic>
    <xdr:clientData/>
  </xdr:twoCellAnchor>
  <xdr:twoCellAnchor>
    <xdr:from>
      <xdr:col>3</xdr:col>
      <xdr:colOff>203639</xdr:colOff>
      <xdr:row>0</xdr:row>
      <xdr:rowOff>1</xdr:rowOff>
    </xdr:from>
    <xdr:to>
      <xdr:col>10</xdr:col>
      <xdr:colOff>164224</xdr:colOff>
      <xdr:row>2</xdr:row>
      <xdr:rowOff>91966</xdr:rowOff>
    </xdr:to>
    <xdr:sp macro="" textlink="">
      <xdr:nvSpPr>
        <xdr:cNvPr id="38" name="Rectangle 1">
          <a:extLst>
            <a:ext uri="{FF2B5EF4-FFF2-40B4-BE49-F238E27FC236}">
              <a16:creationId xmlns:a16="http://schemas.microsoft.com/office/drawing/2014/main" id="{00000000-0008-0000-1300-000026000000}"/>
            </a:ext>
          </a:extLst>
        </xdr:cNvPr>
        <xdr:cNvSpPr>
          <a:spLocks noChangeArrowheads="1"/>
        </xdr:cNvSpPr>
      </xdr:nvSpPr>
      <xdr:spPr>
        <a:xfrm>
          <a:off x="3101340" y="0"/>
          <a:ext cx="5252085" cy="45720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twoCellAnchor editAs="oneCell">
    <xdr:from>
      <xdr:col>0</xdr:col>
      <xdr:colOff>22860</xdr:colOff>
      <xdr:row>12</xdr:row>
      <xdr:rowOff>335281</xdr:rowOff>
    </xdr:from>
    <xdr:to>
      <xdr:col>7</xdr:col>
      <xdr:colOff>367133</xdr:colOff>
      <xdr:row>32</xdr:row>
      <xdr:rowOff>121921</xdr:rowOff>
    </xdr:to>
    <xdr:pic>
      <xdr:nvPicPr>
        <xdr:cNvPr id="2" name="图片 1">
          <a:extLst>
            <a:ext uri="{FF2B5EF4-FFF2-40B4-BE49-F238E27FC236}">
              <a16:creationId xmlns:a16="http://schemas.microsoft.com/office/drawing/2014/main" id="{A750A6B1-7D3B-FFB7-1D05-9C858C59A1FF}"/>
            </a:ext>
          </a:extLst>
        </xdr:cNvPr>
        <xdr:cNvPicPr>
          <a:picLocks noChangeAspect="1"/>
        </xdr:cNvPicPr>
      </xdr:nvPicPr>
      <xdr:blipFill>
        <a:blip xmlns:r="http://schemas.openxmlformats.org/officeDocument/2006/relationships" r:embed="rId2"/>
        <a:stretch>
          <a:fillRect/>
        </a:stretch>
      </xdr:blipFill>
      <xdr:spPr>
        <a:xfrm>
          <a:off x="22860" y="3611881"/>
          <a:ext cx="6112613" cy="3467100"/>
        </a:xfrm>
        <a:prstGeom prst="rect">
          <a:avLst/>
        </a:prstGeom>
      </xdr:spPr>
    </xdr:pic>
    <xdr:clientData/>
  </xdr:twoCellAnchor>
  <xdr:twoCellAnchor editAs="oneCell">
    <xdr:from>
      <xdr:col>8</xdr:col>
      <xdr:colOff>30480</xdr:colOff>
      <xdr:row>13</xdr:row>
      <xdr:rowOff>42550</xdr:rowOff>
    </xdr:from>
    <xdr:to>
      <xdr:col>23</xdr:col>
      <xdr:colOff>243206</xdr:colOff>
      <xdr:row>31</xdr:row>
      <xdr:rowOff>53340</xdr:rowOff>
    </xdr:to>
    <xdr:pic>
      <xdr:nvPicPr>
        <xdr:cNvPr id="3" name="图片 2">
          <a:extLst>
            <a:ext uri="{FF2B5EF4-FFF2-40B4-BE49-F238E27FC236}">
              <a16:creationId xmlns:a16="http://schemas.microsoft.com/office/drawing/2014/main" id="{530CCFB9-AED7-F7C8-0004-9EB9B8DCE88A}"/>
            </a:ext>
          </a:extLst>
        </xdr:cNvPr>
        <xdr:cNvPicPr>
          <a:picLocks noChangeAspect="1"/>
        </xdr:cNvPicPr>
      </xdr:nvPicPr>
      <xdr:blipFill>
        <a:blip xmlns:r="http://schemas.openxmlformats.org/officeDocument/2006/relationships" r:embed="rId3"/>
        <a:stretch>
          <a:fillRect/>
        </a:stretch>
      </xdr:blipFill>
      <xdr:spPr>
        <a:xfrm>
          <a:off x="6408420" y="3669670"/>
          <a:ext cx="5897246" cy="316547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2</xdr:col>
      <xdr:colOff>361950</xdr:colOff>
      <xdr:row>0</xdr:row>
      <xdr:rowOff>209550</xdr:rowOff>
    </xdr:to>
    <xdr:pic>
      <xdr:nvPicPr>
        <xdr:cNvPr id="32" name="Picture 5">
          <a:extLst>
            <a:ext uri="{FF2B5EF4-FFF2-40B4-BE49-F238E27FC236}">
              <a16:creationId xmlns:a16="http://schemas.microsoft.com/office/drawing/2014/main" id="{00000000-0008-0000-1400-000020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278130"/>
          <a:ext cx="1362710" cy="114300"/>
        </a:xfrm>
        <a:prstGeom prst="rect">
          <a:avLst/>
        </a:prstGeom>
        <a:noFill/>
        <a:ln>
          <a:noFill/>
        </a:ln>
      </xdr:spPr>
    </xdr:pic>
    <xdr:clientData/>
  </xdr:twoCellAnchor>
  <xdr:twoCellAnchor>
    <xdr:from>
      <xdr:col>5</xdr:col>
      <xdr:colOff>196019</xdr:colOff>
      <xdr:row>0</xdr:row>
      <xdr:rowOff>1</xdr:rowOff>
    </xdr:from>
    <xdr:to>
      <xdr:col>14</xdr:col>
      <xdr:colOff>156604</xdr:colOff>
      <xdr:row>2</xdr:row>
      <xdr:rowOff>175261</xdr:rowOff>
    </xdr:to>
    <xdr:sp macro="" textlink="">
      <xdr:nvSpPr>
        <xdr:cNvPr id="33" name="Rectangle 1">
          <a:extLst>
            <a:ext uri="{FF2B5EF4-FFF2-40B4-BE49-F238E27FC236}">
              <a16:creationId xmlns:a16="http://schemas.microsoft.com/office/drawing/2014/main" id="{00000000-0008-0000-1400-000021000000}"/>
            </a:ext>
          </a:extLst>
        </xdr:cNvPr>
        <xdr:cNvSpPr>
          <a:spLocks noChangeArrowheads="1"/>
        </xdr:cNvSpPr>
      </xdr:nvSpPr>
      <xdr:spPr>
        <a:xfrm>
          <a:off x="3122099" y="1"/>
          <a:ext cx="5607005" cy="80010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gn="ct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twoCellAnchor editAs="oneCell">
    <xdr:from>
      <xdr:col>0</xdr:col>
      <xdr:colOff>53340</xdr:colOff>
      <xdr:row>13</xdr:row>
      <xdr:rowOff>42804</xdr:rowOff>
    </xdr:from>
    <xdr:to>
      <xdr:col>10</xdr:col>
      <xdr:colOff>60960</xdr:colOff>
      <xdr:row>32</xdr:row>
      <xdr:rowOff>53340</xdr:rowOff>
    </xdr:to>
    <xdr:pic>
      <xdr:nvPicPr>
        <xdr:cNvPr id="2" name="图片 1">
          <a:extLst>
            <a:ext uri="{FF2B5EF4-FFF2-40B4-BE49-F238E27FC236}">
              <a16:creationId xmlns:a16="http://schemas.microsoft.com/office/drawing/2014/main" id="{1CAEB1AB-1125-FE11-ABDC-DE6E4D3C159F}"/>
            </a:ext>
          </a:extLst>
        </xdr:cNvPr>
        <xdr:cNvPicPr>
          <a:picLocks noChangeAspect="1"/>
        </xdr:cNvPicPr>
      </xdr:nvPicPr>
      <xdr:blipFill>
        <a:blip xmlns:r="http://schemas.openxmlformats.org/officeDocument/2006/relationships" r:embed="rId2"/>
        <a:stretch>
          <a:fillRect/>
        </a:stretch>
      </xdr:blipFill>
      <xdr:spPr>
        <a:xfrm>
          <a:off x="53340" y="3509904"/>
          <a:ext cx="5646420" cy="3340476"/>
        </a:xfrm>
        <a:prstGeom prst="rect">
          <a:avLst/>
        </a:prstGeom>
      </xdr:spPr>
    </xdr:pic>
    <xdr:clientData/>
  </xdr:twoCellAnchor>
  <xdr:twoCellAnchor editAs="oneCell">
    <xdr:from>
      <xdr:col>10</xdr:col>
      <xdr:colOff>297180</xdr:colOff>
      <xdr:row>15</xdr:row>
      <xdr:rowOff>15670</xdr:rowOff>
    </xdr:from>
    <xdr:to>
      <xdr:col>22</xdr:col>
      <xdr:colOff>251460</xdr:colOff>
      <xdr:row>32</xdr:row>
      <xdr:rowOff>45719</xdr:rowOff>
    </xdr:to>
    <xdr:pic>
      <xdr:nvPicPr>
        <xdr:cNvPr id="3" name="图片 2">
          <a:extLst>
            <a:ext uri="{FF2B5EF4-FFF2-40B4-BE49-F238E27FC236}">
              <a16:creationId xmlns:a16="http://schemas.microsoft.com/office/drawing/2014/main" id="{BC9E5753-B595-CAC1-A5AF-3FB25196BBA2}"/>
            </a:ext>
          </a:extLst>
        </xdr:cNvPr>
        <xdr:cNvPicPr>
          <a:picLocks noChangeAspect="1"/>
        </xdr:cNvPicPr>
      </xdr:nvPicPr>
      <xdr:blipFill>
        <a:blip xmlns:r="http://schemas.openxmlformats.org/officeDocument/2006/relationships" r:embed="rId3"/>
        <a:stretch>
          <a:fillRect/>
        </a:stretch>
      </xdr:blipFill>
      <xdr:spPr>
        <a:xfrm>
          <a:off x="5935980" y="3833290"/>
          <a:ext cx="4701540" cy="3009469"/>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84666</xdr:colOff>
      <xdr:row>1</xdr:row>
      <xdr:rowOff>182880</xdr:rowOff>
    </xdr:from>
    <xdr:to>
      <xdr:col>1</xdr:col>
      <xdr:colOff>1439756</xdr:colOff>
      <xdr:row>3</xdr:row>
      <xdr:rowOff>17780</xdr:rowOff>
    </xdr:to>
    <xdr:pic>
      <xdr:nvPicPr>
        <xdr:cNvPr id="9" name="Picture 5">
          <a:extLst>
            <a:ext uri="{FF2B5EF4-FFF2-40B4-BE49-F238E27FC236}">
              <a16:creationId xmlns:a16="http://schemas.microsoft.com/office/drawing/2014/main" id="{00000000-0008-0000-1600-000009000000}"/>
            </a:ext>
          </a:extLst>
        </xdr:cNvPr>
        <xdr:cNvPicPr>
          <a:picLocks noChangeAspect="1" noChangeArrowheads="1"/>
        </xdr:cNvPicPr>
      </xdr:nvPicPr>
      <xdr:blipFill>
        <a:blip xmlns:r="http://schemas.openxmlformats.org/officeDocument/2006/relationships" r:embed="rId1" cstate="print"/>
        <a:srcRect/>
        <a:stretch>
          <a:fillRect/>
        </a:stretch>
      </xdr:blipFill>
      <xdr:spPr>
        <a:xfrm>
          <a:off x="84455" y="375285"/>
          <a:ext cx="1964055" cy="383540"/>
        </a:xfrm>
        <a:prstGeom prst="rect">
          <a:avLst/>
        </a:prstGeom>
        <a:noFill/>
        <a:ln>
          <a:noFill/>
        </a:ln>
      </xdr:spPr>
    </xdr:pic>
    <xdr:clientData/>
  </xdr:twoCellAnchor>
  <xdr:twoCellAnchor>
    <xdr:from>
      <xdr:col>4</xdr:col>
      <xdr:colOff>318347</xdr:colOff>
      <xdr:row>1</xdr:row>
      <xdr:rowOff>36406</xdr:rowOff>
    </xdr:from>
    <xdr:to>
      <xdr:col>11</xdr:col>
      <xdr:colOff>198121</xdr:colOff>
      <xdr:row>3</xdr:row>
      <xdr:rowOff>34290</xdr:rowOff>
    </xdr:to>
    <xdr:sp macro="" textlink="">
      <xdr:nvSpPr>
        <xdr:cNvPr id="10" name="矩形 9">
          <a:extLst>
            <a:ext uri="{FF2B5EF4-FFF2-40B4-BE49-F238E27FC236}">
              <a16:creationId xmlns:a16="http://schemas.microsoft.com/office/drawing/2014/main" id="{00000000-0008-0000-1600-00000A000000}"/>
            </a:ext>
          </a:extLst>
        </xdr:cNvPr>
        <xdr:cNvSpPr/>
      </xdr:nvSpPr>
      <xdr:spPr>
        <a:xfrm>
          <a:off x="4280747" y="211666"/>
          <a:ext cx="5815754" cy="348404"/>
        </a:xfrm>
        <a:prstGeom prst="rect">
          <a:avLst/>
        </a:prstGeom>
        <a:noFill/>
        <a:ln w="9525">
          <a:noFill/>
          <a:miter lim="800000"/>
          <a:headEnd/>
          <a:tailEnd/>
        </a:ln>
      </xdr:spPr>
      <xdr:txBody>
        <a:bodyPr lIns="91440" tIns="45720" rIns="91440" bIns="45720" anchor="ctr" anchorCtr="0"/>
        <a:lstStyle/>
        <a:p>
          <a:pPr lvl="0" algn="l">
            <a:lnSpc>
              <a:spcPts val="2200"/>
            </a:lnSpc>
          </a:pPr>
          <a:r>
            <a:rPr sz="1800" b="1" i="0" strike="noStrike">
              <a:solidFill>
                <a:srgbClr val="000000"/>
              </a:solidFill>
              <a:effectLst/>
              <a:latin typeface="楷体_GB2312"/>
              <a:ea typeface="楷体_GB2312"/>
            </a:rPr>
            <a:t>       </a:t>
          </a:r>
          <a:r>
            <a:rPr sz="1400" b="1" i="0">
              <a:effectLst/>
              <a:latin typeface="楷体_GB2312"/>
              <a:ea typeface="楷体_GB2312"/>
            </a:rPr>
            <a:t>东莞冠谊化妆品有限公司</a:t>
          </a:r>
          <a:endParaRPr sz="1400" b="0" i="0">
            <a:effectLst/>
            <a:latin typeface="楷体_GB2312"/>
            <a:ea typeface="楷体_GB2312"/>
          </a:endParaRPr>
        </a:p>
        <a:p>
          <a:pPr lvl="0">
            <a:lnSpc>
              <a:spcPts val="1400"/>
            </a:lnSpc>
          </a:pPr>
          <a:r>
            <a:rPr sz="1400" b="0" i="0">
              <a:effectLst/>
              <a:latin typeface="楷体_GB2312"/>
              <a:ea typeface="楷体_GB2312"/>
            </a:rPr>
            <a:t>Dongguan HCT Manufacturing One Co.,Ltd.</a:t>
          </a:r>
          <a:endParaRPr sz="1400" b="0" i="0" strike="noStrike">
            <a:solidFill>
              <a:srgbClr val="000000"/>
            </a:solidFill>
            <a:latin typeface="楷体_GB2312"/>
            <a:ea typeface="楷体_GB2312"/>
          </a:endParaRPr>
        </a:p>
      </xdr:txBody>
    </xdr:sp>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66261</xdr:colOff>
      <xdr:row>0</xdr:row>
      <xdr:rowOff>72058</xdr:rowOff>
    </xdr:from>
    <xdr:to>
      <xdr:col>1</xdr:col>
      <xdr:colOff>1260696</xdr:colOff>
      <xdr:row>1</xdr:row>
      <xdr:rowOff>82438</xdr:rowOff>
    </xdr:to>
    <xdr:pic>
      <xdr:nvPicPr>
        <xdr:cNvPr id="13" name="Picture 5">
          <a:extLst>
            <a:ext uri="{FF2B5EF4-FFF2-40B4-BE49-F238E27FC236}">
              <a16:creationId xmlns:a16="http://schemas.microsoft.com/office/drawing/2014/main" id="{00000000-0008-0000-1800-00000D000000}"/>
            </a:ext>
          </a:extLst>
        </xdr:cNvPr>
        <xdr:cNvPicPr>
          <a:picLocks noChangeAspect="1" noChangeArrowheads="1"/>
        </xdr:cNvPicPr>
      </xdr:nvPicPr>
      <xdr:blipFill>
        <a:blip xmlns:r="http://schemas.openxmlformats.org/officeDocument/2006/relationships" r:embed="rId1"/>
        <a:srcRect/>
        <a:stretch>
          <a:fillRect/>
        </a:stretch>
      </xdr:blipFill>
      <xdr:spPr>
        <a:xfrm>
          <a:off x="66040" y="71755"/>
          <a:ext cx="1957705" cy="279400"/>
        </a:xfrm>
        <a:prstGeom prst="rect">
          <a:avLst/>
        </a:prstGeom>
        <a:noFill/>
        <a:ln>
          <a:noFill/>
        </a:ln>
      </xdr:spPr>
    </xdr:pic>
    <xdr:clientData/>
  </xdr:twoCellAnchor>
  <xdr:twoCellAnchor>
    <xdr:from>
      <xdr:col>2</xdr:col>
      <xdr:colOff>1410044</xdr:colOff>
      <xdr:row>0</xdr:row>
      <xdr:rowOff>49167</xdr:rowOff>
    </xdr:from>
    <xdr:to>
      <xdr:col>11</xdr:col>
      <xdr:colOff>180904</xdr:colOff>
      <xdr:row>2</xdr:row>
      <xdr:rowOff>236768</xdr:rowOff>
    </xdr:to>
    <xdr:sp macro="" textlink="">
      <xdr:nvSpPr>
        <xdr:cNvPr id="14" name="Rectangle 1">
          <a:extLst>
            <a:ext uri="{FF2B5EF4-FFF2-40B4-BE49-F238E27FC236}">
              <a16:creationId xmlns:a16="http://schemas.microsoft.com/office/drawing/2014/main" id="{00000000-0008-0000-1800-00000E000000}"/>
            </a:ext>
          </a:extLst>
        </xdr:cNvPr>
        <xdr:cNvSpPr>
          <a:spLocks noChangeArrowheads="1"/>
        </xdr:cNvSpPr>
      </xdr:nvSpPr>
      <xdr:spPr>
        <a:xfrm>
          <a:off x="3664585" y="48895"/>
          <a:ext cx="6093460" cy="499745"/>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ctr">
            <a:lnSpc>
              <a:spcPts val="2200"/>
            </a:lnSpc>
          </a:pPr>
          <a:r>
            <a:rPr lang="zh-CN" altLang="zh-CN" sz="1600" b="1">
              <a:effectLst/>
              <a:latin typeface="+mn-ea"/>
              <a:ea typeface="+mn-ea"/>
              <a:cs typeface="+mn-cs"/>
            </a:rPr>
            <a:t>东莞冠谊化妆品有限公司</a:t>
          </a:r>
          <a:endParaRPr lang="zh-CN" altLang="zh-CN" sz="1600">
            <a:effectLst/>
            <a:latin typeface="+mn-ea"/>
            <a:ea typeface="+mn-ea"/>
            <a:cs typeface="+mn-cs"/>
          </a:endParaRPr>
        </a:p>
        <a:p>
          <a:pPr algn="ctr">
            <a:lnSpc>
              <a:spcPts val="1400"/>
            </a:lnSpc>
          </a:pPr>
          <a:r>
            <a:rPr lang="en-AU" altLang="zh-CN" sz="1000" b="1">
              <a:effectLst/>
              <a:latin typeface="楷体_GB2312" panose="02010609030101010101" pitchFamily="49" charset="-122"/>
              <a:ea typeface="楷体_GB2312" panose="02010609030101010101" pitchFamily="49" charset="-122"/>
              <a:cs typeface="+mn-cs"/>
            </a:rPr>
            <a:t>Dongguan HCT Manufacturing One Co.,Ltd</a:t>
          </a:r>
          <a:r>
            <a:rPr lang="en-AU" altLang="zh-CN" sz="1200" b="1">
              <a:effectLst/>
              <a:latin typeface="楷体_GB2312" panose="02010609030101010101" pitchFamily="49" charset="-122"/>
              <a:ea typeface="楷体_GB2312" panose="02010609030101010101" pitchFamily="49" charset="-122"/>
              <a:cs typeface="+mn-cs"/>
            </a:rPr>
            <a:t>.</a:t>
          </a:r>
          <a:endParaRPr lang="en-US" altLang="zh-CN" sz="1200" b="1"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twoCellAnchor editAs="oneCell">
    <xdr:from>
      <xdr:col>0</xdr:col>
      <xdr:colOff>7620</xdr:colOff>
      <xdr:row>11</xdr:row>
      <xdr:rowOff>83820</xdr:rowOff>
    </xdr:from>
    <xdr:to>
      <xdr:col>11</xdr:col>
      <xdr:colOff>137160</xdr:colOff>
      <xdr:row>35</xdr:row>
      <xdr:rowOff>106680</xdr:rowOff>
    </xdr:to>
    <xdr:pic>
      <xdr:nvPicPr>
        <xdr:cNvPr id="2" name="图片 1">
          <a:extLst>
            <a:ext uri="{FF2B5EF4-FFF2-40B4-BE49-F238E27FC236}">
              <a16:creationId xmlns:a16="http://schemas.microsoft.com/office/drawing/2014/main" id="{D324D2CA-925D-AEEF-D4DE-42C2C543A0E0}"/>
            </a:ext>
          </a:extLst>
        </xdr:cNvPr>
        <xdr:cNvPicPr>
          <a:picLocks noChangeAspect="1"/>
        </xdr:cNvPicPr>
      </xdr:nvPicPr>
      <xdr:blipFill>
        <a:blip xmlns:r="http://schemas.openxmlformats.org/officeDocument/2006/relationships" r:embed="rId2"/>
        <a:stretch>
          <a:fillRect/>
        </a:stretch>
      </xdr:blipFill>
      <xdr:spPr>
        <a:xfrm>
          <a:off x="7620" y="3139440"/>
          <a:ext cx="9944100" cy="422910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95250</xdr:colOff>
      <xdr:row>0</xdr:row>
      <xdr:rowOff>95250</xdr:rowOff>
    </xdr:from>
    <xdr:to>
      <xdr:col>1</xdr:col>
      <xdr:colOff>552450</xdr:colOff>
      <xdr:row>0</xdr:row>
      <xdr:rowOff>209550</xdr:rowOff>
    </xdr:to>
    <xdr:pic>
      <xdr:nvPicPr>
        <xdr:cNvPr id="16" name="Picture 5">
          <a:extLst>
            <a:ext uri="{FF2B5EF4-FFF2-40B4-BE49-F238E27FC236}">
              <a16:creationId xmlns:a16="http://schemas.microsoft.com/office/drawing/2014/main" id="{00000000-0008-0000-1900-000010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95250"/>
          <a:ext cx="1363345" cy="114300"/>
        </a:xfrm>
        <a:prstGeom prst="rect">
          <a:avLst/>
        </a:prstGeom>
        <a:noFill/>
        <a:ln>
          <a:noFill/>
        </a:ln>
      </xdr:spPr>
    </xdr:pic>
    <xdr:clientData/>
  </xdr:twoCellAnchor>
  <xdr:twoCellAnchor>
    <xdr:from>
      <xdr:col>5</xdr:col>
      <xdr:colOff>0</xdr:colOff>
      <xdr:row>0</xdr:row>
      <xdr:rowOff>1</xdr:rowOff>
    </xdr:from>
    <xdr:to>
      <xdr:col>10</xdr:col>
      <xdr:colOff>164224</xdr:colOff>
      <xdr:row>2</xdr:row>
      <xdr:rowOff>91966</xdr:rowOff>
    </xdr:to>
    <xdr:sp macro="" textlink="">
      <xdr:nvSpPr>
        <xdr:cNvPr id="17" name="Rectangle 1">
          <a:extLst>
            <a:ext uri="{FF2B5EF4-FFF2-40B4-BE49-F238E27FC236}">
              <a16:creationId xmlns:a16="http://schemas.microsoft.com/office/drawing/2014/main" id="{00000000-0008-0000-1900-000011000000}"/>
            </a:ext>
          </a:extLst>
        </xdr:cNvPr>
        <xdr:cNvSpPr>
          <a:spLocks noChangeArrowheads="1"/>
        </xdr:cNvSpPr>
      </xdr:nvSpPr>
      <xdr:spPr>
        <a:xfrm>
          <a:off x="4475480" y="0"/>
          <a:ext cx="4159885" cy="457200"/>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95250</xdr:colOff>
      <xdr:row>1</xdr:row>
      <xdr:rowOff>95250</xdr:rowOff>
    </xdr:from>
    <xdr:to>
      <xdr:col>1</xdr:col>
      <xdr:colOff>849630</xdr:colOff>
      <xdr:row>1</xdr:row>
      <xdr:rowOff>209550</xdr:rowOff>
    </xdr:to>
    <xdr:pic>
      <xdr:nvPicPr>
        <xdr:cNvPr id="18" name="Picture 5">
          <a:extLst>
            <a:ext uri="{FF2B5EF4-FFF2-40B4-BE49-F238E27FC236}">
              <a16:creationId xmlns:a16="http://schemas.microsoft.com/office/drawing/2014/main" id="{00000000-0008-0000-1A00-000012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278130"/>
          <a:ext cx="1363345" cy="114300"/>
        </a:xfrm>
        <a:prstGeom prst="rect">
          <a:avLst/>
        </a:prstGeom>
        <a:noFill/>
        <a:ln>
          <a:noFill/>
        </a:ln>
      </xdr:spPr>
    </xdr:pic>
    <xdr:clientData/>
  </xdr:twoCellAnchor>
  <xdr:twoCellAnchor>
    <xdr:from>
      <xdr:col>4</xdr:col>
      <xdr:colOff>830580</xdr:colOff>
      <xdr:row>1</xdr:row>
      <xdr:rowOff>1</xdr:rowOff>
    </xdr:from>
    <xdr:to>
      <xdr:col>11</xdr:col>
      <xdr:colOff>248044</xdr:colOff>
      <xdr:row>3</xdr:row>
      <xdr:rowOff>91966</xdr:rowOff>
    </xdr:to>
    <xdr:sp macro="" textlink="">
      <xdr:nvSpPr>
        <xdr:cNvPr id="19" name="矩形 18">
          <a:extLst>
            <a:ext uri="{FF2B5EF4-FFF2-40B4-BE49-F238E27FC236}">
              <a16:creationId xmlns:a16="http://schemas.microsoft.com/office/drawing/2014/main" id="{00000000-0008-0000-1A00-000013000000}"/>
            </a:ext>
          </a:extLst>
        </xdr:cNvPr>
        <xdr:cNvSpPr/>
      </xdr:nvSpPr>
      <xdr:spPr>
        <a:xfrm>
          <a:off x="3802380" y="175261"/>
          <a:ext cx="4012324" cy="640605"/>
        </a:xfrm>
        <a:prstGeom prst="rect">
          <a:avLst/>
        </a:prstGeom>
        <a:noFill/>
        <a:ln w="9525">
          <a:noFill/>
          <a:miter lim="800000"/>
          <a:headEnd/>
          <a:tailEnd/>
        </a:ln>
      </xdr:spPr>
      <xdr:txBody>
        <a:bodyPr lIns="91440" tIns="45720" rIns="91440" bIns="45720" anchor="ctr" anchorCtr="0"/>
        <a:lstStyle/>
        <a:p>
          <a:pPr lvl="0" algn="l">
            <a:lnSpc>
              <a:spcPts val="2000"/>
            </a:lnSpc>
          </a:pPr>
          <a:r>
            <a:rPr sz="2000" b="1" i="0" strike="noStrike">
              <a:solidFill>
                <a:srgbClr val="000000"/>
              </a:solidFill>
              <a:effectLst/>
              <a:latin typeface="楷体_GB2312"/>
              <a:ea typeface="楷体_GB2312"/>
            </a:rPr>
            <a:t>    </a:t>
          </a:r>
          <a:r>
            <a:rPr sz="1400" b="1" i="0">
              <a:effectLst/>
              <a:latin typeface="楷体_GB2312"/>
              <a:ea typeface="楷体_GB2312"/>
            </a:rPr>
            <a:t>东莞冠谊化妆品有限公司</a:t>
          </a:r>
          <a:endParaRPr sz="1400" b="0" i="0">
            <a:effectLst/>
            <a:latin typeface="楷体_GB2312"/>
            <a:ea typeface="楷体_GB2312"/>
          </a:endParaRPr>
        </a:p>
        <a:p>
          <a:pPr lvl="0">
            <a:lnSpc>
              <a:spcPts val="1500"/>
            </a:lnSpc>
          </a:pPr>
          <a:r>
            <a:rPr sz="1400" b="0" i="0">
              <a:effectLst/>
              <a:latin typeface="楷体_GB2312"/>
              <a:ea typeface="楷体_GB2312"/>
            </a:rPr>
            <a:t>Dongguan HCT Manufacturing One Co.,Ltd.</a:t>
          </a:r>
          <a:endParaRPr sz="1400" b="0" i="0" strike="noStrike">
            <a:solidFill>
              <a:srgbClr val="000000"/>
            </a:solidFill>
            <a:latin typeface="楷体_GB2312"/>
            <a:ea typeface="楷体_GB2312"/>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95250</xdr:colOff>
      <xdr:row>1</xdr:row>
      <xdr:rowOff>95250</xdr:rowOff>
    </xdr:from>
    <xdr:to>
      <xdr:col>2</xdr:col>
      <xdr:colOff>240030</xdr:colOff>
      <xdr:row>1</xdr:row>
      <xdr:rowOff>209550</xdr:rowOff>
    </xdr:to>
    <xdr:pic>
      <xdr:nvPicPr>
        <xdr:cNvPr id="2" name="Picture 5">
          <a:extLst>
            <a:ext uri="{FF2B5EF4-FFF2-40B4-BE49-F238E27FC236}">
              <a16:creationId xmlns:a16="http://schemas.microsoft.com/office/drawing/2014/main" id="{00000000-0008-0000-1500-000002000000}"/>
            </a:ext>
          </a:extLst>
        </xdr:cNvPr>
        <xdr:cNvPicPr>
          <a:picLocks noChangeAspect="1" noChangeArrowheads="1"/>
        </xdr:cNvPicPr>
      </xdr:nvPicPr>
      <xdr:blipFill>
        <a:blip xmlns:r="http://schemas.openxmlformats.org/officeDocument/2006/relationships" r:embed="rId1"/>
        <a:srcRect/>
        <a:stretch>
          <a:fillRect/>
        </a:stretch>
      </xdr:blipFill>
      <xdr:spPr>
        <a:xfrm>
          <a:off x="95250" y="278130"/>
          <a:ext cx="1362710" cy="114300"/>
        </a:xfrm>
        <a:prstGeom prst="rect">
          <a:avLst/>
        </a:prstGeom>
        <a:noFill/>
        <a:ln>
          <a:noFill/>
        </a:ln>
      </xdr:spPr>
    </xdr:pic>
    <xdr:clientData/>
  </xdr:twoCellAnchor>
  <xdr:twoCellAnchor>
    <xdr:from>
      <xdr:col>5</xdr:col>
      <xdr:colOff>58859</xdr:colOff>
      <xdr:row>0</xdr:row>
      <xdr:rowOff>160021</xdr:rowOff>
    </xdr:from>
    <xdr:to>
      <xdr:col>14</xdr:col>
      <xdr:colOff>19444</xdr:colOff>
      <xdr:row>3</xdr:row>
      <xdr:rowOff>76726</xdr:rowOff>
    </xdr:to>
    <xdr:sp macro="" textlink="">
      <xdr:nvSpPr>
        <xdr:cNvPr id="3" name="Rectangle 1">
          <a:extLst>
            <a:ext uri="{FF2B5EF4-FFF2-40B4-BE49-F238E27FC236}">
              <a16:creationId xmlns:a16="http://schemas.microsoft.com/office/drawing/2014/main" id="{00000000-0008-0000-1500-000003000000}"/>
            </a:ext>
          </a:extLst>
        </xdr:cNvPr>
        <xdr:cNvSpPr>
          <a:spLocks noChangeArrowheads="1"/>
        </xdr:cNvSpPr>
      </xdr:nvSpPr>
      <xdr:spPr>
        <a:xfrm>
          <a:off x="3259259" y="160021"/>
          <a:ext cx="5995625" cy="716805"/>
        </a:xfrm>
        <a:prstGeom prst="rect">
          <a:avLst/>
        </a:prstGeom>
        <a:noFill/>
        <a:ln w="9525">
          <a:noFill/>
          <a:miter lim="800000"/>
        </a:ln>
      </xdr:spPr>
      <xdr:txBody>
        <a:bodyPr vertOverflow="clip" wrap="square" lIns="91440" tIns="45720" rIns="91440" bIns="45720" anchor="ctr" upright="1"/>
        <a:lstStyle>
          <a:defPPr>
            <a:defRPr lang="zh-CN"/>
          </a:defPPr>
          <a:lvl1pPr marL="0" algn="l" defTabSz="914400" rtl="0" eaLnBrk="1" latinLnBrk="0" hangingPunct="1">
            <a:defRPr sz="1100">
              <a:latin typeface="+mn-lt"/>
              <a:ea typeface="+mn-ea"/>
              <a:cs typeface="+mn-cs"/>
            </a:defRPr>
          </a:lvl1pPr>
          <a:lvl2pPr marL="457200" algn="l" defTabSz="914400" rtl="0" eaLnBrk="1" latinLnBrk="0" hangingPunct="1">
            <a:defRPr sz="1100">
              <a:latin typeface="+mn-lt"/>
              <a:ea typeface="+mn-ea"/>
              <a:cs typeface="+mn-cs"/>
            </a:defRPr>
          </a:lvl2pPr>
          <a:lvl3pPr marL="914400" algn="l" defTabSz="914400" rtl="0" eaLnBrk="1" latinLnBrk="0" hangingPunct="1">
            <a:defRPr sz="1100">
              <a:latin typeface="+mn-lt"/>
              <a:ea typeface="+mn-ea"/>
              <a:cs typeface="+mn-cs"/>
            </a:defRPr>
          </a:lvl3pPr>
          <a:lvl4pPr marL="1371600" algn="l" defTabSz="914400" rtl="0" eaLnBrk="1" latinLnBrk="0" hangingPunct="1">
            <a:defRPr sz="1100">
              <a:latin typeface="+mn-lt"/>
              <a:ea typeface="+mn-ea"/>
              <a:cs typeface="+mn-cs"/>
            </a:defRPr>
          </a:lvl4pPr>
          <a:lvl5pPr marL="1828800" algn="l" defTabSz="914400" rtl="0" eaLnBrk="1" latinLnBrk="0" hangingPunct="1">
            <a:defRPr sz="1100">
              <a:latin typeface="+mn-lt"/>
              <a:ea typeface="+mn-ea"/>
              <a:cs typeface="+mn-cs"/>
            </a:defRPr>
          </a:lvl5pPr>
          <a:lvl6pPr marL="2286000" algn="l" defTabSz="914400" rtl="0" eaLnBrk="1" latinLnBrk="0" hangingPunct="1">
            <a:defRPr sz="1100">
              <a:latin typeface="+mn-lt"/>
              <a:ea typeface="+mn-ea"/>
              <a:cs typeface="+mn-cs"/>
            </a:defRPr>
          </a:lvl6pPr>
          <a:lvl7pPr marL="2743200" algn="l" defTabSz="914400" rtl="0" eaLnBrk="1" latinLnBrk="0" hangingPunct="1">
            <a:defRPr sz="1100">
              <a:latin typeface="+mn-lt"/>
              <a:ea typeface="+mn-ea"/>
              <a:cs typeface="+mn-cs"/>
            </a:defRPr>
          </a:lvl7pPr>
          <a:lvl8pPr marL="3200400" algn="l" defTabSz="914400" rtl="0" eaLnBrk="1" latinLnBrk="0" hangingPunct="1">
            <a:defRPr sz="1100">
              <a:latin typeface="+mn-lt"/>
              <a:ea typeface="+mn-ea"/>
              <a:cs typeface="+mn-cs"/>
            </a:defRPr>
          </a:lvl8pPr>
          <a:lvl9pPr marL="3657600" algn="l" defTabSz="914400" rtl="0" eaLnBrk="1" latinLnBrk="0" hangingPunct="1">
            <a:defRPr sz="1100">
              <a:latin typeface="+mn-lt"/>
              <a:ea typeface="+mn-ea"/>
              <a:cs typeface="+mn-cs"/>
            </a:defRPr>
          </a:lvl9pPr>
        </a:lstStyle>
        <a:p>
          <a:pPr algn="l">
            <a:lnSpc>
              <a:spcPts val="2000"/>
            </a:lnSpc>
          </a:pPr>
          <a:r>
            <a:rPr lang="zh-CN" altLang="en-US" sz="2000" b="1" i="0" strike="noStrike" baseline="0">
              <a:solidFill>
                <a:srgbClr val="000000"/>
              </a:solidFill>
              <a:effectLst/>
              <a:latin typeface="楷体_GB2312"/>
              <a:ea typeface="楷体_GB2312"/>
              <a:cs typeface="+mn-cs"/>
            </a:rPr>
            <a:t>    </a:t>
          </a:r>
          <a:r>
            <a:rPr lang="zh-CN" altLang="zh-CN" sz="1400" b="1">
              <a:effectLst/>
              <a:latin typeface="楷体_GB2312" panose="02010609030101010101" pitchFamily="49" charset="-122"/>
              <a:ea typeface="楷体_GB2312" panose="02010609030101010101" pitchFamily="49" charset="-122"/>
              <a:cs typeface="+mn-cs"/>
            </a:rPr>
            <a:t>东莞冠谊化妆品有限公司</a:t>
          </a:r>
          <a:endParaRPr lang="zh-CN" altLang="zh-CN" sz="1400">
            <a:effectLst/>
            <a:latin typeface="楷体_GB2312" panose="02010609030101010101" pitchFamily="49" charset="-122"/>
            <a:ea typeface="楷体_GB2312" panose="02010609030101010101" pitchFamily="49" charset="-122"/>
            <a:cs typeface="+mn-cs"/>
          </a:endParaRPr>
        </a:p>
        <a:p>
          <a:pPr>
            <a:lnSpc>
              <a:spcPts val="1500"/>
            </a:lnSpc>
          </a:pPr>
          <a:r>
            <a:rPr lang="en-AU" altLang="zh-CN" sz="1400">
              <a:effectLst/>
              <a:latin typeface="楷体_GB2312" panose="02010609030101010101" pitchFamily="49" charset="-122"/>
              <a:ea typeface="楷体_GB2312" panose="02010609030101010101" pitchFamily="49" charset="-122"/>
              <a:cs typeface="+mn-cs"/>
            </a:rPr>
            <a:t>Dongguan HCT Manufacturing One Co.,Ltd.</a:t>
          </a:r>
          <a:endParaRPr lang="en-US" altLang="zh-CN" sz="1400" b="0" i="0" strike="noStrike">
            <a:solidFill>
              <a:srgbClr val="000000"/>
            </a:solidFill>
            <a:latin typeface="楷体_GB2312" panose="02010609030101010101" pitchFamily="49" charset="-122"/>
            <a:ea typeface="楷体_GB2312" panose="02010609030101010101" pitchFamily="49" charset="-122"/>
            <a:cs typeface="Times New Roman" panose="02020603050405020304" pitchFamily="12"/>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8"/>
  <sheetViews>
    <sheetView workbookViewId="0">
      <selection activeCell="H9" sqref="H9"/>
    </sheetView>
  </sheetViews>
  <sheetFormatPr defaultColWidth="9" defaultRowHeight="18" customHeight="1" x14ac:dyDescent="0.25"/>
  <cols>
    <col min="1" max="1" width="32" style="139" customWidth="1"/>
    <col min="2" max="2" width="9" style="140" customWidth="1"/>
    <col min="3" max="4" width="9" style="140"/>
    <col min="5" max="5" width="44.44140625" style="140" customWidth="1"/>
    <col min="6" max="6" width="9" style="140" customWidth="1"/>
    <col min="7" max="7" width="21.77734375" style="140" customWidth="1"/>
    <col min="8" max="8" width="38.88671875" style="140" customWidth="1"/>
    <col min="9" max="26" width="9" style="140"/>
  </cols>
  <sheetData>
    <row r="1" spans="1:8" ht="18" customHeight="1" x14ac:dyDescent="0.25">
      <c r="A1" s="334" t="s">
        <v>431</v>
      </c>
      <c r="B1" s="334"/>
      <c r="C1" s="334"/>
      <c r="D1" s="334"/>
      <c r="E1" s="334"/>
      <c r="F1" s="334"/>
      <c r="G1" s="128"/>
      <c r="H1" s="128"/>
    </row>
    <row r="2" spans="1:8" ht="18" customHeight="1" x14ac:dyDescent="0.25">
      <c r="A2" s="334"/>
      <c r="B2" s="334"/>
      <c r="C2" s="334"/>
      <c r="D2" s="334"/>
      <c r="E2" s="334"/>
      <c r="F2" s="334"/>
      <c r="G2" s="128"/>
      <c r="H2" s="128"/>
    </row>
    <row r="3" spans="1:8" ht="18" customHeight="1" x14ac:dyDescent="0.25">
      <c r="A3" s="334"/>
      <c r="B3" s="334"/>
      <c r="C3" s="334"/>
      <c r="D3" s="334"/>
      <c r="E3" s="334"/>
      <c r="F3" s="334"/>
      <c r="G3" s="128"/>
      <c r="H3" s="128"/>
    </row>
    <row r="4" spans="1:8" ht="18" customHeight="1" x14ac:dyDescent="0.25">
      <c r="A4" s="334"/>
      <c r="B4" s="334"/>
      <c r="C4" s="334"/>
      <c r="D4" s="334"/>
      <c r="E4" s="334"/>
      <c r="F4" s="334"/>
      <c r="G4" s="128"/>
      <c r="H4" s="128"/>
    </row>
    <row r="5" spans="1:8" ht="18" customHeight="1" x14ac:dyDescent="0.25">
      <c r="A5" s="334"/>
      <c r="B5" s="334"/>
      <c r="C5" s="334"/>
      <c r="D5" s="334"/>
      <c r="E5" s="334"/>
      <c r="F5" s="334"/>
      <c r="G5" s="128"/>
    </row>
    <row r="6" spans="1:8" ht="18" customHeight="1" x14ac:dyDescent="0.25">
      <c r="A6" s="334"/>
      <c r="B6" s="334"/>
      <c r="C6" s="334"/>
      <c r="D6" s="334"/>
      <c r="E6" s="334"/>
      <c r="F6" s="334"/>
      <c r="G6" s="128"/>
    </row>
    <row r="7" spans="1:8" ht="18" customHeight="1" x14ac:dyDescent="0.25">
      <c r="A7" s="334"/>
      <c r="B7" s="334"/>
      <c r="C7" s="334"/>
      <c r="D7" s="334"/>
      <c r="E7" s="334"/>
      <c r="F7" s="334"/>
      <c r="G7" s="128"/>
    </row>
    <row r="8" spans="1:8" ht="18" customHeight="1" x14ac:dyDescent="0.25">
      <c r="A8" s="334"/>
      <c r="B8" s="334"/>
      <c r="C8" s="334"/>
      <c r="D8" s="334"/>
      <c r="E8" s="334"/>
      <c r="F8" s="334"/>
      <c r="G8" s="128"/>
    </row>
    <row r="9" spans="1:8" ht="18" customHeight="1" x14ac:dyDescent="0.25">
      <c r="A9" s="334"/>
      <c r="B9" s="334"/>
      <c r="C9" s="334"/>
      <c r="D9" s="334"/>
      <c r="E9" s="334"/>
      <c r="F9" s="334"/>
      <c r="G9" s="128"/>
    </row>
    <row r="10" spans="1:8" ht="18" customHeight="1" x14ac:dyDescent="0.25">
      <c r="A10" s="334"/>
      <c r="B10" s="334"/>
      <c r="C10" s="334"/>
      <c r="D10" s="334"/>
      <c r="E10" s="334"/>
      <c r="F10" s="334"/>
      <c r="G10" s="128"/>
    </row>
    <row r="11" spans="1:8" ht="18" customHeight="1" x14ac:dyDescent="0.25">
      <c r="A11" s="334"/>
      <c r="B11" s="334"/>
      <c r="C11" s="334"/>
      <c r="D11" s="334"/>
      <c r="E11" s="334"/>
      <c r="F11" s="334"/>
    </row>
    <row r="12" spans="1:8" ht="18" customHeight="1" x14ac:dyDescent="0.25">
      <c r="A12" s="334"/>
      <c r="B12" s="334"/>
      <c r="C12" s="334"/>
      <c r="D12" s="334"/>
      <c r="E12" s="334"/>
      <c r="F12" s="334"/>
      <c r="H12" s="129"/>
    </row>
    <row r="13" spans="1:8" ht="18" customHeight="1" x14ac:dyDescent="0.25">
      <c r="A13" s="334"/>
      <c r="B13" s="334"/>
      <c r="C13" s="334"/>
      <c r="D13" s="334"/>
      <c r="E13" s="334"/>
      <c r="F13" s="334"/>
    </row>
    <row r="14" spans="1:8" ht="18" customHeight="1" x14ac:dyDescent="0.25">
      <c r="A14" s="334"/>
      <c r="B14" s="334"/>
      <c r="C14" s="334"/>
      <c r="D14" s="334"/>
      <c r="E14" s="334"/>
      <c r="F14" s="334"/>
    </row>
    <row r="15" spans="1:8" ht="18" customHeight="1" x14ac:dyDescent="0.25">
      <c r="A15" s="334"/>
      <c r="B15" s="334"/>
      <c r="C15" s="334"/>
      <c r="D15" s="334"/>
      <c r="E15" s="334"/>
      <c r="F15" s="334"/>
    </row>
    <row r="16" spans="1:8" ht="18" customHeight="1" x14ac:dyDescent="0.25">
      <c r="A16" s="334"/>
      <c r="B16" s="334"/>
      <c r="C16" s="334"/>
      <c r="D16" s="334"/>
      <c r="E16" s="334"/>
      <c r="F16" s="334"/>
    </row>
    <row r="17" spans="1:8" ht="18" customHeight="1" x14ac:dyDescent="0.25">
      <c r="A17" s="334"/>
      <c r="B17" s="334"/>
      <c r="C17" s="334"/>
      <c r="D17" s="334"/>
      <c r="E17" s="334"/>
      <c r="F17" s="334"/>
    </row>
    <row r="18" spans="1:8" ht="18" customHeight="1" x14ac:dyDescent="0.25">
      <c r="A18" s="334"/>
      <c r="B18" s="334"/>
      <c r="C18" s="334"/>
      <c r="D18" s="334"/>
      <c r="E18" s="334"/>
      <c r="F18" s="334"/>
    </row>
    <row r="19" spans="1:8" ht="18" customHeight="1" x14ac:dyDescent="0.25">
      <c r="A19" s="334"/>
      <c r="B19" s="334"/>
      <c r="C19" s="334"/>
      <c r="D19" s="334"/>
      <c r="E19" s="334"/>
      <c r="F19" s="334"/>
    </row>
    <row r="20" spans="1:8" ht="18" customHeight="1" x14ac:dyDescent="0.25">
      <c r="A20" s="334"/>
      <c r="B20" s="334"/>
      <c r="C20" s="334"/>
      <c r="D20" s="334"/>
      <c r="E20" s="334"/>
      <c r="F20" s="334"/>
    </row>
    <row r="21" spans="1:8" ht="18" customHeight="1" x14ac:dyDescent="0.25">
      <c r="A21" s="334"/>
      <c r="B21" s="334"/>
      <c r="C21" s="334"/>
      <c r="D21" s="334"/>
      <c r="E21" s="334"/>
      <c r="F21" s="334"/>
    </row>
    <row r="22" spans="1:8" ht="18" customHeight="1" x14ac:dyDescent="0.25">
      <c r="A22" s="334"/>
      <c r="B22" s="334"/>
      <c r="C22" s="334"/>
      <c r="D22" s="334"/>
      <c r="E22" s="334"/>
      <c r="F22" s="334"/>
    </row>
    <row r="23" spans="1:8" ht="18" customHeight="1" x14ac:dyDescent="0.25">
      <c r="A23" s="334"/>
      <c r="B23" s="334"/>
      <c r="C23" s="334"/>
      <c r="D23" s="334"/>
      <c r="E23" s="334"/>
      <c r="F23" s="334"/>
    </row>
    <row r="24" spans="1:8" ht="18" customHeight="1" x14ac:dyDescent="0.25">
      <c r="A24" s="334"/>
      <c r="B24" s="334"/>
      <c r="C24" s="334"/>
      <c r="D24" s="334"/>
      <c r="E24" s="334"/>
      <c r="F24" s="334"/>
    </row>
    <row r="25" spans="1:8" ht="18" customHeight="1" x14ac:dyDescent="0.25">
      <c r="A25" s="334"/>
      <c r="B25" s="334"/>
      <c r="C25" s="334"/>
      <c r="D25" s="334"/>
      <c r="E25" s="334"/>
      <c r="F25" s="334"/>
    </row>
    <row r="26" spans="1:8" ht="18" customHeight="1" x14ac:dyDescent="0.25">
      <c r="A26" s="334"/>
      <c r="B26" s="334"/>
      <c r="C26" s="334"/>
      <c r="D26" s="334"/>
      <c r="E26" s="334"/>
      <c r="F26" s="334"/>
      <c r="G26" s="127"/>
      <c r="H26" s="127"/>
    </row>
    <row r="27" spans="1:8" ht="18" customHeight="1" x14ac:dyDescent="0.25">
      <c r="A27" s="334"/>
      <c r="B27" s="334"/>
      <c r="C27" s="334"/>
      <c r="D27" s="334"/>
      <c r="E27" s="334"/>
      <c r="F27" s="334"/>
      <c r="G27" s="127"/>
      <c r="H27" s="127"/>
    </row>
    <row r="28" spans="1:8" ht="18" customHeight="1" x14ac:dyDescent="0.25">
      <c r="A28" s="333"/>
      <c r="B28" s="333"/>
    </row>
  </sheetData>
  <mergeCells count="2">
    <mergeCell ref="A28:B28"/>
    <mergeCell ref="A1:F27"/>
  </mergeCells>
  <phoneticPr fontId="40" type="noConversion"/>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39"/>
  <sheetViews>
    <sheetView topLeftCell="A4" zoomScale="85" zoomScaleNormal="85" workbookViewId="0">
      <selection activeCell="C6" sqref="C6"/>
    </sheetView>
  </sheetViews>
  <sheetFormatPr defaultColWidth="9" defaultRowHeight="14.4" x14ac:dyDescent="0.25"/>
  <cols>
    <col min="1" max="1" width="6.44140625" style="142" customWidth="1"/>
    <col min="2" max="2" width="17.6640625" style="142" customWidth="1"/>
    <col min="3" max="3" width="24.21875" style="143" customWidth="1"/>
    <col min="4" max="4" width="39.109375" style="144" customWidth="1"/>
    <col min="5" max="5" width="13.44140625" style="145" customWidth="1"/>
    <col min="6" max="7" width="12" style="142" customWidth="1"/>
    <col min="8" max="8" width="8.44140625" style="142" customWidth="1"/>
    <col min="9" max="9" width="65.109375" style="142" customWidth="1"/>
    <col min="10" max="11" width="13.109375" style="142" customWidth="1"/>
    <col min="12" max="12" width="9" style="142"/>
    <col min="13" max="26" width="9" style="145"/>
  </cols>
  <sheetData>
    <row r="1" spans="1:26" ht="48.75" customHeight="1" x14ac:dyDescent="0.25">
      <c r="D1" s="346"/>
      <c r="E1" s="347"/>
      <c r="F1" s="348"/>
      <c r="G1" s="348"/>
    </row>
    <row r="2" spans="1:26" ht="62.1" customHeight="1" x14ac:dyDescent="0.25">
      <c r="A2" s="349" t="s">
        <v>510</v>
      </c>
      <c r="B2" s="349"/>
      <c r="C2" s="349"/>
      <c r="D2" s="350"/>
      <c r="E2" s="349"/>
      <c r="F2" s="349"/>
      <c r="G2" s="349"/>
      <c r="H2" s="349"/>
      <c r="I2" s="349"/>
      <c r="J2" s="349"/>
      <c r="K2" s="349"/>
      <c r="L2" s="349"/>
      <c r="M2" s="349"/>
    </row>
    <row r="3" spans="1:26" ht="37.5" customHeight="1" x14ac:dyDescent="0.25">
      <c r="A3" s="75" t="s">
        <v>330</v>
      </c>
      <c r="B3" s="351" t="s">
        <v>331</v>
      </c>
      <c r="C3" s="351"/>
      <c r="D3" s="352"/>
      <c r="E3" s="351"/>
      <c r="F3" s="351"/>
      <c r="G3" s="351"/>
      <c r="H3" s="351"/>
      <c r="I3" s="345" t="s">
        <v>161</v>
      </c>
      <c r="J3" s="338" t="s">
        <v>162</v>
      </c>
      <c r="K3" s="338" t="s">
        <v>163</v>
      </c>
      <c r="L3" s="345" t="s">
        <v>164</v>
      </c>
      <c r="M3" s="345" t="s">
        <v>165</v>
      </c>
    </row>
    <row r="4" spans="1:26" ht="30" customHeight="1" x14ac:dyDescent="0.25">
      <c r="A4" s="78" t="s">
        <v>166</v>
      </c>
      <c r="B4" s="78" t="s">
        <v>7</v>
      </c>
      <c r="C4" s="78" t="s">
        <v>332</v>
      </c>
      <c r="D4" s="89" t="s">
        <v>333</v>
      </c>
      <c r="E4" s="78" t="s">
        <v>10</v>
      </c>
      <c r="F4" s="78" t="s">
        <v>167</v>
      </c>
      <c r="G4" s="78" t="s">
        <v>168</v>
      </c>
      <c r="H4" s="29" t="s">
        <v>169</v>
      </c>
      <c r="I4" s="345"/>
      <c r="J4" s="338"/>
      <c r="K4" s="338"/>
      <c r="L4" s="345"/>
      <c r="M4" s="345"/>
    </row>
    <row r="5" spans="1:26" ht="132" x14ac:dyDescent="0.25">
      <c r="A5" s="110">
        <v>1</v>
      </c>
      <c r="B5" s="340" t="s">
        <v>334</v>
      </c>
      <c r="C5" s="29" t="s">
        <v>335</v>
      </c>
      <c r="D5" s="30" t="s">
        <v>336</v>
      </c>
      <c r="E5" s="111" t="s">
        <v>337</v>
      </c>
      <c r="F5" s="112" t="s">
        <v>338</v>
      </c>
      <c r="G5" s="112" t="s">
        <v>339</v>
      </c>
      <c r="H5" s="78" t="s">
        <v>72</v>
      </c>
      <c r="I5" s="29" t="s">
        <v>340</v>
      </c>
      <c r="J5" s="113">
        <v>45658</v>
      </c>
      <c r="K5" s="113">
        <v>46022</v>
      </c>
      <c r="L5" s="78" t="s">
        <v>174</v>
      </c>
      <c r="M5" s="114"/>
    </row>
    <row r="6" spans="1:26" ht="91.2" customHeight="1" x14ac:dyDescent="0.25">
      <c r="A6" s="110">
        <v>2</v>
      </c>
      <c r="B6" s="341"/>
      <c r="C6" s="29" t="s">
        <v>564</v>
      </c>
      <c r="D6" s="30" t="s">
        <v>342</v>
      </c>
      <c r="E6" s="115" t="s">
        <v>343</v>
      </c>
      <c r="F6" s="112" t="s">
        <v>338</v>
      </c>
      <c r="G6" s="112" t="s">
        <v>339</v>
      </c>
      <c r="H6" s="78" t="s">
        <v>72</v>
      </c>
      <c r="I6" s="29" t="s">
        <v>344</v>
      </c>
      <c r="J6" s="113">
        <v>45658</v>
      </c>
      <c r="K6" s="113">
        <v>46022</v>
      </c>
      <c r="L6" s="78" t="s">
        <v>174</v>
      </c>
      <c r="M6" s="37"/>
      <c r="N6"/>
      <c r="O6"/>
      <c r="P6"/>
      <c r="Q6"/>
      <c r="R6"/>
      <c r="S6"/>
      <c r="T6"/>
      <c r="U6"/>
      <c r="V6"/>
      <c r="W6"/>
      <c r="X6"/>
      <c r="Y6"/>
      <c r="Z6"/>
    </row>
    <row r="7" spans="1:26" s="141" customFormat="1" ht="214.2" customHeight="1" x14ac:dyDescent="0.25">
      <c r="A7" s="110">
        <v>3</v>
      </c>
      <c r="B7" s="341"/>
      <c r="C7" s="29" t="s">
        <v>345</v>
      </c>
      <c r="D7" s="30" t="s">
        <v>346</v>
      </c>
      <c r="E7" s="115" t="s">
        <v>527</v>
      </c>
      <c r="F7" s="112" t="s">
        <v>338</v>
      </c>
      <c r="G7" s="112" t="s">
        <v>339</v>
      </c>
      <c r="H7" s="78" t="s">
        <v>72</v>
      </c>
      <c r="I7" s="116" t="s">
        <v>348</v>
      </c>
      <c r="J7" s="113">
        <v>45658</v>
      </c>
      <c r="K7" s="113">
        <v>46022</v>
      </c>
      <c r="L7" s="78" t="s">
        <v>174</v>
      </c>
      <c r="M7" s="117"/>
    </row>
    <row r="8" spans="1:26" ht="66.900000000000006" customHeight="1" x14ac:dyDescent="0.25">
      <c r="A8" s="110">
        <v>4</v>
      </c>
      <c r="B8" s="341"/>
      <c r="C8" s="29" t="s">
        <v>349</v>
      </c>
      <c r="D8" s="30" t="s">
        <v>350</v>
      </c>
      <c r="E8" s="115" t="s">
        <v>351</v>
      </c>
      <c r="F8" s="112" t="s">
        <v>338</v>
      </c>
      <c r="G8" s="112" t="s">
        <v>339</v>
      </c>
      <c r="H8" s="78" t="s">
        <v>72</v>
      </c>
      <c r="I8" s="116" t="s">
        <v>352</v>
      </c>
      <c r="J8" s="113">
        <v>45658</v>
      </c>
      <c r="K8" s="113">
        <v>46022</v>
      </c>
      <c r="L8" s="78" t="s">
        <v>174</v>
      </c>
      <c r="M8" s="114"/>
    </row>
    <row r="9" spans="1:26" ht="96" customHeight="1" x14ac:dyDescent="0.25">
      <c r="A9" s="110">
        <v>5</v>
      </c>
      <c r="B9" s="340" t="s">
        <v>353</v>
      </c>
      <c r="C9" s="103" t="s">
        <v>550</v>
      </c>
      <c r="D9" s="30" t="s">
        <v>355</v>
      </c>
      <c r="E9" s="104">
        <v>0.03</v>
      </c>
      <c r="F9" s="118" t="s">
        <v>356</v>
      </c>
      <c r="G9" s="118" t="s">
        <v>357</v>
      </c>
      <c r="H9" s="81" t="s">
        <v>56</v>
      </c>
      <c r="I9" s="119" t="s">
        <v>358</v>
      </c>
      <c r="J9" s="113">
        <v>45658</v>
      </c>
      <c r="K9" s="113">
        <v>46022</v>
      </c>
      <c r="L9" s="78" t="s">
        <v>174</v>
      </c>
      <c r="M9" s="114"/>
    </row>
    <row r="10" spans="1:26" ht="105" customHeight="1" x14ac:dyDescent="0.25">
      <c r="A10" s="110">
        <v>6</v>
      </c>
      <c r="B10" s="341"/>
      <c r="C10" s="335" t="s">
        <v>359</v>
      </c>
      <c r="D10" s="29" t="s">
        <v>360</v>
      </c>
      <c r="E10" s="167" t="s">
        <v>553</v>
      </c>
      <c r="F10" s="112" t="s">
        <v>356</v>
      </c>
      <c r="G10" s="112" t="s">
        <v>357</v>
      </c>
      <c r="H10" s="81" t="s">
        <v>56</v>
      </c>
      <c r="I10" s="119" t="s">
        <v>361</v>
      </c>
      <c r="J10" s="113">
        <v>45658</v>
      </c>
      <c r="K10" s="113">
        <v>46022</v>
      </c>
      <c r="L10" s="78" t="s">
        <v>174</v>
      </c>
      <c r="M10" s="114"/>
    </row>
    <row r="11" spans="1:26" ht="60" customHeight="1" x14ac:dyDescent="0.25">
      <c r="A11" s="110">
        <v>7</v>
      </c>
      <c r="B11" s="341"/>
      <c r="C11" s="337"/>
      <c r="D11" s="29" t="s">
        <v>362</v>
      </c>
      <c r="E11" s="167" t="s">
        <v>552</v>
      </c>
      <c r="F11" s="112" t="s">
        <v>356</v>
      </c>
      <c r="G11" s="112" t="s">
        <v>357</v>
      </c>
      <c r="H11" s="81" t="s">
        <v>56</v>
      </c>
      <c r="I11" s="119" t="s">
        <v>363</v>
      </c>
      <c r="J11" s="113">
        <v>45658</v>
      </c>
      <c r="K11" s="113">
        <v>46022</v>
      </c>
      <c r="L11" s="78" t="s">
        <v>174</v>
      </c>
      <c r="M11" s="114"/>
    </row>
    <row r="12" spans="1:26" ht="105" customHeight="1" x14ac:dyDescent="0.25">
      <c r="A12" s="110">
        <v>8</v>
      </c>
      <c r="B12" s="341"/>
      <c r="C12" s="29" t="s">
        <v>364</v>
      </c>
      <c r="D12" s="29" t="s">
        <v>365</v>
      </c>
      <c r="E12" s="167" t="s">
        <v>559</v>
      </c>
      <c r="F12" s="112" t="s">
        <v>356</v>
      </c>
      <c r="G12" s="112" t="s">
        <v>357</v>
      </c>
      <c r="H12" s="81" t="s">
        <v>56</v>
      </c>
      <c r="I12" s="119" t="s">
        <v>366</v>
      </c>
      <c r="J12" s="113">
        <v>45658</v>
      </c>
      <c r="K12" s="113">
        <v>46022</v>
      </c>
      <c r="L12" s="78" t="s">
        <v>174</v>
      </c>
      <c r="M12" s="114"/>
    </row>
    <row r="13" spans="1:26" ht="101.4" customHeight="1" x14ac:dyDescent="0.25">
      <c r="A13" s="110">
        <v>9</v>
      </c>
      <c r="B13" s="341"/>
      <c r="C13" s="335" t="s">
        <v>367</v>
      </c>
      <c r="D13" s="29" t="s">
        <v>368</v>
      </c>
      <c r="E13" s="167" t="s">
        <v>560</v>
      </c>
      <c r="F13" s="112" t="s">
        <v>356</v>
      </c>
      <c r="G13" s="112" t="s">
        <v>357</v>
      </c>
      <c r="H13" s="81" t="s">
        <v>56</v>
      </c>
      <c r="I13" s="119" t="s">
        <v>369</v>
      </c>
      <c r="J13" s="113">
        <v>45658</v>
      </c>
      <c r="K13" s="113">
        <v>46022</v>
      </c>
      <c r="L13" s="78" t="s">
        <v>174</v>
      </c>
      <c r="M13" s="114"/>
    </row>
    <row r="14" spans="1:26" ht="68.099999999999994" customHeight="1" x14ac:dyDescent="0.25">
      <c r="A14" s="110">
        <v>10</v>
      </c>
      <c r="B14" s="341"/>
      <c r="C14" s="337"/>
      <c r="D14" s="29" t="s">
        <v>370</v>
      </c>
      <c r="E14" s="167" t="s">
        <v>563</v>
      </c>
      <c r="F14" s="112" t="s">
        <v>356</v>
      </c>
      <c r="G14" s="112" t="s">
        <v>357</v>
      </c>
      <c r="H14" s="81" t="s">
        <v>56</v>
      </c>
      <c r="I14" s="30" t="s">
        <v>371</v>
      </c>
      <c r="J14" s="113">
        <v>45658</v>
      </c>
      <c r="K14" s="113">
        <v>46022</v>
      </c>
      <c r="L14" s="78" t="s">
        <v>174</v>
      </c>
      <c r="M14" s="114"/>
    </row>
    <row r="15" spans="1:26" ht="87" customHeight="1" x14ac:dyDescent="0.25">
      <c r="A15" s="110">
        <v>11</v>
      </c>
      <c r="B15" s="341"/>
      <c r="C15" s="29" t="s">
        <v>372</v>
      </c>
      <c r="D15" s="29" t="s">
        <v>373</v>
      </c>
      <c r="E15" s="167" t="s">
        <v>561</v>
      </c>
      <c r="F15" s="112" t="s">
        <v>356</v>
      </c>
      <c r="G15" s="112" t="s">
        <v>357</v>
      </c>
      <c r="H15" s="81" t="s">
        <v>56</v>
      </c>
      <c r="I15" s="30" t="s">
        <v>371</v>
      </c>
      <c r="J15" s="113">
        <v>45658</v>
      </c>
      <c r="K15" s="113">
        <v>46022</v>
      </c>
      <c r="L15" s="78" t="s">
        <v>174</v>
      </c>
      <c r="M15" s="114"/>
    </row>
    <row r="16" spans="1:26" ht="87" customHeight="1" x14ac:dyDescent="0.25">
      <c r="A16" s="110">
        <v>12</v>
      </c>
      <c r="B16" s="341"/>
      <c r="C16" s="29" t="s">
        <v>374</v>
      </c>
      <c r="D16" s="29" t="s">
        <v>375</v>
      </c>
      <c r="E16" s="167" t="s">
        <v>562</v>
      </c>
      <c r="F16" s="112" t="s">
        <v>356</v>
      </c>
      <c r="G16" s="112" t="s">
        <v>357</v>
      </c>
      <c r="H16" s="81" t="s">
        <v>56</v>
      </c>
      <c r="I16" s="30" t="s">
        <v>376</v>
      </c>
      <c r="J16" s="113">
        <v>45658</v>
      </c>
      <c r="K16" s="113">
        <v>46022</v>
      </c>
      <c r="L16" s="78" t="s">
        <v>174</v>
      </c>
      <c r="M16" s="114"/>
    </row>
    <row r="17" spans="1:26" ht="75.900000000000006" customHeight="1" x14ac:dyDescent="0.25">
      <c r="A17" s="110">
        <v>13</v>
      </c>
      <c r="B17" s="342"/>
      <c r="C17" s="22" t="s">
        <v>377</v>
      </c>
      <c r="D17" s="29" t="s">
        <v>378</v>
      </c>
      <c r="E17" s="168">
        <v>1</v>
      </c>
      <c r="F17" s="112" t="s">
        <v>356</v>
      </c>
      <c r="G17" s="112" t="s">
        <v>357</v>
      </c>
      <c r="H17" s="81" t="s">
        <v>56</v>
      </c>
      <c r="I17" s="119" t="s">
        <v>379</v>
      </c>
      <c r="J17" s="113">
        <v>45658</v>
      </c>
      <c r="K17" s="113">
        <v>46022</v>
      </c>
      <c r="L17" s="78" t="s">
        <v>174</v>
      </c>
      <c r="M17" s="114"/>
    </row>
    <row r="18" spans="1:26" ht="48" customHeight="1" x14ac:dyDescent="0.25">
      <c r="A18" s="110">
        <v>14</v>
      </c>
      <c r="B18" s="340" t="s">
        <v>50</v>
      </c>
      <c r="C18" s="22" t="s">
        <v>51</v>
      </c>
      <c r="D18" s="23" t="s">
        <v>52</v>
      </c>
      <c r="E18" s="120" t="s">
        <v>53</v>
      </c>
      <c r="F18" s="121" t="s">
        <v>380</v>
      </c>
      <c r="G18" s="112" t="s">
        <v>381</v>
      </c>
      <c r="H18" s="78" t="s">
        <v>56</v>
      </c>
      <c r="I18" s="335" t="s">
        <v>382</v>
      </c>
      <c r="J18" s="113">
        <v>45658</v>
      </c>
      <c r="K18" s="113">
        <v>46022</v>
      </c>
      <c r="L18" s="78" t="s">
        <v>174</v>
      </c>
      <c r="M18" s="114"/>
    </row>
    <row r="19" spans="1:26" ht="63.6" customHeight="1" x14ac:dyDescent="0.25">
      <c r="A19" s="110">
        <v>15</v>
      </c>
      <c r="B19" s="341"/>
      <c r="C19" s="22" t="s">
        <v>59</v>
      </c>
      <c r="D19" s="23" t="s">
        <v>60</v>
      </c>
      <c r="E19" s="120" t="s">
        <v>61</v>
      </c>
      <c r="F19" s="121" t="s">
        <v>380</v>
      </c>
      <c r="G19" s="112" t="s">
        <v>381</v>
      </c>
      <c r="H19" s="78" t="s">
        <v>56</v>
      </c>
      <c r="I19" s="336"/>
      <c r="J19" s="113">
        <v>45658</v>
      </c>
      <c r="K19" s="113">
        <v>46022</v>
      </c>
      <c r="L19" s="78" t="s">
        <v>174</v>
      </c>
      <c r="M19" s="114"/>
    </row>
    <row r="20" spans="1:26" ht="63" customHeight="1" x14ac:dyDescent="0.25">
      <c r="A20" s="110">
        <v>16</v>
      </c>
      <c r="B20" s="341"/>
      <c r="C20" s="22" t="s">
        <v>63</v>
      </c>
      <c r="D20" s="23" t="s">
        <v>64</v>
      </c>
      <c r="E20" s="120" t="s">
        <v>65</v>
      </c>
      <c r="F20" s="121" t="s">
        <v>380</v>
      </c>
      <c r="G20" s="112" t="s">
        <v>381</v>
      </c>
      <c r="H20" s="78" t="s">
        <v>56</v>
      </c>
      <c r="I20" s="337"/>
      <c r="J20" s="113">
        <v>45658</v>
      </c>
      <c r="K20" s="113">
        <v>46022</v>
      </c>
      <c r="L20" s="78" t="s">
        <v>174</v>
      </c>
      <c r="M20" s="114"/>
    </row>
    <row r="21" spans="1:26" ht="42" customHeight="1" x14ac:dyDescent="0.25">
      <c r="A21" s="110">
        <v>17</v>
      </c>
      <c r="B21" s="341"/>
      <c r="C21" s="29" t="s">
        <v>536</v>
      </c>
      <c r="D21" s="30" t="s">
        <v>68</v>
      </c>
      <c r="E21" s="111" t="s">
        <v>383</v>
      </c>
      <c r="F21" s="121" t="s">
        <v>380</v>
      </c>
      <c r="G21" s="112" t="s">
        <v>384</v>
      </c>
      <c r="H21" s="78" t="s">
        <v>72</v>
      </c>
      <c r="I21" s="29" t="s">
        <v>385</v>
      </c>
      <c r="J21" s="113">
        <v>45658</v>
      </c>
      <c r="K21" s="113">
        <v>46022</v>
      </c>
      <c r="L21" s="78" t="s">
        <v>174</v>
      </c>
      <c r="M21" s="114"/>
    </row>
    <row r="22" spans="1:26" ht="119.4" customHeight="1" x14ac:dyDescent="0.25">
      <c r="A22" s="110">
        <v>18</v>
      </c>
      <c r="B22" s="335" t="s">
        <v>73</v>
      </c>
      <c r="C22" s="29" t="s">
        <v>74</v>
      </c>
      <c r="D22" s="30" t="s">
        <v>386</v>
      </c>
      <c r="E22" s="111">
        <v>1</v>
      </c>
      <c r="F22" s="121" t="s">
        <v>380</v>
      </c>
      <c r="G22" s="112" t="s">
        <v>384</v>
      </c>
      <c r="H22" s="78" t="s">
        <v>56</v>
      </c>
      <c r="I22" s="122" t="s">
        <v>387</v>
      </c>
      <c r="J22" s="113">
        <v>45658</v>
      </c>
      <c r="K22" s="113">
        <v>46022</v>
      </c>
      <c r="L22" s="78" t="s">
        <v>174</v>
      </c>
      <c r="M22" s="114"/>
    </row>
    <row r="23" spans="1:26" ht="68.400000000000006" customHeight="1" x14ac:dyDescent="0.25">
      <c r="A23" s="110">
        <v>19</v>
      </c>
      <c r="B23" s="337"/>
      <c r="C23" s="29" t="s">
        <v>78</v>
      </c>
      <c r="D23" s="30" t="s">
        <v>388</v>
      </c>
      <c r="E23" s="115" t="s">
        <v>80</v>
      </c>
      <c r="F23" s="123" t="s">
        <v>380</v>
      </c>
      <c r="G23" s="112" t="s">
        <v>384</v>
      </c>
      <c r="H23" s="78" t="s">
        <v>72</v>
      </c>
      <c r="I23" s="122" t="s">
        <v>389</v>
      </c>
      <c r="J23" s="113">
        <v>45658</v>
      </c>
      <c r="K23" s="113">
        <v>46022</v>
      </c>
      <c r="L23" s="78" t="s">
        <v>174</v>
      </c>
      <c r="M23" s="114"/>
    </row>
    <row r="24" spans="1:26" ht="118.2" customHeight="1" x14ac:dyDescent="0.25">
      <c r="A24" s="110">
        <v>20</v>
      </c>
      <c r="B24" s="335" t="s">
        <v>306</v>
      </c>
      <c r="C24" s="29" t="s">
        <v>390</v>
      </c>
      <c r="D24" s="30" t="s">
        <v>391</v>
      </c>
      <c r="E24" s="115" t="s">
        <v>309</v>
      </c>
      <c r="F24" s="123" t="s">
        <v>380</v>
      </c>
      <c r="G24" s="112" t="s">
        <v>384</v>
      </c>
      <c r="H24" s="81" t="s">
        <v>72</v>
      </c>
      <c r="I24" s="122" t="s">
        <v>392</v>
      </c>
      <c r="J24" s="113">
        <v>45658</v>
      </c>
      <c r="K24" s="113">
        <v>46022</v>
      </c>
      <c r="L24" s="78" t="s">
        <v>174</v>
      </c>
      <c r="M24" s="114"/>
    </row>
    <row r="25" spans="1:26" ht="87.9" customHeight="1" x14ac:dyDescent="0.25">
      <c r="A25" s="110">
        <v>21</v>
      </c>
      <c r="B25" s="336"/>
      <c r="C25" s="29" t="s">
        <v>393</v>
      </c>
      <c r="D25" s="30" t="s">
        <v>394</v>
      </c>
      <c r="E25" s="115" t="s">
        <v>324</v>
      </c>
      <c r="F25" s="123" t="s">
        <v>380</v>
      </c>
      <c r="G25" s="112" t="s">
        <v>384</v>
      </c>
      <c r="H25" s="78" t="s">
        <v>72</v>
      </c>
      <c r="I25" s="122" t="s">
        <v>395</v>
      </c>
      <c r="J25" s="113">
        <v>45658</v>
      </c>
      <c r="K25" s="113">
        <v>46022</v>
      </c>
      <c r="L25" s="78" t="s">
        <v>174</v>
      </c>
      <c r="M25" s="114"/>
    </row>
    <row r="26" spans="1:26" ht="75.599999999999994" customHeight="1" x14ac:dyDescent="0.25">
      <c r="A26" s="110">
        <v>22</v>
      </c>
      <c r="B26" s="336"/>
      <c r="C26" s="22" t="s">
        <v>396</v>
      </c>
      <c r="D26" s="30" t="s">
        <v>397</v>
      </c>
      <c r="E26" s="115" t="s">
        <v>318</v>
      </c>
      <c r="F26" s="112" t="s">
        <v>398</v>
      </c>
      <c r="G26" s="112" t="s">
        <v>399</v>
      </c>
      <c r="H26" s="78" t="s">
        <v>72</v>
      </c>
      <c r="I26" s="122" t="s">
        <v>400</v>
      </c>
      <c r="J26" s="113">
        <v>45658</v>
      </c>
      <c r="K26" s="113">
        <v>46022</v>
      </c>
      <c r="L26" s="78" t="s">
        <v>174</v>
      </c>
      <c r="M26" s="114"/>
    </row>
    <row r="27" spans="1:26" ht="103.2" customHeight="1" x14ac:dyDescent="0.25">
      <c r="A27" s="110">
        <v>23</v>
      </c>
      <c r="B27" s="336"/>
      <c r="C27" s="22" t="s">
        <v>401</v>
      </c>
      <c r="D27" s="23" t="s">
        <v>402</v>
      </c>
      <c r="E27" s="120" t="s">
        <v>321</v>
      </c>
      <c r="F27" s="123" t="s">
        <v>380</v>
      </c>
      <c r="G27" s="112" t="s">
        <v>384</v>
      </c>
      <c r="H27" s="78" t="s">
        <v>72</v>
      </c>
      <c r="I27" s="122" t="s">
        <v>403</v>
      </c>
      <c r="J27" s="113">
        <v>45658</v>
      </c>
      <c r="K27" s="113">
        <v>46022</v>
      </c>
      <c r="L27" s="78" t="s">
        <v>174</v>
      </c>
      <c r="M27" s="114"/>
    </row>
    <row r="28" spans="1:26" ht="76.8" customHeight="1" x14ac:dyDescent="0.25">
      <c r="A28" s="110">
        <v>24</v>
      </c>
      <c r="B28" s="337"/>
      <c r="C28" s="22" t="s">
        <v>314</v>
      </c>
      <c r="D28" s="30" t="s">
        <v>523</v>
      </c>
      <c r="E28" s="115" t="s">
        <v>315</v>
      </c>
      <c r="F28" s="123" t="s">
        <v>380</v>
      </c>
      <c r="G28" s="112" t="s">
        <v>384</v>
      </c>
      <c r="H28" s="78" t="s">
        <v>72</v>
      </c>
      <c r="I28" s="122" t="s">
        <v>404</v>
      </c>
      <c r="J28" s="113">
        <v>45658</v>
      </c>
      <c r="K28" s="113">
        <v>46022</v>
      </c>
      <c r="L28" s="78" t="s">
        <v>174</v>
      </c>
      <c r="M28" s="114"/>
    </row>
    <row r="29" spans="1:26" ht="77.099999999999994" customHeight="1" x14ac:dyDescent="0.25">
      <c r="A29" s="110">
        <v>25</v>
      </c>
      <c r="B29" s="29" t="s">
        <v>84</v>
      </c>
      <c r="C29" s="29" t="s">
        <v>85</v>
      </c>
      <c r="D29" s="30" t="s">
        <v>405</v>
      </c>
      <c r="E29" s="115" t="s">
        <v>406</v>
      </c>
      <c r="F29" s="112" t="s">
        <v>398</v>
      </c>
      <c r="G29" s="112" t="s">
        <v>399</v>
      </c>
      <c r="H29" s="81" t="s">
        <v>72</v>
      </c>
      <c r="I29" s="122" t="s">
        <v>407</v>
      </c>
      <c r="J29" s="113">
        <v>45658</v>
      </c>
      <c r="K29" s="113">
        <v>46022</v>
      </c>
      <c r="L29" s="78" t="s">
        <v>174</v>
      </c>
      <c r="M29" s="114"/>
    </row>
    <row r="30" spans="1:26" ht="54.9" customHeight="1" x14ac:dyDescent="0.25">
      <c r="A30" s="110">
        <v>26</v>
      </c>
      <c r="B30" s="29" t="s">
        <v>408</v>
      </c>
      <c r="C30" s="29" t="s">
        <v>95</v>
      </c>
      <c r="D30" s="30" t="s">
        <v>96</v>
      </c>
      <c r="E30" s="111">
        <v>1</v>
      </c>
      <c r="F30" s="112" t="s">
        <v>356</v>
      </c>
      <c r="G30" s="112" t="s">
        <v>409</v>
      </c>
      <c r="H30" s="81" t="s">
        <v>72</v>
      </c>
      <c r="I30" s="122" t="s">
        <v>410</v>
      </c>
      <c r="J30" s="113">
        <v>45658</v>
      </c>
      <c r="K30" s="113">
        <v>46022</v>
      </c>
      <c r="L30" s="78" t="s">
        <v>174</v>
      </c>
      <c r="M30" s="114"/>
    </row>
    <row r="31" spans="1:26" ht="78" customHeight="1" x14ac:dyDescent="0.25">
      <c r="A31" s="110">
        <v>27</v>
      </c>
      <c r="B31" s="343" t="s">
        <v>132</v>
      </c>
      <c r="C31" s="314" t="s">
        <v>411</v>
      </c>
      <c r="D31" s="23" t="s">
        <v>412</v>
      </c>
      <c r="E31" s="120" t="s">
        <v>155</v>
      </c>
      <c r="F31" s="112" t="s">
        <v>137</v>
      </c>
      <c r="G31" s="112" t="s">
        <v>413</v>
      </c>
      <c r="H31" s="78" t="s">
        <v>56</v>
      </c>
      <c r="I31" s="122" t="s">
        <v>414</v>
      </c>
      <c r="J31" s="113">
        <v>45658</v>
      </c>
      <c r="K31" s="113">
        <v>46022</v>
      </c>
      <c r="L31" s="78" t="s">
        <v>174</v>
      </c>
      <c r="M31" s="114"/>
      <c r="N31" s="226"/>
      <c r="O31" s="226"/>
      <c r="P31" s="226"/>
      <c r="Q31" s="226"/>
      <c r="R31" s="226"/>
      <c r="S31" s="226"/>
      <c r="T31" s="226"/>
      <c r="U31" s="226"/>
      <c r="V31" s="226"/>
      <c r="W31" s="226"/>
      <c r="X31" s="226"/>
      <c r="Y31" s="226"/>
      <c r="Z31" s="226"/>
    </row>
    <row r="32" spans="1:26" ht="60" customHeight="1" x14ac:dyDescent="0.25">
      <c r="A32" s="110">
        <v>28</v>
      </c>
      <c r="B32" s="344"/>
      <c r="C32" s="29" t="s">
        <v>133</v>
      </c>
      <c r="D32" s="23" t="s">
        <v>134</v>
      </c>
      <c r="E32" s="120" t="s">
        <v>135</v>
      </c>
      <c r="F32" s="112" t="s">
        <v>137</v>
      </c>
      <c r="G32" s="112" t="s">
        <v>413</v>
      </c>
      <c r="H32" s="81" t="s">
        <v>72</v>
      </c>
      <c r="I32" s="119" t="s">
        <v>415</v>
      </c>
      <c r="J32" s="113">
        <v>45658</v>
      </c>
      <c r="K32" s="113">
        <v>46022</v>
      </c>
      <c r="L32" s="78" t="s">
        <v>174</v>
      </c>
      <c r="M32" s="114"/>
    </row>
    <row r="33" spans="1:13" ht="102.9" customHeight="1" x14ac:dyDescent="0.25">
      <c r="A33" s="110">
        <v>29</v>
      </c>
      <c r="B33" s="30" t="s">
        <v>25</v>
      </c>
      <c r="C33" s="29" t="s">
        <v>26</v>
      </c>
      <c r="D33" s="23" t="s">
        <v>27</v>
      </c>
      <c r="E33" s="120" t="s">
        <v>28</v>
      </c>
      <c r="F33" s="112" t="s">
        <v>416</v>
      </c>
      <c r="G33" s="112" t="s">
        <v>417</v>
      </c>
      <c r="H33" s="78" t="s">
        <v>56</v>
      </c>
      <c r="I33" s="119" t="s">
        <v>418</v>
      </c>
      <c r="J33" s="113">
        <v>45658</v>
      </c>
      <c r="K33" s="113">
        <v>46022</v>
      </c>
      <c r="L33" s="78" t="s">
        <v>174</v>
      </c>
      <c r="M33" s="114"/>
    </row>
    <row r="34" spans="1:13" ht="75" customHeight="1" x14ac:dyDescent="0.25">
      <c r="A34" s="110">
        <v>30</v>
      </c>
      <c r="B34" s="30" t="s">
        <v>284</v>
      </c>
      <c r="C34" s="29" t="s">
        <v>285</v>
      </c>
      <c r="D34" s="23" t="s">
        <v>419</v>
      </c>
      <c r="E34" s="120" t="s">
        <v>287</v>
      </c>
      <c r="F34" s="112" t="s">
        <v>137</v>
      </c>
      <c r="G34" s="112" t="s">
        <v>413</v>
      </c>
      <c r="H34" s="78" t="s">
        <v>289</v>
      </c>
      <c r="I34" s="119" t="s">
        <v>420</v>
      </c>
      <c r="J34" s="113">
        <v>45658</v>
      </c>
      <c r="K34" s="113">
        <v>46022</v>
      </c>
      <c r="L34" s="78" t="s">
        <v>174</v>
      </c>
      <c r="M34" s="114"/>
    </row>
    <row r="35" spans="1:13" ht="93.6" customHeight="1" x14ac:dyDescent="0.25">
      <c r="A35" s="110">
        <v>31</v>
      </c>
      <c r="B35" s="345" t="s">
        <v>421</v>
      </c>
      <c r="C35" s="22" t="s">
        <v>537</v>
      </c>
      <c r="D35" s="30" t="s">
        <v>545</v>
      </c>
      <c r="E35" s="30" t="s">
        <v>542</v>
      </c>
      <c r="F35" s="75" t="s">
        <v>425</v>
      </c>
      <c r="G35" s="83" t="s">
        <v>426</v>
      </c>
      <c r="H35" s="78" t="s">
        <v>56</v>
      </c>
      <c r="I35" s="51" t="s">
        <v>427</v>
      </c>
      <c r="J35" s="113">
        <v>45658</v>
      </c>
      <c r="K35" s="113">
        <v>46022</v>
      </c>
      <c r="L35" s="78" t="s">
        <v>174</v>
      </c>
      <c r="M35" s="124"/>
    </row>
    <row r="36" spans="1:13" ht="71.400000000000006" customHeight="1" x14ac:dyDescent="0.25">
      <c r="A36" s="110">
        <v>32</v>
      </c>
      <c r="B36" s="345"/>
      <c r="C36" s="22" t="s">
        <v>538</v>
      </c>
      <c r="D36" s="30" t="s">
        <v>540</v>
      </c>
      <c r="E36" s="30" t="s">
        <v>543</v>
      </c>
      <c r="F36" s="75" t="s">
        <v>425</v>
      </c>
      <c r="G36" s="83" t="s">
        <v>426</v>
      </c>
      <c r="H36" s="78" t="s">
        <v>56</v>
      </c>
      <c r="I36" s="125" t="s">
        <v>429</v>
      </c>
      <c r="J36" s="113">
        <v>45658</v>
      </c>
      <c r="K36" s="113">
        <v>46022</v>
      </c>
      <c r="L36" s="78" t="s">
        <v>174</v>
      </c>
      <c r="M36" s="109"/>
    </row>
    <row r="37" spans="1:13" ht="100.2" customHeight="1" x14ac:dyDescent="0.25">
      <c r="A37" s="110">
        <v>33</v>
      </c>
      <c r="B37" s="345"/>
      <c r="C37" s="22" t="s">
        <v>539</v>
      </c>
      <c r="D37" s="30" t="s">
        <v>541</v>
      </c>
      <c r="E37" s="30" t="s">
        <v>544</v>
      </c>
      <c r="F37" s="75" t="s">
        <v>425</v>
      </c>
      <c r="G37" s="83" t="s">
        <v>426</v>
      </c>
      <c r="H37" s="78" t="s">
        <v>56</v>
      </c>
      <c r="I37" s="125" t="s">
        <v>430</v>
      </c>
      <c r="J37" s="113">
        <v>45658</v>
      </c>
      <c r="K37" s="113">
        <v>46022</v>
      </c>
      <c r="L37" s="78" t="s">
        <v>174</v>
      </c>
      <c r="M37" s="109"/>
    </row>
    <row r="38" spans="1:13" ht="37.200000000000003" customHeight="1" x14ac:dyDescent="0.25">
      <c r="A38" s="339" t="s">
        <v>512</v>
      </c>
      <c r="B38" s="339"/>
      <c r="C38" s="339"/>
      <c r="D38" s="126"/>
      <c r="E38" s="88"/>
      <c r="F38" s="88" t="s">
        <v>511</v>
      </c>
      <c r="G38" s="88"/>
    </row>
    <row r="39" spans="1:13" ht="60" customHeight="1" x14ac:dyDescent="0.25"/>
  </sheetData>
  <autoFilter ref="A4:H38" xr:uid="{00000000-0009-0000-0000-000001000000}"/>
  <mergeCells count="19">
    <mergeCell ref="K3:K4"/>
    <mergeCell ref="L3:L4"/>
    <mergeCell ref="M3:M4"/>
    <mergeCell ref="D1:G1"/>
    <mergeCell ref="A2:M2"/>
    <mergeCell ref="B3:H3"/>
    <mergeCell ref="I3:I4"/>
    <mergeCell ref="I18:I20"/>
    <mergeCell ref="J3:J4"/>
    <mergeCell ref="A38:C38"/>
    <mergeCell ref="B5:B8"/>
    <mergeCell ref="B9:B17"/>
    <mergeCell ref="B18:B21"/>
    <mergeCell ref="B22:B23"/>
    <mergeCell ref="B24:B28"/>
    <mergeCell ref="B31:B32"/>
    <mergeCell ref="B35:B37"/>
    <mergeCell ref="C10:C11"/>
    <mergeCell ref="C13:C14"/>
  </mergeCells>
  <phoneticPr fontId="40" type="noConversion"/>
  <printOptions horizontalCentered="1"/>
  <pageMargins left="0" right="0" top="0.39370100000000002" bottom="0.39370100000000002" header="0.31496099999999999" footer="0.31496099999999999"/>
  <pageSetup paperSize="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15"/>
  <sheetViews>
    <sheetView tabSelected="1" topLeftCell="C1" zoomScale="85" zoomScaleNormal="85" workbookViewId="0">
      <selection activeCell="U10" sqref="U10"/>
    </sheetView>
  </sheetViews>
  <sheetFormatPr defaultColWidth="8.88671875" defaultRowHeight="14.4" x14ac:dyDescent="0.25"/>
  <cols>
    <col min="2" max="2" width="27.77734375" customWidth="1"/>
    <col min="3" max="3" width="27.109375" customWidth="1"/>
    <col min="4" max="4" width="13" bestFit="1" customWidth="1"/>
    <col min="5" max="5" width="22" customWidth="1"/>
    <col min="6" max="6" width="12" customWidth="1"/>
    <col min="8" max="8" width="14.6640625" customWidth="1"/>
    <col min="9" max="11" width="10.6640625" customWidth="1"/>
    <col min="12" max="20" width="11.77734375" customWidth="1"/>
    <col min="21" max="21" width="14.5546875" customWidth="1"/>
  </cols>
  <sheetData>
    <row r="1" spans="1:21" ht="19.2" customHeight="1" x14ac:dyDescent="0.25">
      <c r="A1" s="107"/>
      <c r="B1" s="39"/>
      <c r="C1" s="39"/>
      <c r="D1" s="39"/>
      <c r="E1" s="40"/>
      <c r="F1" s="40"/>
      <c r="G1" s="39"/>
      <c r="H1" s="39"/>
      <c r="I1" s="41"/>
      <c r="J1" s="41"/>
      <c r="K1" s="41"/>
      <c r="L1" s="41"/>
      <c r="M1" s="41"/>
      <c r="N1" s="41"/>
      <c r="O1" s="41"/>
      <c r="P1" s="41"/>
      <c r="Q1" s="41"/>
      <c r="R1" s="353" t="s">
        <v>0</v>
      </c>
      <c r="S1" s="353"/>
      <c r="T1" s="353" t="s">
        <v>1</v>
      </c>
      <c r="U1" s="353"/>
    </row>
    <row r="2" spans="1:21" ht="19.2" customHeight="1" x14ac:dyDescent="0.25">
      <c r="A2" s="108"/>
      <c r="B2" s="42"/>
      <c r="C2" s="42"/>
      <c r="D2" s="42"/>
      <c r="E2" s="43"/>
      <c r="F2" s="43"/>
      <c r="G2" s="42"/>
      <c r="H2" s="42"/>
      <c r="I2" s="44"/>
      <c r="J2" s="44"/>
      <c r="K2" s="44"/>
      <c r="L2" s="44"/>
      <c r="M2" s="44"/>
      <c r="N2" s="44"/>
      <c r="O2" s="44"/>
      <c r="P2" s="44"/>
      <c r="Q2" s="44"/>
      <c r="R2" s="353" t="s">
        <v>2</v>
      </c>
      <c r="S2" s="353"/>
      <c r="T2" s="353" t="s">
        <v>3</v>
      </c>
      <c r="U2" s="353"/>
    </row>
    <row r="3" spans="1:21" ht="19.2" customHeight="1" x14ac:dyDescent="0.25">
      <c r="A3" s="373" t="s">
        <v>479</v>
      </c>
      <c r="B3" s="374"/>
      <c r="C3" s="374"/>
      <c r="D3" s="374"/>
      <c r="E3" s="374"/>
      <c r="F3" s="374"/>
      <c r="G3" s="374"/>
      <c r="H3" s="374"/>
      <c r="I3" s="374"/>
      <c r="J3" s="374"/>
      <c r="K3" s="374"/>
      <c r="L3" s="374"/>
      <c r="M3" s="374"/>
      <c r="N3" s="374"/>
      <c r="O3" s="374"/>
      <c r="P3" s="374"/>
      <c r="Q3" s="375"/>
      <c r="R3" s="353" t="s">
        <v>5</v>
      </c>
      <c r="S3" s="353"/>
      <c r="T3" s="354">
        <v>43159</v>
      </c>
      <c r="U3" s="354"/>
    </row>
    <row r="4" spans="1:21" ht="19.2" customHeight="1" x14ac:dyDescent="0.25">
      <c r="A4" s="373"/>
      <c r="B4" s="374"/>
      <c r="C4" s="374"/>
      <c r="D4" s="374"/>
      <c r="E4" s="374"/>
      <c r="F4" s="374"/>
      <c r="G4" s="374"/>
      <c r="H4" s="374"/>
      <c r="I4" s="374"/>
      <c r="J4" s="374"/>
      <c r="K4" s="374"/>
      <c r="L4" s="374"/>
      <c r="M4" s="374"/>
      <c r="N4" s="374"/>
      <c r="O4" s="374"/>
      <c r="P4" s="374"/>
      <c r="Q4" s="375"/>
      <c r="R4" s="376" t="s">
        <v>32</v>
      </c>
      <c r="S4" s="376"/>
      <c r="T4" s="376" t="s">
        <v>33</v>
      </c>
      <c r="U4" s="376"/>
    </row>
    <row r="5" spans="1:21" s="157" customFormat="1" ht="25.2" customHeight="1" x14ac:dyDescent="0.25">
      <c r="A5" s="360" t="s">
        <v>166</v>
      </c>
      <c r="B5" s="358" t="s">
        <v>34</v>
      </c>
      <c r="C5" s="358" t="s">
        <v>35</v>
      </c>
      <c r="D5" s="370" t="s">
        <v>10</v>
      </c>
      <c r="E5" s="358" t="s">
        <v>45</v>
      </c>
      <c r="F5" s="358" t="s">
        <v>46</v>
      </c>
      <c r="G5" s="358" t="s">
        <v>47</v>
      </c>
      <c r="H5" s="370" t="s">
        <v>93</v>
      </c>
      <c r="I5" s="372" t="s">
        <v>12</v>
      </c>
      <c r="J5" s="372"/>
      <c r="K5" s="372"/>
      <c r="L5" s="372"/>
      <c r="M5" s="372"/>
      <c r="N5" s="372"/>
      <c r="O5" s="372"/>
      <c r="P5" s="372"/>
      <c r="Q5" s="372"/>
      <c r="R5" s="372"/>
      <c r="S5" s="372"/>
      <c r="T5" s="372"/>
      <c r="U5" s="372" t="s">
        <v>305</v>
      </c>
    </row>
    <row r="6" spans="1:21" s="157" customFormat="1" ht="25.2" customHeight="1" x14ac:dyDescent="0.25">
      <c r="A6" s="360"/>
      <c r="B6" s="358"/>
      <c r="C6" s="358"/>
      <c r="D6" s="371"/>
      <c r="E6" s="358"/>
      <c r="F6" s="358"/>
      <c r="G6" s="358"/>
      <c r="H6" s="371"/>
      <c r="I6" s="169" t="s">
        <v>13</v>
      </c>
      <c r="J6" s="169" t="s">
        <v>14</v>
      </c>
      <c r="K6" s="169" t="s">
        <v>15</v>
      </c>
      <c r="L6" s="169" t="s">
        <v>16</v>
      </c>
      <c r="M6" s="169" t="s">
        <v>17</v>
      </c>
      <c r="N6" s="169" t="s">
        <v>18</v>
      </c>
      <c r="O6" s="169" t="s">
        <v>19</v>
      </c>
      <c r="P6" s="169" t="s">
        <v>20</v>
      </c>
      <c r="Q6" s="169" t="s">
        <v>21</v>
      </c>
      <c r="R6" s="169" t="s">
        <v>22</v>
      </c>
      <c r="S6" s="169" t="s">
        <v>23</v>
      </c>
      <c r="T6" s="169" t="s">
        <v>24</v>
      </c>
      <c r="U6" s="372"/>
    </row>
    <row r="7" spans="1:21" s="157" customFormat="1" ht="42" customHeight="1" x14ac:dyDescent="0.25">
      <c r="A7" s="361">
        <v>1</v>
      </c>
      <c r="B7" s="364" t="s">
        <v>335</v>
      </c>
      <c r="C7" s="367" t="s">
        <v>336</v>
      </c>
      <c r="D7" s="355" t="s">
        <v>337</v>
      </c>
      <c r="E7" s="329" t="s">
        <v>480</v>
      </c>
      <c r="F7" s="92" t="s">
        <v>338</v>
      </c>
      <c r="G7" s="172" t="s">
        <v>72</v>
      </c>
      <c r="H7" s="172" t="s">
        <v>481</v>
      </c>
      <c r="I7" s="173">
        <v>3.8</v>
      </c>
      <c r="J7" s="173">
        <v>3.9</v>
      </c>
      <c r="K7" s="173">
        <v>3.6</v>
      </c>
      <c r="L7" s="173">
        <v>3.49802371541502</v>
      </c>
      <c r="M7" s="173">
        <v>3.9431279620853101</v>
      </c>
      <c r="N7" s="173">
        <v>4.1488372093023296</v>
      </c>
      <c r="O7" s="173">
        <v>3.9</v>
      </c>
      <c r="P7" s="173">
        <v>3.98870056497175</v>
      </c>
      <c r="Q7" s="173">
        <v>3.7641921397379901</v>
      </c>
      <c r="R7" s="173">
        <v>4.1330472103004299</v>
      </c>
      <c r="S7" s="173">
        <v>4.1590909090909101</v>
      </c>
      <c r="T7" s="173">
        <v>3.7853403141361301</v>
      </c>
      <c r="U7" s="177">
        <f>AVERAGE(I7:T7)</f>
        <v>3.8850300020866553</v>
      </c>
    </row>
    <row r="8" spans="1:21" s="157" customFormat="1" ht="33" customHeight="1" x14ac:dyDescent="0.25">
      <c r="A8" s="362"/>
      <c r="B8" s="365"/>
      <c r="C8" s="368"/>
      <c r="D8" s="356"/>
      <c r="E8" s="330"/>
      <c r="F8" s="92" t="s">
        <v>338</v>
      </c>
      <c r="G8" s="172" t="s">
        <v>72</v>
      </c>
      <c r="H8" s="172" t="s">
        <v>482</v>
      </c>
      <c r="I8" s="173">
        <v>3.76</v>
      </c>
      <c r="J8" s="173">
        <v>3.82</v>
      </c>
      <c r="K8" s="173">
        <v>3.56</v>
      </c>
      <c r="L8" s="173">
        <v>3.46</v>
      </c>
      <c r="M8" s="173">
        <v>3.89</v>
      </c>
      <c r="N8" s="173">
        <v>4.0999999999999996</v>
      </c>
      <c r="O8" s="173">
        <v>3.84</v>
      </c>
      <c r="P8" s="173">
        <v>3.95</v>
      </c>
      <c r="Q8" s="173">
        <v>3.72</v>
      </c>
      <c r="R8" s="173">
        <v>4.08</v>
      </c>
      <c r="S8" s="173">
        <v>4.0999999999999996</v>
      </c>
      <c r="T8" s="173">
        <v>3.72</v>
      </c>
      <c r="U8" s="177">
        <f>AVERAGE(I8:T8)</f>
        <v>3.8333333333333335</v>
      </c>
    </row>
    <row r="9" spans="1:21" s="157" customFormat="1" ht="55.2" x14ac:dyDescent="0.25">
      <c r="A9" s="363"/>
      <c r="B9" s="366"/>
      <c r="C9" s="369"/>
      <c r="D9" s="357"/>
      <c r="E9" s="331"/>
      <c r="F9" s="92" t="s">
        <v>338</v>
      </c>
      <c r="G9" s="172" t="s">
        <v>72</v>
      </c>
      <c r="H9" s="172" t="s">
        <v>336</v>
      </c>
      <c r="I9" s="174">
        <v>-1.0500000000000001E-2</v>
      </c>
      <c r="J9" s="174">
        <v>-2.0299999999999999E-2</v>
      </c>
      <c r="K9" s="174">
        <f t="shared" ref="K9:T9" si="0">(K8-K7)/K7</f>
        <v>-1.111111111111112E-2</v>
      </c>
      <c r="L9" s="174">
        <f t="shared" si="0"/>
        <v>-1.0870056497175217E-2</v>
      </c>
      <c r="M9" s="174">
        <f t="shared" si="0"/>
        <v>-1.347355769230818E-2</v>
      </c>
      <c r="N9" s="174">
        <f t="shared" si="0"/>
        <v>-1.177130044843153E-2</v>
      </c>
      <c r="O9" s="174">
        <f t="shared" si="0"/>
        <v>-1.5384615384615399E-2</v>
      </c>
      <c r="P9" s="174">
        <f t="shared" si="0"/>
        <v>-9.7025495750704162E-3</v>
      </c>
      <c r="Q9" s="174">
        <f t="shared" si="0"/>
        <v>-1.174013921113652E-2</v>
      </c>
      <c r="R9" s="174">
        <f t="shared" si="0"/>
        <v>-1.2834890965732235E-2</v>
      </c>
      <c r="S9" s="174">
        <f t="shared" si="0"/>
        <v>-1.4207650273224359E-2</v>
      </c>
      <c r="T9" s="174">
        <f t="shared" si="0"/>
        <v>-1.7261410788382857E-2</v>
      </c>
      <c r="U9" s="178">
        <f>AVERAGE(I9:T9)</f>
        <v>-1.3263106828932321E-2</v>
      </c>
    </row>
    <row r="10" spans="1:21" s="157" customFormat="1" ht="32.4" customHeight="1" x14ac:dyDescent="0.25">
      <c r="A10" s="91">
        <v>2</v>
      </c>
      <c r="B10" s="51" t="s">
        <v>341</v>
      </c>
      <c r="C10" s="92" t="s">
        <v>342</v>
      </c>
      <c r="D10" s="92" t="s">
        <v>531</v>
      </c>
      <c r="E10" s="92" t="s">
        <v>483</v>
      </c>
      <c r="F10" s="92" t="s">
        <v>338</v>
      </c>
      <c r="G10" s="172" t="s">
        <v>72</v>
      </c>
      <c r="H10" s="172" t="s">
        <v>484</v>
      </c>
      <c r="I10" s="173">
        <v>4808</v>
      </c>
      <c r="J10" s="173">
        <v>4644</v>
      </c>
      <c r="K10" s="173">
        <v>6442</v>
      </c>
      <c r="L10" s="173">
        <v>7211</v>
      </c>
      <c r="M10" s="173">
        <v>6177</v>
      </c>
      <c r="N10" s="173">
        <v>7297</v>
      </c>
      <c r="O10" s="173">
        <v>7731</v>
      </c>
      <c r="P10" s="173">
        <v>6655</v>
      </c>
      <c r="Q10" s="173">
        <v>8014</v>
      </c>
      <c r="R10" s="173">
        <v>7316</v>
      </c>
      <c r="S10" s="173">
        <v>7301</v>
      </c>
      <c r="T10" s="173">
        <v>6307</v>
      </c>
      <c r="U10" s="177">
        <f>SUM(I10:T10)</f>
        <v>79903</v>
      </c>
    </row>
    <row r="11" spans="1:21" s="157" customFormat="1" ht="32.4" customHeight="1" x14ac:dyDescent="0.25">
      <c r="A11" s="91">
        <v>3</v>
      </c>
      <c r="B11" s="51" t="s">
        <v>345</v>
      </c>
      <c r="C11" s="92" t="s">
        <v>346</v>
      </c>
      <c r="D11" s="92" t="s">
        <v>347</v>
      </c>
      <c r="E11" s="92" t="s">
        <v>485</v>
      </c>
      <c r="F11" s="92" t="s">
        <v>338</v>
      </c>
      <c r="G11" s="172" t="s">
        <v>72</v>
      </c>
      <c r="H11" s="172" t="s">
        <v>486</v>
      </c>
      <c r="I11" s="173">
        <v>860827.4</v>
      </c>
      <c r="J11" s="173">
        <v>932237.6</v>
      </c>
      <c r="K11" s="175">
        <v>1422249</v>
      </c>
      <c r="L11" s="176">
        <v>1259325.8</v>
      </c>
      <c r="M11" s="173">
        <v>1358299.2</v>
      </c>
      <c r="N11" s="173">
        <v>1446000.6</v>
      </c>
      <c r="O11" s="173">
        <v>1575463.2</v>
      </c>
      <c r="P11" s="173">
        <v>1394240.4</v>
      </c>
      <c r="Q11" s="173">
        <v>1419711</v>
      </c>
      <c r="R11" s="173">
        <v>1256527.3999999999</v>
      </c>
      <c r="S11" s="173">
        <v>1422412.6</v>
      </c>
      <c r="T11" s="173">
        <v>1392692.8</v>
      </c>
      <c r="U11" s="177">
        <f>SUM(I11:T11)</f>
        <v>15739987</v>
      </c>
    </row>
    <row r="12" spans="1:21" s="157" customFormat="1" ht="32.4" customHeight="1" x14ac:dyDescent="0.25">
      <c r="A12" s="91">
        <v>4</v>
      </c>
      <c r="B12" s="51" t="s">
        <v>349</v>
      </c>
      <c r="C12" s="92" t="s">
        <v>350</v>
      </c>
      <c r="D12" s="92" t="s">
        <v>528</v>
      </c>
      <c r="E12" s="92" t="s">
        <v>487</v>
      </c>
      <c r="F12" s="92" t="s">
        <v>338</v>
      </c>
      <c r="G12" s="172" t="s">
        <v>72</v>
      </c>
      <c r="H12" s="172" t="s">
        <v>488</v>
      </c>
      <c r="I12" s="173">
        <v>980</v>
      </c>
      <c r="J12" s="173">
        <v>1020</v>
      </c>
      <c r="K12" s="173">
        <v>960</v>
      </c>
      <c r="L12" s="173">
        <v>965</v>
      </c>
      <c r="M12" s="173">
        <v>990</v>
      </c>
      <c r="N12" s="173">
        <v>1030</v>
      </c>
      <c r="O12" s="173">
        <v>1040</v>
      </c>
      <c r="P12" s="173">
        <v>1048</v>
      </c>
      <c r="Q12" s="173">
        <v>960</v>
      </c>
      <c r="R12" s="173">
        <v>980</v>
      </c>
      <c r="S12" s="173">
        <v>1020</v>
      </c>
      <c r="T12" s="173">
        <v>990</v>
      </c>
      <c r="U12" s="177">
        <f>SUM(I12:T12)/12</f>
        <v>998.58333333333337</v>
      </c>
    </row>
    <row r="15" spans="1:21" x14ac:dyDescent="0.25">
      <c r="A15" s="359" t="s">
        <v>489</v>
      </c>
      <c r="B15" s="359"/>
      <c r="C15" s="359"/>
    </row>
  </sheetData>
  <mergeCells count="25">
    <mergeCell ref="H5:H6"/>
    <mergeCell ref="U5:U6"/>
    <mergeCell ref="A3:Q4"/>
    <mergeCell ref="R4:S4"/>
    <mergeCell ref="T4:U4"/>
    <mergeCell ref="I5:T5"/>
    <mergeCell ref="D5:D6"/>
    <mergeCell ref="A15:C15"/>
    <mergeCell ref="A5:A6"/>
    <mergeCell ref="A7:A9"/>
    <mergeCell ref="B5:B6"/>
    <mergeCell ref="B7:B9"/>
    <mergeCell ref="C5:C6"/>
    <mergeCell ref="C7:C9"/>
    <mergeCell ref="D7:D9"/>
    <mergeCell ref="E5:E6"/>
    <mergeCell ref="E7:E9"/>
    <mergeCell ref="F5:F6"/>
    <mergeCell ref="G5:G6"/>
    <mergeCell ref="R1:S1"/>
    <mergeCell ref="T1:U1"/>
    <mergeCell ref="R2:S2"/>
    <mergeCell ref="T2:U2"/>
    <mergeCell ref="R3:S3"/>
    <mergeCell ref="T3:U3"/>
  </mergeCells>
  <phoneticPr fontId="40" type="noConversion"/>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U17"/>
  <sheetViews>
    <sheetView topLeftCell="A4" workbookViewId="0">
      <selection activeCell="C9" sqref="C9"/>
    </sheetView>
  </sheetViews>
  <sheetFormatPr defaultColWidth="8.88671875" defaultRowHeight="14.4" x14ac:dyDescent="0.25"/>
  <cols>
    <col min="2" max="2" width="24.109375" customWidth="1"/>
    <col min="3" max="3" width="22" customWidth="1"/>
    <col min="4" max="4" width="10.6640625" customWidth="1"/>
    <col min="5" max="5" width="14.44140625" customWidth="1"/>
    <col min="6" max="6" width="13.6640625" customWidth="1"/>
    <col min="8" max="15" width="0" hidden="1" customWidth="1"/>
  </cols>
  <sheetData>
    <row r="3" spans="1:21" x14ac:dyDescent="0.25">
      <c r="A3" s="13"/>
      <c r="B3" s="14"/>
      <c r="C3" s="14"/>
      <c r="D3" s="14"/>
      <c r="E3" s="14"/>
      <c r="F3" s="14"/>
      <c r="G3" s="14"/>
      <c r="H3" s="15"/>
      <c r="I3" s="15"/>
      <c r="J3" s="15"/>
      <c r="K3" s="15"/>
      <c r="L3" s="15"/>
      <c r="M3" s="15"/>
      <c r="N3" s="15"/>
      <c r="O3" s="15"/>
      <c r="P3" s="15"/>
      <c r="Q3" s="377" t="s">
        <v>0</v>
      </c>
      <c r="R3" s="377"/>
      <c r="S3" s="377" t="s">
        <v>1</v>
      </c>
      <c r="T3" s="377"/>
      <c r="U3" s="377"/>
    </row>
    <row r="4" spans="1:21" x14ac:dyDescent="0.25">
      <c r="A4" s="16"/>
      <c r="H4" s="17"/>
      <c r="I4" s="17"/>
      <c r="J4" s="17"/>
      <c r="K4" s="17"/>
      <c r="L4" s="17"/>
      <c r="M4" s="17"/>
      <c r="N4" s="17"/>
      <c r="O4" s="17"/>
      <c r="P4" s="17"/>
      <c r="Q4" s="377" t="s">
        <v>2</v>
      </c>
      <c r="R4" s="377"/>
      <c r="S4" s="377" t="s">
        <v>3</v>
      </c>
      <c r="T4" s="377"/>
      <c r="U4" s="377"/>
    </row>
    <row r="5" spans="1:21" ht="32.4" x14ac:dyDescent="0.25">
      <c r="A5" s="18"/>
      <c r="B5" s="19"/>
      <c r="C5" s="19"/>
      <c r="D5" s="19"/>
      <c r="E5" s="19"/>
      <c r="F5" s="19"/>
      <c r="G5" s="19"/>
      <c r="H5" s="19"/>
      <c r="I5" s="19"/>
      <c r="J5" s="19"/>
      <c r="K5" s="19"/>
      <c r="L5" s="19"/>
      <c r="M5" s="19"/>
      <c r="N5" s="19"/>
      <c r="O5" s="19"/>
      <c r="P5" s="20"/>
      <c r="Q5" s="377" t="s">
        <v>5</v>
      </c>
      <c r="R5" s="377"/>
      <c r="S5" s="378">
        <v>43159</v>
      </c>
      <c r="T5" s="378"/>
      <c r="U5" s="378"/>
    </row>
    <row r="6" spans="1:21" ht="28.2" x14ac:dyDescent="0.25">
      <c r="A6" s="379" t="s">
        <v>551</v>
      </c>
      <c r="B6" s="380"/>
      <c r="C6" s="380"/>
      <c r="D6" s="380"/>
      <c r="E6" s="380"/>
      <c r="F6" s="380"/>
      <c r="G6" s="380"/>
      <c r="H6" s="380"/>
      <c r="I6" s="380"/>
      <c r="J6" s="380"/>
      <c r="K6" s="380"/>
      <c r="L6" s="380"/>
      <c r="M6" s="380"/>
      <c r="N6" s="380"/>
      <c r="O6" s="380"/>
      <c r="P6" s="381"/>
      <c r="Q6" s="377" t="s">
        <v>32</v>
      </c>
      <c r="R6" s="377"/>
      <c r="S6" s="377" t="s">
        <v>33</v>
      </c>
      <c r="T6" s="377"/>
      <c r="U6" s="377"/>
    </row>
    <row r="7" spans="1:21" x14ac:dyDescent="0.25">
      <c r="A7" s="385" t="s">
        <v>7</v>
      </c>
      <c r="B7" s="387" t="s">
        <v>34</v>
      </c>
      <c r="C7" s="389" t="s">
        <v>35</v>
      </c>
      <c r="D7" s="389" t="s">
        <v>10</v>
      </c>
      <c r="E7" s="389" t="s">
        <v>45</v>
      </c>
      <c r="F7" s="387" t="s">
        <v>46</v>
      </c>
      <c r="G7" s="389" t="s">
        <v>47</v>
      </c>
      <c r="H7" s="382" t="s">
        <v>465</v>
      </c>
      <c r="I7" s="383"/>
      <c r="J7" s="383"/>
      <c r="K7" s="383"/>
      <c r="L7" s="383"/>
      <c r="M7" s="383"/>
      <c r="N7" s="383"/>
      <c r="O7" s="383"/>
      <c r="P7" s="383"/>
      <c r="Q7" s="383"/>
      <c r="R7" s="383"/>
      <c r="S7" s="384"/>
      <c r="T7" s="390" t="s">
        <v>48</v>
      </c>
      <c r="U7" s="390" t="s">
        <v>49</v>
      </c>
    </row>
    <row r="8" spans="1:21" x14ac:dyDescent="0.25">
      <c r="A8" s="386"/>
      <c r="B8" s="388"/>
      <c r="C8" s="389"/>
      <c r="D8" s="389"/>
      <c r="E8" s="389"/>
      <c r="F8" s="388"/>
      <c r="G8" s="389"/>
      <c r="H8" s="21" t="s">
        <v>13</v>
      </c>
      <c r="I8" s="21" t="s">
        <v>14</v>
      </c>
      <c r="J8" s="21" t="s">
        <v>15</v>
      </c>
      <c r="K8" s="21" t="s">
        <v>16</v>
      </c>
      <c r="L8" s="21" t="s">
        <v>17</v>
      </c>
      <c r="M8" s="21" t="s">
        <v>18</v>
      </c>
      <c r="N8" s="21" t="s">
        <v>19</v>
      </c>
      <c r="O8" s="21" t="s">
        <v>20</v>
      </c>
      <c r="P8" s="21" t="s">
        <v>21</v>
      </c>
      <c r="Q8" s="21" t="s">
        <v>22</v>
      </c>
      <c r="R8" s="21" t="s">
        <v>23</v>
      </c>
      <c r="S8" s="21" t="s">
        <v>24</v>
      </c>
      <c r="T8" s="391"/>
      <c r="U8" s="391"/>
    </row>
    <row r="9" spans="1:21" s="157" customFormat="1" ht="41.1" customHeight="1" x14ac:dyDescent="0.25">
      <c r="A9" s="392" t="s">
        <v>466</v>
      </c>
      <c r="B9" s="70" t="s">
        <v>354</v>
      </c>
      <c r="C9" s="92" t="s">
        <v>529</v>
      </c>
      <c r="D9" s="151">
        <v>0.03</v>
      </c>
      <c r="E9" s="152" t="s">
        <v>467</v>
      </c>
      <c r="F9" s="45" t="s">
        <v>274</v>
      </c>
      <c r="G9" s="153" t="s">
        <v>56</v>
      </c>
      <c r="H9" s="154" t="s">
        <v>57</v>
      </c>
      <c r="I9" s="154" t="s">
        <v>57</v>
      </c>
      <c r="J9" s="154" t="s">
        <v>57</v>
      </c>
      <c r="K9" s="154" t="s">
        <v>57</v>
      </c>
      <c r="L9" s="155" t="s">
        <v>57</v>
      </c>
      <c r="M9" s="154" t="s">
        <v>57</v>
      </c>
      <c r="N9" s="154" t="s">
        <v>57</v>
      </c>
      <c r="O9" s="154" t="s">
        <v>57</v>
      </c>
      <c r="P9" s="154" t="s">
        <v>57</v>
      </c>
      <c r="Q9" s="154" t="s">
        <v>57</v>
      </c>
      <c r="R9" s="154" t="s">
        <v>57</v>
      </c>
      <c r="S9" s="156">
        <v>0.03</v>
      </c>
      <c r="T9" s="154"/>
      <c r="U9" s="155"/>
    </row>
    <row r="10" spans="1:21" s="157" customFormat="1" ht="41.1" customHeight="1" x14ac:dyDescent="0.25">
      <c r="A10" s="393"/>
      <c r="B10" s="51" t="s">
        <v>359</v>
      </c>
      <c r="C10" s="51" t="s">
        <v>530</v>
      </c>
      <c r="D10" s="51" t="s">
        <v>553</v>
      </c>
      <c r="E10" s="152" t="s">
        <v>467</v>
      </c>
      <c r="F10" s="45" t="s">
        <v>274</v>
      </c>
      <c r="G10" s="153" t="s">
        <v>56</v>
      </c>
      <c r="H10" s="154" t="s">
        <v>57</v>
      </c>
      <c r="I10" s="154" t="s">
        <v>57</v>
      </c>
      <c r="J10" s="154" t="s">
        <v>57</v>
      </c>
      <c r="K10" s="154" t="s">
        <v>57</v>
      </c>
      <c r="L10" s="155" t="s">
        <v>57</v>
      </c>
      <c r="M10" s="154" t="s">
        <v>57</v>
      </c>
      <c r="N10" s="154" t="s">
        <v>57</v>
      </c>
      <c r="O10" s="154" t="s">
        <v>57</v>
      </c>
      <c r="P10" s="154" t="s">
        <v>57</v>
      </c>
      <c r="Q10" s="154" t="s">
        <v>57</v>
      </c>
      <c r="R10" s="154" t="s">
        <v>57</v>
      </c>
      <c r="S10" s="154">
        <v>125.79</v>
      </c>
      <c r="T10" s="154"/>
      <c r="U10" s="155"/>
    </row>
    <row r="11" spans="1:21" s="157" customFormat="1" ht="41.1" customHeight="1" x14ac:dyDescent="0.25">
      <c r="A11" s="393"/>
      <c r="B11" s="51" t="s">
        <v>468</v>
      </c>
      <c r="C11" s="51" t="s">
        <v>362</v>
      </c>
      <c r="D11" s="51" t="s">
        <v>552</v>
      </c>
      <c r="E11" s="152" t="s">
        <v>467</v>
      </c>
      <c r="F11" s="45" t="s">
        <v>274</v>
      </c>
      <c r="G11" s="153" t="s">
        <v>56</v>
      </c>
      <c r="H11" s="154" t="s">
        <v>57</v>
      </c>
      <c r="I11" s="154" t="s">
        <v>57</v>
      </c>
      <c r="J11" s="154" t="s">
        <v>57</v>
      </c>
      <c r="K11" s="154" t="s">
        <v>57</v>
      </c>
      <c r="L11" s="155" t="s">
        <v>57</v>
      </c>
      <c r="M11" s="154" t="s">
        <v>57</v>
      </c>
      <c r="N11" s="154" t="s">
        <v>57</v>
      </c>
      <c r="O11" s="154" t="s">
        <v>57</v>
      </c>
      <c r="P11" s="154" t="s">
        <v>57</v>
      </c>
      <c r="Q11" s="154" t="s">
        <v>57</v>
      </c>
      <c r="R11" s="154" t="s">
        <v>57</v>
      </c>
      <c r="S11" s="154">
        <v>0.56999999999999995</v>
      </c>
      <c r="T11" s="154"/>
      <c r="U11" s="155"/>
    </row>
    <row r="12" spans="1:21" s="157" customFormat="1" ht="41.1" customHeight="1" x14ac:dyDescent="0.25">
      <c r="A12" s="393"/>
      <c r="B12" s="51" t="s">
        <v>364</v>
      </c>
      <c r="C12" s="51" t="s">
        <v>365</v>
      </c>
      <c r="D12" s="51" t="s">
        <v>554</v>
      </c>
      <c r="E12" s="152" t="s">
        <v>467</v>
      </c>
      <c r="F12" s="45" t="s">
        <v>274</v>
      </c>
      <c r="G12" s="153" t="s">
        <v>56</v>
      </c>
      <c r="H12" s="154" t="s">
        <v>57</v>
      </c>
      <c r="I12" s="154" t="s">
        <v>57</v>
      </c>
      <c r="J12" s="154" t="s">
        <v>57</v>
      </c>
      <c r="K12" s="154" t="s">
        <v>57</v>
      </c>
      <c r="L12" s="155" t="s">
        <v>57</v>
      </c>
      <c r="M12" s="154" t="s">
        <v>57</v>
      </c>
      <c r="N12" s="154" t="s">
        <v>57</v>
      </c>
      <c r="O12" s="154" t="s">
        <v>57</v>
      </c>
      <c r="P12" s="154" t="s">
        <v>57</v>
      </c>
      <c r="Q12" s="154" t="s">
        <v>57</v>
      </c>
      <c r="R12" s="154" t="s">
        <v>57</v>
      </c>
      <c r="S12" s="154">
        <v>6955.5</v>
      </c>
      <c r="T12" s="154"/>
      <c r="U12" s="155"/>
    </row>
    <row r="13" spans="1:21" s="157" customFormat="1" ht="41.1" customHeight="1" x14ac:dyDescent="0.25">
      <c r="A13" s="393"/>
      <c r="B13" s="51" t="s">
        <v>367</v>
      </c>
      <c r="C13" s="51" t="s">
        <v>368</v>
      </c>
      <c r="D13" s="51" t="s">
        <v>555</v>
      </c>
      <c r="E13" s="152" t="s">
        <v>467</v>
      </c>
      <c r="F13" s="45" t="s">
        <v>274</v>
      </c>
      <c r="G13" s="153" t="s">
        <v>56</v>
      </c>
      <c r="H13" s="154" t="s">
        <v>57</v>
      </c>
      <c r="I13" s="154" t="s">
        <v>57</v>
      </c>
      <c r="J13" s="154" t="s">
        <v>57</v>
      </c>
      <c r="K13" s="154" t="s">
        <v>57</v>
      </c>
      <c r="L13" s="155" t="s">
        <v>57</v>
      </c>
      <c r="M13" s="154" t="s">
        <v>57</v>
      </c>
      <c r="N13" s="154" t="s">
        <v>57</v>
      </c>
      <c r="O13" s="154" t="s">
        <v>57</v>
      </c>
      <c r="P13" s="154" t="s">
        <v>57</v>
      </c>
      <c r="Q13" s="154" t="s">
        <v>57</v>
      </c>
      <c r="R13" s="154" t="s">
        <v>57</v>
      </c>
      <c r="S13" s="158">
        <v>50.62</v>
      </c>
      <c r="T13" s="158"/>
      <c r="U13" s="159"/>
    </row>
    <row r="14" spans="1:21" s="157" customFormat="1" ht="41.1" customHeight="1" x14ac:dyDescent="0.25">
      <c r="A14" s="393"/>
      <c r="B14" s="51" t="s">
        <v>469</v>
      </c>
      <c r="C14" s="51" t="s">
        <v>370</v>
      </c>
      <c r="D14" s="92" t="s">
        <v>556</v>
      </c>
      <c r="E14" s="152" t="s">
        <v>467</v>
      </c>
      <c r="F14" s="45" t="s">
        <v>274</v>
      </c>
      <c r="G14" s="153" t="s">
        <v>56</v>
      </c>
      <c r="H14" s="154" t="s">
        <v>57</v>
      </c>
      <c r="I14" s="154" t="s">
        <v>57</v>
      </c>
      <c r="J14" s="154" t="s">
        <v>57</v>
      </c>
      <c r="K14" s="154" t="s">
        <v>57</v>
      </c>
      <c r="L14" s="155" t="s">
        <v>57</v>
      </c>
      <c r="M14" s="154" t="s">
        <v>57</v>
      </c>
      <c r="N14" s="154" t="s">
        <v>57</v>
      </c>
      <c r="O14" s="154" t="s">
        <v>57</v>
      </c>
      <c r="P14" s="154" t="s">
        <v>57</v>
      </c>
      <c r="Q14" s="154" t="s">
        <v>57</v>
      </c>
      <c r="R14" s="154" t="s">
        <v>57</v>
      </c>
      <c r="S14" s="155">
        <v>35.61</v>
      </c>
      <c r="T14" s="155"/>
      <c r="U14" s="154"/>
    </row>
    <row r="15" spans="1:21" s="157" customFormat="1" ht="41.1" customHeight="1" x14ac:dyDescent="0.25">
      <c r="A15" s="393"/>
      <c r="B15" s="51" t="s">
        <v>372</v>
      </c>
      <c r="C15" s="51" t="s">
        <v>373</v>
      </c>
      <c r="D15" s="51" t="s">
        <v>557</v>
      </c>
      <c r="E15" s="152" t="s">
        <v>467</v>
      </c>
      <c r="F15" s="45" t="s">
        <v>274</v>
      </c>
      <c r="G15" s="153" t="s">
        <v>56</v>
      </c>
      <c r="H15" s="154" t="s">
        <v>57</v>
      </c>
      <c r="I15" s="154" t="s">
        <v>57</v>
      </c>
      <c r="J15" s="154" t="s">
        <v>57</v>
      </c>
      <c r="K15" s="154" t="s">
        <v>57</v>
      </c>
      <c r="L15" s="155" t="s">
        <v>57</v>
      </c>
      <c r="M15" s="154" t="s">
        <v>57</v>
      </c>
      <c r="N15" s="154" t="s">
        <v>57</v>
      </c>
      <c r="O15" s="154" t="s">
        <v>57</v>
      </c>
      <c r="P15" s="154" t="s">
        <v>57</v>
      </c>
      <c r="Q15" s="154" t="s">
        <v>57</v>
      </c>
      <c r="R15" s="154" t="s">
        <v>57</v>
      </c>
      <c r="S15" s="155">
        <v>44.81</v>
      </c>
      <c r="T15" s="155"/>
      <c r="U15" s="154"/>
    </row>
    <row r="16" spans="1:21" s="157" customFormat="1" ht="33" customHeight="1" x14ac:dyDescent="0.25">
      <c r="A16" s="393"/>
      <c r="B16" s="51" t="s">
        <v>374</v>
      </c>
      <c r="C16" s="51" t="s">
        <v>375</v>
      </c>
      <c r="D16" s="51" t="s">
        <v>558</v>
      </c>
      <c r="E16" s="152" t="s">
        <v>467</v>
      </c>
      <c r="F16" s="45" t="s">
        <v>274</v>
      </c>
      <c r="G16" s="153" t="s">
        <v>56</v>
      </c>
      <c r="H16" s="154" t="s">
        <v>57</v>
      </c>
      <c r="I16" s="154" t="s">
        <v>57</v>
      </c>
      <c r="J16" s="154" t="s">
        <v>57</v>
      </c>
      <c r="K16" s="160" t="s">
        <v>57</v>
      </c>
      <c r="L16" s="161" t="s">
        <v>57</v>
      </c>
      <c r="M16" s="160" t="s">
        <v>57</v>
      </c>
      <c r="N16" s="160" t="s">
        <v>57</v>
      </c>
      <c r="O16" s="160" t="s">
        <v>57</v>
      </c>
      <c r="P16" s="160" t="s">
        <v>57</v>
      </c>
      <c r="Q16" s="160" t="s">
        <v>57</v>
      </c>
      <c r="R16" s="160" t="s">
        <v>57</v>
      </c>
      <c r="S16" s="165">
        <v>1.08</v>
      </c>
      <c r="T16" s="162"/>
      <c r="U16" s="162"/>
    </row>
    <row r="17" spans="1:21" s="157" customFormat="1" ht="27.6" x14ac:dyDescent="0.25">
      <c r="A17" s="394"/>
      <c r="B17" s="163" t="s">
        <v>377</v>
      </c>
      <c r="C17" s="51" t="s">
        <v>378</v>
      </c>
      <c r="D17" s="164">
        <v>1</v>
      </c>
      <c r="E17" s="152" t="s">
        <v>470</v>
      </c>
      <c r="F17" s="45" t="s">
        <v>274</v>
      </c>
      <c r="G17" s="153" t="s">
        <v>56</v>
      </c>
      <c r="H17" s="154" t="s">
        <v>57</v>
      </c>
      <c r="I17" s="154" t="s">
        <v>57</v>
      </c>
      <c r="J17" s="154" t="s">
        <v>57</v>
      </c>
      <c r="K17" s="160" t="s">
        <v>57</v>
      </c>
      <c r="L17" s="161" t="s">
        <v>57</v>
      </c>
      <c r="M17" s="160" t="s">
        <v>57</v>
      </c>
      <c r="N17" s="160" t="s">
        <v>57</v>
      </c>
      <c r="O17" s="160" t="s">
        <v>57</v>
      </c>
      <c r="P17" s="160" t="s">
        <v>57</v>
      </c>
      <c r="Q17" s="160" t="s">
        <v>57</v>
      </c>
      <c r="R17" s="160" t="s">
        <v>57</v>
      </c>
      <c r="S17" s="166">
        <v>1</v>
      </c>
      <c r="T17" s="162"/>
      <c r="U17" s="162"/>
    </row>
  </sheetData>
  <mergeCells count="20">
    <mergeCell ref="A9:A17"/>
    <mergeCell ref="B7:B8"/>
    <mergeCell ref="C7:C8"/>
    <mergeCell ref="D7:D8"/>
    <mergeCell ref="E7:E8"/>
    <mergeCell ref="A6:P6"/>
    <mergeCell ref="Q6:R6"/>
    <mergeCell ref="S6:U6"/>
    <mergeCell ref="H7:S7"/>
    <mergeCell ref="A7:A8"/>
    <mergeCell ref="F7:F8"/>
    <mergeCell ref="G7:G8"/>
    <mergeCell ref="T7:T8"/>
    <mergeCell ref="U7:U8"/>
    <mergeCell ref="Q3:R3"/>
    <mergeCell ref="S3:U3"/>
    <mergeCell ref="Q4:R4"/>
    <mergeCell ref="S4:U4"/>
    <mergeCell ref="Q5:R5"/>
    <mergeCell ref="S5:U5"/>
  </mergeCells>
  <phoneticPr fontId="40" type="noConversion"/>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U13"/>
  <sheetViews>
    <sheetView zoomScaleNormal="100" workbookViewId="0">
      <selection activeCell="N11" sqref="N11"/>
    </sheetView>
  </sheetViews>
  <sheetFormatPr defaultColWidth="8.88671875" defaultRowHeight="14.4" x14ac:dyDescent="0.25"/>
  <cols>
    <col min="2" max="2" width="30.109375" customWidth="1"/>
    <col min="3" max="3" width="35.109375" customWidth="1"/>
    <col min="4" max="4" width="13" customWidth="1"/>
    <col min="5" max="5" width="22.77734375" customWidth="1"/>
    <col min="21" max="21" width="13.77734375" customWidth="1"/>
  </cols>
  <sheetData>
    <row r="2" spans="1:21" x14ac:dyDescent="0.25">
      <c r="A2" s="13"/>
      <c r="B2" s="14"/>
      <c r="C2" s="14"/>
      <c r="D2" s="14"/>
      <c r="E2" s="14"/>
      <c r="F2" s="14"/>
      <c r="G2" s="14"/>
      <c r="H2" s="15"/>
      <c r="I2" s="15"/>
      <c r="J2" s="15"/>
      <c r="K2" s="15"/>
      <c r="L2" s="15"/>
      <c r="M2" s="15"/>
      <c r="N2" s="15"/>
      <c r="O2" s="15"/>
      <c r="P2" s="15"/>
      <c r="Q2" s="377" t="s">
        <v>0</v>
      </c>
      <c r="R2" s="377"/>
      <c r="S2" s="377" t="s">
        <v>1</v>
      </c>
      <c r="T2" s="377"/>
      <c r="U2" s="377"/>
    </row>
    <row r="3" spans="1:21" x14ac:dyDescent="0.25">
      <c r="A3" s="16"/>
      <c r="H3" s="17"/>
      <c r="I3" s="17"/>
      <c r="J3" s="17"/>
      <c r="K3" s="17"/>
      <c r="L3" s="17"/>
      <c r="M3" s="17"/>
      <c r="N3" s="17"/>
      <c r="O3" s="17"/>
      <c r="P3" s="17"/>
      <c r="Q3" s="377" t="s">
        <v>2</v>
      </c>
      <c r="R3" s="377"/>
      <c r="S3" s="377" t="s">
        <v>3</v>
      </c>
      <c r="T3" s="377"/>
      <c r="U3" s="377"/>
    </row>
    <row r="4" spans="1:21" ht="32.4" x14ac:dyDescent="0.25">
      <c r="A4" s="18"/>
      <c r="B4" s="19"/>
      <c r="C4" s="19"/>
      <c r="D4" s="19"/>
      <c r="E4" s="19"/>
      <c r="F4" s="19"/>
      <c r="G4" s="19"/>
      <c r="H4" s="19"/>
      <c r="I4" s="19"/>
      <c r="J4" s="19"/>
      <c r="K4" s="19"/>
      <c r="L4" s="19"/>
      <c r="M4" s="19"/>
      <c r="N4" s="19"/>
      <c r="O4" s="19"/>
      <c r="P4" s="20"/>
      <c r="Q4" s="377" t="s">
        <v>5</v>
      </c>
      <c r="R4" s="377"/>
      <c r="S4" s="378">
        <v>43159</v>
      </c>
      <c r="T4" s="378"/>
      <c r="U4" s="378"/>
    </row>
    <row r="5" spans="1:21" ht="28.2" x14ac:dyDescent="0.25">
      <c r="A5" s="379" t="s">
        <v>43</v>
      </c>
      <c r="B5" s="380"/>
      <c r="C5" s="380"/>
      <c r="D5" s="380"/>
      <c r="E5" s="380"/>
      <c r="F5" s="380"/>
      <c r="G5" s="380"/>
      <c r="H5" s="380"/>
      <c r="I5" s="380"/>
      <c r="J5" s="380"/>
      <c r="K5" s="380"/>
      <c r="L5" s="380"/>
      <c r="M5" s="380"/>
      <c r="N5" s="380"/>
      <c r="O5" s="380"/>
      <c r="P5" s="381"/>
      <c r="Q5" s="377" t="s">
        <v>32</v>
      </c>
      <c r="R5" s="377"/>
      <c r="S5" s="377" t="s">
        <v>33</v>
      </c>
      <c r="T5" s="377"/>
      <c r="U5" s="377"/>
    </row>
    <row r="6" spans="1:21" ht="23.4" customHeight="1" x14ac:dyDescent="0.25">
      <c r="A6" s="385" t="s">
        <v>7</v>
      </c>
      <c r="B6" s="387" t="s">
        <v>44</v>
      </c>
      <c r="C6" s="389" t="s">
        <v>35</v>
      </c>
      <c r="D6" s="389" t="s">
        <v>10</v>
      </c>
      <c r="E6" s="389" t="s">
        <v>45</v>
      </c>
      <c r="F6" s="387" t="s">
        <v>46</v>
      </c>
      <c r="G6" s="389" t="s">
        <v>47</v>
      </c>
      <c r="H6" s="382" t="s">
        <v>12</v>
      </c>
      <c r="I6" s="383"/>
      <c r="J6" s="383"/>
      <c r="K6" s="383"/>
      <c r="L6" s="383"/>
      <c r="M6" s="383"/>
      <c r="N6" s="383"/>
      <c r="O6" s="383"/>
      <c r="P6" s="383"/>
      <c r="Q6" s="383"/>
      <c r="R6" s="383"/>
      <c r="S6" s="384"/>
      <c r="T6" s="390" t="s">
        <v>48</v>
      </c>
      <c r="U6" s="390" t="s">
        <v>49</v>
      </c>
    </row>
    <row r="7" spans="1:21" ht="23.4" customHeight="1" x14ac:dyDescent="0.25">
      <c r="A7" s="386"/>
      <c r="B7" s="388"/>
      <c r="C7" s="389"/>
      <c r="D7" s="389"/>
      <c r="E7" s="389"/>
      <c r="F7" s="388"/>
      <c r="G7" s="389"/>
      <c r="H7" s="21" t="s">
        <v>13</v>
      </c>
      <c r="I7" s="21" t="s">
        <v>14</v>
      </c>
      <c r="J7" s="21" t="s">
        <v>15</v>
      </c>
      <c r="K7" s="21" t="s">
        <v>16</v>
      </c>
      <c r="L7" s="21" t="s">
        <v>17</v>
      </c>
      <c r="M7" s="21" t="s">
        <v>18</v>
      </c>
      <c r="N7" s="21" t="s">
        <v>19</v>
      </c>
      <c r="O7" s="21" t="s">
        <v>20</v>
      </c>
      <c r="P7" s="21" t="s">
        <v>21</v>
      </c>
      <c r="Q7" s="21" t="s">
        <v>22</v>
      </c>
      <c r="R7" s="21" t="s">
        <v>23</v>
      </c>
      <c r="S7" s="21" t="s">
        <v>24</v>
      </c>
      <c r="T7" s="391"/>
      <c r="U7" s="391"/>
    </row>
    <row r="8" spans="1:21" ht="39.6" x14ac:dyDescent="0.25">
      <c r="A8" s="395" t="s">
        <v>50</v>
      </c>
      <c r="B8" s="22" t="s">
        <v>51</v>
      </c>
      <c r="C8" s="23" t="s">
        <v>52</v>
      </c>
      <c r="D8" s="23" t="s">
        <v>53</v>
      </c>
      <c r="E8" s="24" t="s">
        <v>54</v>
      </c>
      <c r="F8" s="25" t="s">
        <v>55</v>
      </c>
      <c r="G8" s="26" t="s">
        <v>56</v>
      </c>
      <c r="H8" s="27" t="s">
        <v>57</v>
      </c>
      <c r="I8" s="27" t="s">
        <v>57</v>
      </c>
      <c r="J8" s="27" t="s">
        <v>57</v>
      </c>
      <c r="K8" s="27" t="s">
        <v>57</v>
      </c>
      <c r="L8" s="28" t="s">
        <v>57</v>
      </c>
      <c r="M8" s="27" t="s">
        <v>58</v>
      </c>
      <c r="N8" s="28" t="s">
        <v>57</v>
      </c>
      <c r="O8" s="28" t="s">
        <v>57</v>
      </c>
      <c r="P8" s="28" t="s">
        <v>57</v>
      </c>
      <c r="Q8" s="28" t="s">
        <v>57</v>
      </c>
      <c r="R8" s="28" t="s">
        <v>57</v>
      </c>
      <c r="S8" s="28" t="s">
        <v>57</v>
      </c>
      <c r="T8" s="27" t="s">
        <v>58</v>
      </c>
      <c r="U8" s="28"/>
    </row>
    <row r="9" spans="1:21" ht="52.8" x14ac:dyDescent="0.25">
      <c r="A9" s="396"/>
      <c r="B9" s="22" t="s">
        <v>59</v>
      </c>
      <c r="C9" s="23" t="s">
        <v>60</v>
      </c>
      <c r="D9" s="23" t="s">
        <v>61</v>
      </c>
      <c r="E9" s="24" t="s">
        <v>62</v>
      </c>
      <c r="F9" s="25" t="s">
        <v>55</v>
      </c>
      <c r="G9" s="26" t="s">
        <v>56</v>
      </c>
      <c r="H9" s="27" t="s">
        <v>57</v>
      </c>
      <c r="I9" s="27" t="s">
        <v>57</v>
      </c>
      <c r="J9" s="27" t="s">
        <v>57</v>
      </c>
      <c r="K9" s="27" t="s">
        <v>57</v>
      </c>
      <c r="L9" s="28" t="s">
        <v>57</v>
      </c>
      <c r="M9" s="27" t="s">
        <v>58</v>
      </c>
      <c r="N9" s="28" t="s">
        <v>57</v>
      </c>
      <c r="O9" s="28" t="s">
        <v>57</v>
      </c>
      <c r="P9" s="28" t="s">
        <v>57</v>
      </c>
      <c r="Q9" s="28" t="s">
        <v>57</v>
      </c>
      <c r="R9" s="28" t="s">
        <v>57</v>
      </c>
      <c r="S9" s="28" t="s">
        <v>57</v>
      </c>
      <c r="T9" s="27" t="s">
        <v>58</v>
      </c>
      <c r="U9" s="28"/>
    </row>
    <row r="10" spans="1:21" ht="52.8" x14ac:dyDescent="0.25">
      <c r="A10" s="396"/>
      <c r="B10" s="22" t="s">
        <v>63</v>
      </c>
      <c r="C10" s="23" t="s">
        <v>64</v>
      </c>
      <c r="D10" s="23" t="s">
        <v>65</v>
      </c>
      <c r="E10" s="24" t="s">
        <v>66</v>
      </c>
      <c r="F10" s="25" t="s">
        <v>55</v>
      </c>
      <c r="G10" s="26" t="s">
        <v>56</v>
      </c>
      <c r="H10" s="27" t="s">
        <v>57</v>
      </c>
      <c r="I10" s="27" t="s">
        <v>57</v>
      </c>
      <c r="J10" s="27" t="s">
        <v>57</v>
      </c>
      <c r="K10" s="27" t="s">
        <v>57</v>
      </c>
      <c r="L10" s="28" t="s">
        <v>57</v>
      </c>
      <c r="M10" s="27" t="s">
        <v>58</v>
      </c>
      <c r="N10" s="28" t="s">
        <v>57</v>
      </c>
      <c r="O10" s="28" t="s">
        <v>57</v>
      </c>
      <c r="P10" s="28" t="s">
        <v>57</v>
      </c>
      <c r="Q10" s="28" t="s">
        <v>57</v>
      </c>
      <c r="R10" s="28" t="s">
        <v>57</v>
      </c>
      <c r="S10" s="28" t="s">
        <v>57</v>
      </c>
      <c r="T10" s="27" t="s">
        <v>58</v>
      </c>
      <c r="U10" s="28"/>
    </row>
    <row r="11" spans="1:21" ht="44.1" customHeight="1" x14ac:dyDescent="0.25">
      <c r="A11" s="397"/>
      <c r="B11" s="29" t="s">
        <v>67</v>
      </c>
      <c r="C11" s="30" t="s">
        <v>68</v>
      </c>
      <c r="D11" s="31" t="s">
        <v>69</v>
      </c>
      <c r="E11" s="32" t="s">
        <v>70</v>
      </c>
      <c r="F11" s="25" t="s">
        <v>71</v>
      </c>
      <c r="G11" s="26" t="s">
        <v>72</v>
      </c>
      <c r="H11" s="33">
        <v>8.5199999999999998E-2</v>
      </c>
      <c r="I11" s="33">
        <v>6.4199999999999993E-2</v>
      </c>
      <c r="J11" s="27">
        <v>5.6099999999999997E-2</v>
      </c>
      <c r="K11" s="27">
        <v>5.9499999999999997E-2</v>
      </c>
      <c r="L11" s="28">
        <v>5.7000000000000002E-2</v>
      </c>
      <c r="M11" s="27">
        <v>6.7699999999999996E-2</v>
      </c>
      <c r="N11" s="28">
        <v>5.8999999999999997E-2</v>
      </c>
      <c r="O11" s="28">
        <v>5.3600000000000002E-2</v>
      </c>
      <c r="P11" s="28">
        <v>5.5800000000000002E-2</v>
      </c>
      <c r="Q11" s="28">
        <v>0.05</v>
      </c>
      <c r="R11" s="28">
        <v>5.3900000000000003E-2</v>
      </c>
      <c r="S11" s="28">
        <v>6.3600000000000004E-2</v>
      </c>
      <c r="T11" s="33">
        <v>0.72570000000000001</v>
      </c>
      <c r="U11" s="34"/>
    </row>
    <row r="12" spans="1:21" ht="108" x14ac:dyDescent="0.25">
      <c r="A12" s="395" t="s">
        <v>73</v>
      </c>
      <c r="B12" s="29" t="s">
        <v>74</v>
      </c>
      <c r="C12" s="30" t="s">
        <v>75</v>
      </c>
      <c r="D12" s="31">
        <v>1</v>
      </c>
      <c r="E12" s="35" t="s">
        <v>76</v>
      </c>
      <c r="F12" s="25" t="s">
        <v>55</v>
      </c>
      <c r="G12" s="26" t="s">
        <v>56</v>
      </c>
      <c r="H12" s="27" t="s">
        <v>57</v>
      </c>
      <c r="I12" s="27" t="s">
        <v>57</v>
      </c>
      <c r="J12" s="27" t="s">
        <v>57</v>
      </c>
      <c r="K12" s="27" t="s">
        <v>57</v>
      </c>
      <c r="L12" s="28" t="s">
        <v>57</v>
      </c>
      <c r="M12" s="27" t="s">
        <v>58</v>
      </c>
      <c r="N12" s="28" t="s">
        <v>57</v>
      </c>
      <c r="O12" s="28" t="s">
        <v>57</v>
      </c>
      <c r="P12" s="28" t="s">
        <v>57</v>
      </c>
      <c r="Q12" s="28" t="s">
        <v>57</v>
      </c>
      <c r="R12" s="28" t="s">
        <v>57</v>
      </c>
      <c r="S12" s="28" t="s">
        <v>57</v>
      </c>
      <c r="T12" s="27" t="s">
        <v>58</v>
      </c>
      <c r="U12" s="34" t="s">
        <v>77</v>
      </c>
    </row>
    <row r="13" spans="1:21" ht="26.4" customHeight="1" x14ac:dyDescent="0.25">
      <c r="A13" s="397"/>
      <c r="B13" s="29" t="s">
        <v>78</v>
      </c>
      <c r="C13" s="30" t="s">
        <v>79</v>
      </c>
      <c r="D13" s="30" t="s">
        <v>80</v>
      </c>
      <c r="E13" s="36" t="s">
        <v>81</v>
      </c>
      <c r="F13" s="25" t="s">
        <v>71</v>
      </c>
      <c r="G13" s="26" t="s">
        <v>72</v>
      </c>
      <c r="H13" s="37">
        <v>0</v>
      </c>
      <c r="I13" s="37">
        <v>0</v>
      </c>
      <c r="J13" s="37">
        <v>0</v>
      </c>
      <c r="K13" s="37">
        <v>0</v>
      </c>
      <c r="L13" s="37">
        <v>0</v>
      </c>
      <c r="M13" s="38">
        <v>0</v>
      </c>
      <c r="N13" s="37">
        <v>0</v>
      </c>
      <c r="O13" s="37">
        <v>0</v>
      </c>
      <c r="P13" s="37">
        <v>0</v>
      </c>
      <c r="Q13" s="37">
        <v>0</v>
      </c>
      <c r="R13" s="37">
        <v>0</v>
      </c>
      <c r="S13" s="37">
        <v>0</v>
      </c>
      <c r="T13" s="38">
        <v>0</v>
      </c>
      <c r="U13" s="37"/>
    </row>
  </sheetData>
  <mergeCells count="21">
    <mergeCell ref="A8:A11"/>
    <mergeCell ref="A12:A13"/>
    <mergeCell ref="B6:B7"/>
    <mergeCell ref="C6:C7"/>
    <mergeCell ref="D6:D7"/>
    <mergeCell ref="A5:P5"/>
    <mergeCell ref="Q5:R5"/>
    <mergeCell ref="S5:U5"/>
    <mergeCell ref="H6:S6"/>
    <mergeCell ref="A6:A7"/>
    <mergeCell ref="E6:E7"/>
    <mergeCell ref="F6:F7"/>
    <mergeCell ref="G6:G7"/>
    <mergeCell ref="T6:T7"/>
    <mergeCell ref="U6:U7"/>
    <mergeCell ref="Q2:R2"/>
    <mergeCell ref="S2:U2"/>
    <mergeCell ref="Q3:R3"/>
    <mergeCell ref="S3:U3"/>
    <mergeCell ref="Q4:R4"/>
    <mergeCell ref="S4:U4"/>
  </mergeCells>
  <phoneticPr fontId="40" type="noConversion"/>
  <pageMargins left="0.75" right="0.75" top="1" bottom="1" header="0.5" footer="0.5"/>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T13"/>
  <sheetViews>
    <sheetView topLeftCell="A2" zoomScale="85" zoomScaleNormal="85" workbookViewId="0">
      <selection activeCell="T10" sqref="T10:T13"/>
    </sheetView>
  </sheetViews>
  <sheetFormatPr defaultColWidth="8.88671875" defaultRowHeight="14.4" x14ac:dyDescent="0.25"/>
  <cols>
    <col min="1" max="1" width="15.77734375" customWidth="1"/>
    <col min="2" max="2" width="22.109375" customWidth="1"/>
    <col min="3" max="3" width="28.109375" customWidth="1"/>
    <col min="4" max="4" width="17.109375" customWidth="1"/>
    <col min="5" max="5" width="26.44140625" customWidth="1"/>
    <col min="6" max="6" width="14.21875" customWidth="1"/>
    <col min="8" max="16" width="8.88671875" customWidth="1"/>
  </cols>
  <sheetData>
    <row r="1" spans="1:20" x14ac:dyDescent="0.25">
      <c r="A1" s="107"/>
      <c r="B1" s="39"/>
      <c r="C1" s="39"/>
      <c r="D1" s="39"/>
      <c r="E1" s="40"/>
      <c r="F1" s="40"/>
      <c r="G1" s="39"/>
      <c r="H1" s="41"/>
      <c r="I1" s="41"/>
      <c r="J1" s="41"/>
      <c r="K1" s="41"/>
      <c r="L1" s="41"/>
      <c r="M1" s="41"/>
      <c r="N1" s="41"/>
      <c r="O1" s="41"/>
      <c r="P1" s="41"/>
      <c r="Q1" s="353" t="s">
        <v>0</v>
      </c>
      <c r="R1" s="353"/>
      <c r="S1" s="353" t="s">
        <v>1</v>
      </c>
      <c r="T1" s="353"/>
    </row>
    <row r="2" spans="1:20" ht="20.100000000000001" customHeight="1" x14ac:dyDescent="0.25">
      <c r="A2" s="108"/>
      <c r="B2" s="42"/>
      <c r="C2" s="42"/>
      <c r="D2" s="42"/>
      <c r="E2" s="43"/>
      <c r="F2" s="43"/>
      <c r="G2" s="42"/>
      <c r="H2" s="44"/>
      <c r="I2" s="44"/>
      <c r="J2" s="44"/>
      <c r="K2" s="44"/>
      <c r="L2" s="44"/>
      <c r="M2" s="44"/>
      <c r="N2" s="44"/>
      <c r="O2" s="44"/>
      <c r="P2" s="44"/>
      <c r="Q2" s="353" t="s">
        <v>2</v>
      </c>
      <c r="R2" s="353"/>
      <c r="S2" s="353" t="s">
        <v>3</v>
      </c>
      <c r="T2" s="353"/>
    </row>
    <row r="3" spans="1:20" x14ac:dyDescent="0.25">
      <c r="A3" s="373" t="s">
        <v>304</v>
      </c>
      <c r="B3" s="374"/>
      <c r="C3" s="374"/>
      <c r="D3" s="374"/>
      <c r="E3" s="374"/>
      <c r="F3" s="374"/>
      <c r="G3" s="374"/>
      <c r="H3" s="374"/>
      <c r="I3" s="374"/>
      <c r="J3" s="374"/>
      <c r="K3" s="374"/>
      <c r="L3" s="374"/>
      <c r="M3" s="374"/>
      <c r="N3" s="374"/>
      <c r="O3" s="374"/>
      <c r="P3" s="375"/>
      <c r="Q3" s="353" t="s">
        <v>5</v>
      </c>
      <c r="R3" s="353"/>
      <c r="S3" s="354">
        <v>43159</v>
      </c>
      <c r="T3" s="354"/>
    </row>
    <row r="4" spans="1:20" x14ac:dyDescent="0.25">
      <c r="A4" s="373"/>
      <c r="B4" s="374"/>
      <c r="C4" s="374"/>
      <c r="D4" s="374"/>
      <c r="E4" s="374"/>
      <c r="F4" s="374"/>
      <c r="G4" s="374"/>
      <c r="H4" s="374"/>
      <c r="I4" s="374"/>
      <c r="J4" s="374"/>
      <c r="K4" s="374"/>
      <c r="L4" s="374"/>
      <c r="M4" s="374"/>
      <c r="N4" s="374"/>
      <c r="O4" s="374"/>
      <c r="P4" s="375"/>
      <c r="Q4" s="376" t="s">
        <v>32</v>
      </c>
      <c r="R4" s="376"/>
      <c r="S4" s="376" t="s">
        <v>33</v>
      </c>
      <c r="T4" s="376"/>
    </row>
    <row r="5" spans="1:20" ht="30" customHeight="1" x14ac:dyDescent="0.25">
      <c r="A5" s="399" t="s">
        <v>7</v>
      </c>
      <c r="B5" s="401" t="s">
        <v>34</v>
      </c>
      <c r="C5" s="401" t="s">
        <v>35</v>
      </c>
      <c r="D5" s="405" t="s">
        <v>10</v>
      </c>
      <c r="E5" s="401" t="s">
        <v>45</v>
      </c>
      <c r="F5" s="401" t="s">
        <v>46</v>
      </c>
      <c r="G5" s="401" t="s">
        <v>47</v>
      </c>
      <c r="H5" s="398" t="s">
        <v>12</v>
      </c>
      <c r="I5" s="398"/>
      <c r="J5" s="398"/>
      <c r="K5" s="398"/>
      <c r="L5" s="398"/>
      <c r="M5" s="398"/>
      <c r="N5" s="398"/>
      <c r="O5" s="398"/>
      <c r="P5" s="398"/>
      <c r="Q5" s="398"/>
      <c r="R5" s="398"/>
      <c r="S5" s="398"/>
      <c r="T5" s="398" t="s">
        <v>305</v>
      </c>
    </row>
    <row r="6" spans="1:20" ht="30" customHeight="1" x14ac:dyDescent="0.25">
      <c r="A6" s="399"/>
      <c r="B6" s="401"/>
      <c r="C6" s="401"/>
      <c r="D6" s="405"/>
      <c r="E6" s="401"/>
      <c r="F6" s="401"/>
      <c r="G6" s="401"/>
      <c r="H6" s="179" t="s">
        <v>13</v>
      </c>
      <c r="I6" s="179" t="s">
        <v>14</v>
      </c>
      <c r="J6" s="179" t="s">
        <v>15</v>
      </c>
      <c r="K6" s="179" t="s">
        <v>16</v>
      </c>
      <c r="L6" s="179" t="s">
        <v>17</v>
      </c>
      <c r="M6" s="179" t="s">
        <v>18</v>
      </c>
      <c r="N6" s="179" t="s">
        <v>19</v>
      </c>
      <c r="O6" s="179" t="s">
        <v>20</v>
      </c>
      <c r="P6" s="179" t="s">
        <v>21</v>
      </c>
      <c r="Q6" s="179" t="s">
        <v>22</v>
      </c>
      <c r="R6" s="179" t="s">
        <v>23</v>
      </c>
      <c r="S6" s="179" t="s">
        <v>24</v>
      </c>
      <c r="T6" s="398"/>
    </row>
    <row r="7" spans="1:20" ht="30" customHeight="1" x14ac:dyDescent="0.25">
      <c r="A7" s="400" t="s">
        <v>306</v>
      </c>
      <c r="B7" s="402" t="s">
        <v>307</v>
      </c>
      <c r="C7" s="402" t="s">
        <v>308</v>
      </c>
      <c r="D7" s="406" t="s">
        <v>532</v>
      </c>
      <c r="E7" s="30" t="s">
        <v>310</v>
      </c>
      <c r="F7" s="30" t="s">
        <v>311</v>
      </c>
      <c r="G7" s="180" t="s">
        <v>72</v>
      </c>
      <c r="H7" s="181">
        <v>2.06</v>
      </c>
      <c r="I7" s="182">
        <v>0</v>
      </c>
      <c r="J7" s="182">
        <v>8.24</v>
      </c>
      <c r="K7" s="182">
        <v>0</v>
      </c>
      <c r="L7" s="182">
        <v>0</v>
      </c>
      <c r="M7" s="182">
        <v>0</v>
      </c>
      <c r="N7" s="182">
        <v>0</v>
      </c>
      <c r="O7" s="183">
        <v>6.91</v>
      </c>
      <c r="P7" s="184">
        <v>0</v>
      </c>
      <c r="Q7" s="182">
        <v>0</v>
      </c>
      <c r="R7" s="183">
        <v>7.33</v>
      </c>
      <c r="S7" s="182">
        <v>0</v>
      </c>
      <c r="T7" s="185">
        <f t="shared" ref="T7:T13" si="0">SUM(H7:S7)</f>
        <v>24.54</v>
      </c>
    </row>
    <row r="8" spans="1:20" ht="30" customHeight="1" x14ac:dyDescent="0.25">
      <c r="A8" s="400"/>
      <c r="B8" s="403"/>
      <c r="C8" s="403"/>
      <c r="D8" s="407"/>
      <c r="E8" s="30" t="s">
        <v>312</v>
      </c>
      <c r="F8" s="30" t="s">
        <v>311</v>
      </c>
      <c r="G8" s="180" t="s">
        <v>72</v>
      </c>
      <c r="H8" s="186">
        <v>5.44</v>
      </c>
      <c r="I8" s="187">
        <v>0</v>
      </c>
      <c r="J8" s="186">
        <v>3.77</v>
      </c>
      <c r="K8" s="188">
        <v>0</v>
      </c>
      <c r="L8" s="189">
        <v>0</v>
      </c>
      <c r="M8" s="190">
        <v>0</v>
      </c>
      <c r="N8" s="190">
        <v>0</v>
      </c>
      <c r="O8" s="190">
        <v>0</v>
      </c>
      <c r="P8" s="191">
        <v>0</v>
      </c>
      <c r="Q8" s="191">
        <v>0</v>
      </c>
      <c r="R8" s="192">
        <v>3.63</v>
      </c>
      <c r="S8" s="193">
        <v>8.57</v>
      </c>
      <c r="T8" s="185">
        <f t="shared" si="0"/>
        <v>21.41</v>
      </c>
    </row>
    <row r="9" spans="1:20" ht="52.8" x14ac:dyDescent="0.25">
      <c r="A9" s="400"/>
      <c r="B9" s="404"/>
      <c r="C9" s="404"/>
      <c r="D9" s="408"/>
      <c r="E9" s="30" t="s">
        <v>313</v>
      </c>
      <c r="F9" s="30" t="s">
        <v>311</v>
      </c>
      <c r="G9" s="180" t="s">
        <v>72</v>
      </c>
      <c r="H9" s="186">
        <f t="shared" ref="H9:S9" si="1">H7-H8</f>
        <v>-3.3800000000000003</v>
      </c>
      <c r="I9" s="186">
        <f t="shared" si="1"/>
        <v>0</v>
      </c>
      <c r="J9" s="186">
        <f t="shared" si="1"/>
        <v>4.4700000000000006</v>
      </c>
      <c r="K9" s="186">
        <f t="shared" si="1"/>
        <v>0</v>
      </c>
      <c r="L9" s="186">
        <f t="shared" si="1"/>
        <v>0</v>
      </c>
      <c r="M9" s="186">
        <f t="shared" si="1"/>
        <v>0</v>
      </c>
      <c r="N9" s="186">
        <f t="shared" si="1"/>
        <v>0</v>
      </c>
      <c r="O9" s="186">
        <f t="shared" si="1"/>
        <v>6.91</v>
      </c>
      <c r="P9" s="186">
        <f t="shared" si="1"/>
        <v>0</v>
      </c>
      <c r="Q9" s="186">
        <f t="shared" si="1"/>
        <v>0</v>
      </c>
      <c r="R9" s="186">
        <f t="shared" si="1"/>
        <v>3.7</v>
      </c>
      <c r="S9" s="186">
        <f t="shared" si="1"/>
        <v>-8.57</v>
      </c>
      <c r="T9" s="185">
        <f t="shared" si="0"/>
        <v>3.129999999999999</v>
      </c>
    </row>
    <row r="10" spans="1:20" ht="30" customHeight="1" x14ac:dyDescent="0.25">
      <c r="A10" s="400"/>
      <c r="B10" s="23" t="s">
        <v>314</v>
      </c>
      <c r="C10" s="30" t="s">
        <v>533</v>
      </c>
      <c r="D10" s="79" t="s">
        <v>315</v>
      </c>
      <c r="E10" s="30" t="s">
        <v>522</v>
      </c>
      <c r="F10" s="30" t="s">
        <v>311</v>
      </c>
      <c r="G10" s="180" t="s">
        <v>72</v>
      </c>
      <c r="H10" s="186">
        <v>5.44</v>
      </c>
      <c r="I10" s="187">
        <v>0</v>
      </c>
      <c r="J10" s="186">
        <v>3.77</v>
      </c>
      <c r="K10" s="188">
        <v>0</v>
      </c>
      <c r="L10" s="189">
        <v>0</v>
      </c>
      <c r="M10" s="190">
        <v>0</v>
      </c>
      <c r="N10" s="190">
        <v>0</v>
      </c>
      <c r="O10" s="190">
        <v>0</v>
      </c>
      <c r="P10" s="191">
        <v>0</v>
      </c>
      <c r="Q10" s="191">
        <v>0</v>
      </c>
      <c r="R10" s="192">
        <v>3.63</v>
      </c>
      <c r="S10" s="193">
        <v>8.57</v>
      </c>
      <c r="T10" s="194">
        <f t="shared" si="0"/>
        <v>21.41</v>
      </c>
    </row>
    <row r="11" spans="1:20" ht="30" customHeight="1" x14ac:dyDescent="0.25">
      <c r="A11" s="400"/>
      <c r="B11" s="23" t="s">
        <v>316</v>
      </c>
      <c r="C11" s="30" t="s">
        <v>317</v>
      </c>
      <c r="D11" s="79" t="s">
        <v>318</v>
      </c>
      <c r="E11" s="30" t="s">
        <v>319</v>
      </c>
      <c r="F11" s="30" t="s">
        <v>320</v>
      </c>
      <c r="G11" s="180" t="s">
        <v>72</v>
      </c>
      <c r="H11" s="195">
        <v>8.0327490000000008</v>
      </c>
      <c r="I11" s="195">
        <v>9.2114770000000004</v>
      </c>
      <c r="J11" s="195">
        <v>15.540601000000001</v>
      </c>
      <c r="K11" s="195">
        <v>8.9639050000000005</v>
      </c>
      <c r="L11" s="195">
        <v>9.5388859999999998</v>
      </c>
      <c r="M11" s="195">
        <v>13.753705</v>
      </c>
      <c r="N11" s="195">
        <v>11.629042</v>
      </c>
      <c r="O11" s="195">
        <v>11.32696</v>
      </c>
      <c r="P11" s="195">
        <v>9.7374580000000002</v>
      </c>
      <c r="Q11" s="195">
        <v>9.8500110000000003</v>
      </c>
      <c r="R11" s="195">
        <v>13.888966</v>
      </c>
      <c r="S11" s="195">
        <v>14.813508000000001</v>
      </c>
      <c r="T11" s="194">
        <f t="shared" si="0"/>
        <v>136.28726800000001</v>
      </c>
    </row>
    <row r="12" spans="1:20" ht="30" customHeight="1" x14ac:dyDescent="0.25">
      <c r="A12" s="400"/>
      <c r="B12" s="23" t="s">
        <v>316</v>
      </c>
      <c r="C12" s="23" t="s">
        <v>534</v>
      </c>
      <c r="D12" s="79" t="s">
        <v>321</v>
      </c>
      <c r="E12" s="30" t="s">
        <v>322</v>
      </c>
      <c r="F12" s="30" t="s">
        <v>311</v>
      </c>
      <c r="G12" s="180" t="s">
        <v>72</v>
      </c>
      <c r="H12" s="179">
        <v>0</v>
      </c>
      <c r="I12" s="179">
        <v>0</v>
      </c>
      <c r="J12" s="179">
        <v>1.69</v>
      </c>
      <c r="K12" s="179">
        <v>0</v>
      </c>
      <c r="L12" s="179">
        <v>0</v>
      </c>
      <c r="M12" s="196">
        <v>1.69</v>
      </c>
      <c r="N12" s="179">
        <v>0</v>
      </c>
      <c r="O12" s="197">
        <v>1.63</v>
      </c>
      <c r="P12" s="198">
        <v>0</v>
      </c>
      <c r="Q12" s="179">
        <v>0</v>
      </c>
      <c r="R12" s="199">
        <v>1.518</v>
      </c>
      <c r="S12" s="200">
        <v>1.484</v>
      </c>
      <c r="T12" s="201">
        <f t="shared" si="0"/>
        <v>8.0120000000000005</v>
      </c>
    </row>
    <row r="13" spans="1:20" ht="30" customHeight="1" x14ac:dyDescent="0.25">
      <c r="A13" s="400"/>
      <c r="B13" s="30" t="s">
        <v>323</v>
      </c>
      <c r="C13" s="30" t="s">
        <v>535</v>
      </c>
      <c r="D13" s="79" t="s">
        <v>324</v>
      </c>
      <c r="E13" s="30" t="s">
        <v>325</v>
      </c>
      <c r="F13" s="30" t="s">
        <v>311</v>
      </c>
      <c r="G13" s="180" t="s">
        <v>72</v>
      </c>
      <c r="H13" s="202">
        <v>9.6669999999999998</v>
      </c>
      <c r="I13" s="203">
        <v>0</v>
      </c>
      <c r="J13" s="204">
        <v>19.965</v>
      </c>
      <c r="K13" s="205">
        <v>9.0079999999999991</v>
      </c>
      <c r="L13" s="206">
        <v>0</v>
      </c>
      <c r="M13" s="207">
        <v>8.4589999999999996</v>
      </c>
      <c r="N13" s="208">
        <v>5.7279999999999998</v>
      </c>
      <c r="O13" s="207">
        <v>12.407</v>
      </c>
      <c r="P13" s="200">
        <v>5.4930000000000003</v>
      </c>
      <c r="Q13" s="209">
        <v>0</v>
      </c>
      <c r="R13" s="207">
        <v>14.124000000000001</v>
      </c>
      <c r="S13" s="207">
        <v>2.2410000000000001</v>
      </c>
      <c r="T13" s="194">
        <f t="shared" si="0"/>
        <v>87.091999999999999</v>
      </c>
    </row>
  </sheetData>
  <mergeCells count="22">
    <mergeCell ref="Q4:R4"/>
    <mergeCell ref="S4:T4"/>
    <mergeCell ref="H5:S5"/>
    <mergeCell ref="A5:A6"/>
    <mergeCell ref="A7:A13"/>
    <mergeCell ref="B5:B6"/>
    <mergeCell ref="B7:B9"/>
    <mergeCell ref="C5:C6"/>
    <mergeCell ref="C7:C9"/>
    <mergeCell ref="D5:D6"/>
    <mergeCell ref="D7:D9"/>
    <mergeCell ref="E5:E6"/>
    <mergeCell ref="F5:F6"/>
    <mergeCell ref="G5:G6"/>
    <mergeCell ref="T5:T6"/>
    <mergeCell ref="A3:P4"/>
    <mergeCell ref="Q1:R1"/>
    <mergeCell ref="S1:T1"/>
    <mergeCell ref="Q2:R2"/>
    <mergeCell ref="S2:T2"/>
    <mergeCell ref="Q3:R3"/>
    <mergeCell ref="S3:T3"/>
  </mergeCells>
  <phoneticPr fontId="40" type="noConversion"/>
  <pageMargins left="0.75" right="0.75" top="1" bottom="1" header="0.5" footer="0.5"/>
  <pageSetup paperSize="9"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38"/>
  <sheetViews>
    <sheetView zoomScale="85" zoomScaleNormal="85" workbookViewId="0">
      <selection activeCell="D6" sqref="D6"/>
    </sheetView>
  </sheetViews>
  <sheetFormatPr defaultColWidth="8.88671875" defaultRowHeight="14.4" x14ac:dyDescent="0.25"/>
  <cols>
    <col min="2" max="2" width="11.44140625" customWidth="1"/>
    <col min="3" max="3" width="17.33203125" customWidth="1"/>
    <col min="4" max="4" width="16.44140625" customWidth="1"/>
  </cols>
  <sheetData>
    <row r="1" spans="1:21" x14ac:dyDescent="0.25">
      <c r="A1" s="39"/>
      <c r="B1" s="39"/>
      <c r="C1" s="40"/>
      <c r="D1" s="40"/>
      <c r="E1" s="40"/>
      <c r="F1" s="39"/>
      <c r="G1" s="41"/>
      <c r="H1" s="41"/>
      <c r="I1" s="41"/>
      <c r="J1" s="41"/>
      <c r="K1" s="41"/>
      <c r="L1" s="41"/>
      <c r="M1" s="41"/>
      <c r="N1" s="41"/>
      <c r="O1" s="41"/>
      <c r="P1" s="353" t="s">
        <v>0</v>
      </c>
      <c r="Q1" s="353"/>
      <c r="R1" s="353" t="s">
        <v>1</v>
      </c>
      <c r="S1" s="353"/>
    </row>
    <row r="2" spans="1:21" x14ac:dyDescent="0.25">
      <c r="A2" s="42"/>
      <c r="B2" s="42"/>
      <c r="C2" s="43"/>
      <c r="D2" s="43"/>
      <c r="E2" s="43"/>
      <c r="F2" s="42"/>
      <c r="G2" s="44"/>
      <c r="H2" s="44"/>
      <c r="I2" s="44"/>
      <c r="J2" s="44"/>
      <c r="K2" s="44"/>
      <c r="L2" s="44"/>
      <c r="M2" s="44"/>
      <c r="N2" s="44"/>
      <c r="O2" s="44"/>
      <c r="P2" s="353" t="s">
        <v>2</v>
      </c>
      <c r="Q2" s="353"/>
      <c r="R2" s="353" t="s">
        <v>3</v>
      </c>
      <c r="S2" s="353"/>
    </row>
    <row r="3" spans="1:21" x14ac:dyDescent="0.25">
      <c r="A3" s="374" t="s">
        <v>82</v>
      </c>
      <c r="B3" s="374"/>
      <c r="C3" s="374"/>
      <c r="D3" s="374"/>
      <c r="E3" s="374"/>
      <c r="F3" s="374"/>
      <c r="G3" s="374"/>
      <c r="H3" s="374"/>
      <c r="I3" s="374"/>
      <c r="J3" s="374"/>
      <c r="K3" s="374"/>
      <c r="L3" s="374"/>
      <c r="M3" s="374"/>
      <c r="N3" s="374"/>
      <c r="O3" s="375"/>
      <c r="P3" s="353" t="s">
        <v>5</v>
      </c>
      <c r="Q3" s="353"/>
      <c r="R3" s="354">
        <v>43159</v>
      </c>
      <c r="S3" s="354"/>
    </row>
    <row r="4" spans="1:21" s="140" customFormat="1" ht="59.25" customHeight="1" x14ac:dyDescent="0.25">
      <c r="A4" s="374"/>
      <c r="B4" s="374"/>
      <c r="C4" s="374"/>
      <c r="D4" s="374"/>
      <c r="E4" s="374"/>
      <c r="F4" s="374"/>
      <c r="G4" s="374"/>
      <c r="H4" s="374"/>
      <c r="I4" s="374"/>
      <c r="J4" s="374"/>
      <c r="K4" s="374"/>
      <c r="L4" s="374"/>
      <c r="M4" s="374"/>
      <c r="N4" s="374"/>
      <c r="O4" s="375"/>
      <c r="P4" s="376" t="s">
        <v>32</v>
      </c>
      <c r="Q4" s="376"/>
      <c r="R4" s="376" t="s">
        <v>33</v>
      </c>
      <c r="S4" s="376"/>
    </row>
    <row r="5" spans="1:21" s="146" customFormat="1" ht="39.9" customHeight="1" x14ac:dyDescent="0.25">
      <c r="A5" s="45" t="s">
        <v>7</v>
      </c>
      <c r="B5" s="46" t="s">
        <v>34</v>
      </c>
      <c r="C5" s="46" t="s">
        <v>35</v>
      </c>
      <c r="D5" s="46" t="s">
        <v>11</v>
      </c>
      <c r="E5" s="47" t="s">
        <v>47</v>
      </c>
      <c r="F5" s="48" t="s">
        <v>13</v>
      </c>
      <c r="G5" s="49" t="s">
        <v>14</v>
      </c>
      <c r="H5" s="49" t="s">
        <v>15</v>
      </c>
      <c r="I5" s="49" t="s">
        <v>16</v>
      </c>
      <c r="J5" s="49" t="s">
        <v>17</v>
      </c>
      <c r="K5" s="49" t="s">
        <v>18</v>
      </c>
      <c r="L5" s="49" t="s">
        <v>19</v>
      </c>
      <c r="M5" s="48" t="s">
        <v>20</v>
      </c>
      <c r="N5" s="49" t="s">
        <v>21</v>
      </c>
      <c r="O5" s="49" t="s">
        <v>22</v>
      </c>
      <c r="P5" s="49" t="s">
        <v>23</v>
      </c>
      <c r="Q5" s="49" t="s">
        <v>24</v>
      </c>
      <c r="R5" s="49" t="s">
        <v>49</v>
      </c>
      <c r="S5" s="50" t="s">
        <v>83</v>
      </c>
    </row>
    <row r="6" spans="1:21" s="146" customFormat="1" ht="39.9" customHeight="1" x14ac:dyDescent="0.25">
      <c r="A6" s="327" t="s">
        <v>84</v>
      </c>
      <c r="B6" s="360" t="s">
        <v>85</v>
      </c>
      <c r="C6" s="360" t="s">
        <v>86</v>
      </c>
      <c r="D6" s="51" t="s">
        <v>87</v>
      </c>
      <c r="E6" s="52" t="s">
        <v>72</v>
      </c>
      <c r="F6" s="53">
        <v>1413</v>
      </c>
      <c r="G6" s="54">
        <v>1821</v>
      </c>
      <c r="H6" s="55">
        <v>1380</v>
      </c>
      <c r="I6" s="54">
        <v>1158</v>
      </c>
      <c r="J6" s="56">
        <v>2044</v>
      </c>
      <c r="K6" s="56">
        <v>1601</v>
      </c>
      <c r="L6" s="56">
        <v>2029</v>
      </c>
      <c r="M6" s="57">
        <v>1981</v>
      </c>
      <c r="N6" s="55">
        <v>1178</v>
      </c>
      <c r="O6" s="55">
        <v>1101</v>
      </c>
      <c r="P6" s="55">
        <v>1002</v>
      </c>
      <c r="Q6" s="58">
        <v>1101</v>
      </c>
      <c r="R6" s="49"/>
      <c r="S6" s="50">
        <f>SUM(F6:Q6)</f>
        <v>17809</v>
      </c>
      <c r="T6" s="59"/>
      <c r="U6" s="60"/>
    </row>
    <row r="7" spans="1:21" s="140" customFormat="1" ht="39.9" customHeight="1" x14ac:dyDescent="0.25">
      <c r="A7" s="327"/>
      <c r="B7" s="360"/>
      <c r="C7" s="360"/>
      <c r="D7" s="51" t="s">
        <v>88</v>
      </c>
      <c r="E7" s="52" t="s">
        <v>72</v>
      </c>
      <c r="F7" s="61">
        <v>876</v>
      </c>
      <c r="G7" s="62">
        <v>2167</v>
      </c>
      <c r="H7" s="61">
        <v>960</v>
      </c>
      <c r="I7" s="62">
        <v>2282</v>
      </c>
      <c r="J7" s="63">
        <v>1040</v>
      </c>
      <c r="K7" s="63">
        <v>987</v>
      </c>
      <c r="L7" s="64">
        <v>1037</v>
      </c>
      <c r="M7" s="65">
        <v>1106</v>
      </c>
      <c r="N7" s="61">
        <v>915</v>
      </c>
      <c r="O7" s="61">
        <v>1007</v>
      </c>
      <c r="P7" s="61">
        <v>896</v>
      </c>
      <c r="Q7" s="64">
        <v>936</v>
      </c>
      <c r="R7" s="66"/>
      <c r="S7" s="67">
        <f>SUM(F7:Q7)</f>
        <v>14209</v>
      </c>
    </row>
    <row r="8" spans="1:21" s="140" customFormat="1" ht="48" customHeight="1" x14ac:dyDescent="0.25">
      <c r="A8" s="327"/>
      <c r="B8" s="360"/>
      <c r="C8" s="360"/>
      <c r="D8" s="51" t="s">
        <v>89</v>
      </c>
      <c r="E8" s="52" t="s">
        <v>72</v>
      </c>
      <c r="F8" s="61">
        <f t="shared" ref="F8:Q8" si="0">F7-F6</f>
        <v>-537</v>
      </c>
      <c r="G8" s="61">
        <f t="shared" si="0"/>
        <v>346</v>
      </c>
      <c r="H8" s="61">
        <f t="shared" si="0"/>
        <v>-420</v>
      </c>
      <c r="I8" s="61">
        <f t="shared" si="0"/>
        <v>1124</v>
      </c>
      <c r="J8" s="61">
        <f t="shared" si="0"/>
        <v>-1004</v>
      </c>
      <c r="K8" s="61">
        <f t="shared" si="0"/>
        <v>-614</v>
      </c>
      <c r="L8" s="61">
        <f t="shared" si="0"/>
        <v>-992</v>
      </c>
      <c r="M8" s="61">
        <f t="shared" si="0"/>
        <v>-875</v>
      </c>
      <c r="N8" s="61">
        <f t="shared" si="0"/>
        <v>-263</v>
      </c>
      <c r="O8" s="61">
        <f t="shared" si="0"/>
        <v>-94</v>
      </c>
      <c r="P8" s="61">
        <f t="shared" si="0"/>
        <v>-106</v>
      </c>
      <c r="Q8" s="61">
        <f t="shared" si="0"/>
        <v>-165</v>
      </c>
      <c r="R8" s="66"/>
      <c r="S8" s="68">
        <f>S7-S6</f>
        <v>-3600</v>
      </c>
      <c r="T8" s="69"/>
    </row>
    <row r="9" spans="1:21" s="140" customFormat="1" ht="39.9" customHeight="1" x14ac:dyDescent="0.25">
      <c r="A9" s="327"/>
      <c r="B9" s="360"/>
      <c r="C9" s="360"/>
      <c r="D9" s="70" t="s">
        <v>90</v>
      </c>
      <c r="E9" s="52" t="s">
        <v>72</v>
      </c>
      <c r="F9" s="71">
        <f t="shared" ref="F9:Q9" si="1">F8/F6</f>
        <v>-0.38004246284501064</v>
      </c>
      <c r="G9" s="71">
        <f t="shared" si="1"/>
        <v>0.19000549148819329</v>
      </c>
      <c r="H9" s="71">
        <f t="shared" si="1"/>
        <v>-0.30434782608695654</v>
      </c>
      <c r="I9" s="71">
        <f t="shared" si="1"/>
        <v>0.97063903281519859</v>
      </c>
      <c r="J9" s="71">
        <f t="shared" si="1"/>
        <v>-0.49119373776908021</v>
      </c>
      <c r="K9" s="71">
        <f t="shared" si="1"/>
        <v>-0.38351030605871328</v>
      </c>
      <c r="L9" s="71">
        <f t="shared" si="1"/>
        <v>-0.4889107934943322</v>
      </c>
      <c r="M9" s="71">
        <f t="shared" si="1"/>
        <v>-0.44169611307420492</v>
      </c>
      <c r="N9" s="71">
        <f t="shared" si="1"/>
        <v>-0.2232597623089983</v>
      </c>
      <c r="O9" s="71">
        <f t="shared" si="1"/>
        <v>-8.5376930063578563E-2</v>
      </c>
      <c r="P9" s="71">
        <f t="shared" si="1"/>
        <v>-0.10578842315369262</v>
      </c>
      <c r="Q9" s="71">
        <f t="shared" si="1"/>
        <v>-0.14986376021798364</v>
      </c>
      <c r="R9" s="49"/>
      <c r="S9" s="72">
        <f>S8/S6</f>
        <v>-0.20214498287382784</v>
      </c>
    </row>
    <row r="11" spans="1:21" x14ac:dyDescent="0.25">
      <c r="A11" s="73" t="s">
        <v>91</v>
      </c>
    </row>
    <row r="38" spans="1:1" x14ac:dyDescent="0.25">
      <c r="A38" s="74" t="s">
        <v>92</v>
      </c>
    </row>
  </sheetData>
  <mergeCells count="12">
    <mergeCell ref="P4:Q4"/>
    <mergeCell ref="R4:S4"/>
    <mergeCell ref="A6:A9"/>
    <mergeCell ref="B6:B9"/>
    <mergeCell ref="C6:C9"/>
    <mergeCell ref="A3:O4"/>
    <mergeCell ref="P1:Q1"/>
    <mergeCell ref="R1:S1"/>
    <mergeCell ref="P2:Q2"/>
    <mergeCell ref="R2:S2"/>
    <mergeCell ref="P3:Q3"/>
    <mergeCell ref="R3:S3"/>
  </mergeCells>
  <phoneticPr fontId="40" type="noConversion"/>
  <pageMargins left="0.75" right="0.75" top="1" bottom="1" header="0.5" footer="0.5"/>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12"/>
  <sheetViews>
    <sheetView topLeftCell="A4" workbookViewId="0">
      <selection activeCell="O4" sqref="O4:P4"/>
    </sheetView>
  </sheetViews>
  <sheetFormatPr defaultColWidth="8.88671875" defaultRowHeight="13.8" x14ac:dyDescent="0.25"/>
  <cols>
    <col min="1" max="1" width="8.88671875" style="210"/>
    <col min="2" max="2" width="10.33203125" style="210" customWidth="1"/>
    <col min="3" max="3" width="12.21875" style="210" customWidth="1"/>
    <col min="4" max="4" width="8.88671875" style="210"/>
    <col min="5" max="5" width="11.77734375" style="210" customWidth="1"/>
    <col min="6" max="16384" width="8.88671875" style="210"/>
  </cols>
  <sheetData>
    <row r="1" spans="1:18" x14ac:dyDescent="0.25">
      <c r="O1" s="409" t="s">
        <v>0</v>
      </c>
      <c r="P1" s="409"/>
      <c r="Q1" s="409" t="s">
        <v>1</v>
      </c>
      <c r="R1" s="409"/>
    </row>
    <row r="2" spans="1:18" x14ac:dyDescent="0.25">
      <c r="O2" s="409" t="s">
        <v>2</v>
      </c>
      <c r="P2" s="409"/>
      <c r="Q2" s="409" t="s">
        <v>3</v>
      </c>
      <c r="R2" s="409"/>
    </row>
    <row r="3" spans="1:18" x14ac:dyDescent="0.25">
      <c r="O3" s="409" t="s">
        <v>5</v>
      </c>
      <c r="P3" s="409"/>
      <c r="Q3" s="410">
        <v>43159</v>
      </c>
      <c r="R3" s="410"/>
    </row>
    <row r="4" spans="1:18" ht="84.9" customHeight="1" x14ac:dyDescent="0.25">
      <c r="A4" s="411" t="s">
        <v>514</v>
      </c>
      <c r="B4" s="412"/>
      <c r="C4" s="412"/>
      <c r="D4" s="412"/>
      <c r="E4" s="412"/>
      <c r="F4" s="412"/>
      <c r="G4" s="412"/>
      <c r="H4" s="412"/>
      <c r="I4" s="412"/>
      <c r="J4" s="412"/>
      <c r="K4" s="412"/>
      <c r="L4" s="412"/>
      <c r="M4" s="412"/>
      <c r="N4" s="413"/>
      <c r="O4" s="409" t="s">
        <v>32</v>
      </c>
      <c r="P4" s="409"/>
      <c r="Q4" s="409" t="s">
        <v>33</v>
      </c>
      <c r="R4" s="409"/>
    </row>
    <row r="5" spans="1:18" s="217" customFormat="1" ht="39" customHeight="1" x14ac:dyDescent="0.25">
      <c r="A5" s="214" t="s">
        <v>7</v>
      </c>
      <c r="B5" s="214" t="s">
        <v>513</v>
      </c>
      <c r="C5" s="211" t="s">
        <v>35</v>
      </c>
      <c r="D5" s="211" t="s">
        <v>10</v>
      </c>
      <c r="E5" s="211" t="s">
        <v>93</v>
      </c>
      <c r="F5" s="211" t="s">
        <v>13</v>
      </c>
      <c r="G5" s="211" t="s">
        <v>14</v>
      </c>
      <c r="H5" s="211" t="s">
        <v>15</v>
      </c>
      <c r="I5" s="211" t="s">
        <v>16</v>
      </c>
      <c r="J5" s="211" t="s">
        <v>17</v>
      </c>
      <c r="K5" s="211" t="s">
        <v>18</v>
      </c>
      <c r="L5" s="211" t="s">
        <v>19</v>
      </c>
      <c r="M5" s="211" t="s">
        <v>20</v>
      </c>
      <c r="N5" s="211" t="s">
        <v>21</v>
      </c>
      <c r="O5" s="211" t="s">
        <v>22</v>
      </c>
      <c r="P5" s="211" t="s">
        <v>23</v>
      </c>
      <c r="Q5" s="211" t="s">
        <v>24</v>
      </c>
      <c r="R5" s="211" t="s">
        <v>36</v>
      </c>
    </row>
    <row r="6" spans="1:18" ht="39" customHeight="1" x14ac:dyDescent="0.25">
      <c r="A6" s="415" t="s">
        <v>94</v>
      </c>
      <c r="B6" s="415" t="s">
        <v>95</v>
      </c>
      <c r="C6" s="415" t="s">
        <v>96</v>
      </c>
      <c r="D6" s="418">
        <v>1</v>
      </c>
      <c r="E6" s="218" t="s">
        <v>97</v>
      </c>
      <c r="F6" s="212">
        <v>81</v>
      </c>
      <c r="G6" s="212">
        <v>57</v>
      </c>
      <c r="H6" s="212">
        <v>125</v>
      </c>
      <c r="I6" s="212">
        <v>154</v>
      </c>
      <c r="J6" s="212">
        <v>101</v>
      </c>
      <c r="K6" s="212">
        <v>189</v>
      </c>
      <c r="L6" s="212">
        <v>207</v>
      </c>
      <c r="M6" s="212">
        <v>118</v>
      </c>
      <c r="N6" s="212">
        <v>113</v>
      </c>
      <c r="O6" s="212">
        <v>96</v>
      </c>
      <c r="P6" s="212">
        <v>155</v>
      </c>
      <c r="Q6" s="212">
        <v>137</v>
      </c>
      <c r="R6" s="213">
        <f>F6+G6+H6+I6+J6+K6+L6+M6+N6+O6+P6+Q6</f>
        <v>1533</v>
      </c>
    </row>
    <row r="7" spans="1:18" ht="39" customHeight="1" x14ac:dyDescent="0.25">
      <c r="A7" s="416"/>
      <c r="B7" s="416"/>
      <c r="C7" s="416"/>
      <c r="D7" s="416"/>
      <c r="E7" s="218" t="s">
        <v>98</v>
      </c>
      <c r="F7" s="212">
        <v>81</v>
      </c>
      <c r="G7" s="212">
        <v>57</v>
      </c>
      <c r="H7" s="212">
        <v>125</v>
      </c>
      <c r="I7" s="212">
        <v>154</v>
      </c>
      <c r="J7" s="212">
        <v>101</v>
      </c>
      <c r="K7" s="212">
        <v>189</v>
      </c>
      <c r="L7" s="212">
        <v>207</v>
      </c>
      <c r="M7" s="212">
        <v>118</v>
      </c>
      <c r="N7" s="212">
        <v>113</v>
      </c>
      <c r="O7" s="212">
        <v>96</v>
      </c>
      <c r="P7" s="212">
        <v>155</v>
      </c>
      <c r="Q7" s="212">
        <v>137</v>
      </c>
      <c r="R7" s="215">
        <f>F7+G7+H7+I7+J7+K7+L7+M7+N7+O7+P7+Q7</f>
        <v>1533</v>
      </c>
    </row>
    <row r="8" spans="1:18" ht="47.25" customHeight="1" x14ac:dyDescent="0.25">
      <c r="A8" s="417"/>
      <c r="B8" s="417"/>
      <c r="C8" s="417"/>
      <c r="D8" s="417"/>
      <c r="E8" s="218" t="s">
        <v>99</v>
      </c>
      <c r="F8" s="216">
        <f t="shared" ref="F8:R8" si="0">F6/F7</f>
        <v>1</v>
      </c>
      <c r="G8" s="216">
        <f t="shared" si="0"/>
        <v>1</v>
      </c>
      <c r="H8" s="216">
        <f t="shared" si="0"/>
        <v>1</v>
      </c>
      <c r="I8" s="216">
        <f t="shared" si="0"/>
        <v>1</v>
      </c>
      <c r="J8" s="216">
        <f t="shared" si="0"/>
        <v>1</v>
      </c>
      <c r="K8" s="216">
        <f t="shared" si="0"/>
        <v>1</v>
      </c>
      <c r="L8" s="216">
        <f t="shared" si="0"/>
        <v>1</v>
      </c>
      <c r="M8" s="216">
        <f t="shared" si="0"/>
        <v>1</v>
      </c>
      <c r="N8" s="216">
        <f t="shared" si="0"/>
        <v>1</v>
      </c>
      <c r="O8" s="216">
        <f t="shared" si="0"/>
        <v>1</v>
      </c>
      <c r="P8" s="216">
        <f t="shared" si="0"/>
        <v>1</v>
      </c>
      <c r="Q8" s="216">
        <f t="shared" si="0"/>
        <v>1</v>
      </c>
      <c r="R8" s="216">
        <f t="shared" si="0"/>
        <v>1</v>
      </c>
    </row>
    <row r="11" spans="1:18" ht="20.399999999999999" customHeight="1" x14ac:dyDescent="0.25">
      <c r="A11" s="414" t="s">
        <v>100</v>
      </c>
      <c r="B11" s="414"/>
      <c r="C11" s="414"/>
      <c r="D11" s="414"/>
      <c r="E11" s="414"/>
    </row>
    <row r="12" spans="1:18" ht="20.399999999999999" customHeight="1" x14ac:dyDescent="0.25"/>
  </sheetData>
  <mergeCells count="14">
    <mergeCell ref="A4:N4"/>
    <mergeCell ref="O4:P4"/>
    <mergeCell ref="Q4:R4"/>
    <mergeCell ref="A11:E11"/>
    <mergeCell ref="A6:A8"/>
    <mergeCell ref="B6:B8"/>
    <mergeCell ref="C6:C8"/>
    <mergeCell ref="D6:D8"/>
    <mergeCell ref="O1:P1"/>
    <mergeCell ref="Q1:R1"/>
    <mergeCell ref="O2:P2"/>
    <mergeCell ref="Q2:R2"/>
    <mergeCell ref="O3:P3"/>
    <mergeCell ref="Q3:R3"/>
  </mergeCells>
  <phoneticPr fontId="40" type="noConversion"/>
  <pageMargins left="0.75" right="0.75" top="1" bottom="1" header="0.5" footer="0.5"/>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18"/>
  <sheetViews>
    <sheetView zoomScaleNormal="100" workbookViewId="0">
      <selection activeCell="E14" sqref="E14"/>
    </sheetView>
  </sheetViews>
  <sheetFormatPr defaultColWidth="10" defaultRowHeight="13.8" x14ac:dyDescent="0.25"/>
  <cols>
    <col min="1" max="1" width="12" style="146" customWidth="1"/>
    <col min="2" max="2" width="13.44140625" style="140" customWidth="1"/>
    <col min="3" max="3" width="16.109375" style="140" customWidth="1"/>
    <col min="4" max="4" width="7.33203125" style="140" bestFit="1" customWidth="1"/>
    <col min="5" max="5" width="14.88671875" style="147" customWidth="1"/>
    <col min="6" max="6" width="7.109375" style="140"/>
    <col min="7" max="7" width="8.21875" style="140" customWidth="1"/>
    <col min="8" max="8" width="8.5546875" style="148" bestFit="1" customWidth="1"/>
    <col min="9" max="9" width="7.5546875" style="148" bestFit="1" customWidth="1"/>
    <col min="10" max="11" width="8.5546875" style="148" bestFit="1" customWidth="1"/>
    <col min="12" max="16" width="7.5546875" style="148" bestFit="1" customWidth="1"/>
    <col min="17" max="17" width="7" style="148" bestFit="1" customWidth="1"/>
    <col min="18" max="18" width="7.5546875" style="148" bestFit="1" customWidth="1"/>
    <col min="19" max="19" width="8.5546875" style="148" bestFit="1" customWidth="1"/>
    <col min="20" max="20" width="7.5546875" style="148" bestFit="1" customWidth="1"/>
    <col min="21" max="26" width="10" style="140"/>
    <col min="27" max="16384" width="10" style="210"/>
  </cols>
  <sheetData>
    <row r="1" spans="1:26" ht="25.5" customHeight="1" x14ac:dyDescent="0.25">
      <c r="A1" s="1"/>
      <c r="B1" s="2"/>
      <c r="C1" s="2"/>
      <c r="D1" s="2"/>
      <c r="E1" s="3"/>
      <c r="F1" s="2"/>
      <c r="G1" s="2"/>
      <c r="H1" s="4"/>
      <c r="I1" s="4"/>
      <c r="J1" s="4"/>
      <c r="K1" s="4"/>
      <c r="L1" s="4"/>
      <c r="M1" s="4"/>
      <c r="N1" s="4"/>
      <c r="O1" s="4"/>
      <c r="P1" s="4"/>
      <c r="Q1" s="409" t="s">
        <v>0</v>
      </c>
      <c r="R1" s="409"/>
      <c r="S1" s="409" t="s">
        <v>1</v>
      </c>
      <c r="T1" s="409"/>
    </row>
    <row r="2" spans="1:26" ht="25.5" customHeight="1" x14ac:dyDescent="0.25">
      <c r="A2" s="5"/>
      <c r="Q2" s="409" t="s">
        <v>2</v>
      </c>
      <c r="R2" s="409"/>
      <c r="S2" s="409" t="s">
        <v>3</v>
      </c>
      <c r="T2" s="409"/>
    </row>
    <row r="3" spans="1:26" ht="25.5" customHeight="1" x14ac:dyDescent="0.25">
      <c r="A3" s="420" t="s">
        <v>152</v>
      </c>
      <c r="B3" s="421"/>
      <c r="C3" s="421"/>
      <c r="D3" s="421"/>
      <c r="E3" s="421"/>
      <c r="F3" s="421"/>
      <c r="G3" s="421"/>
      <c r="H3" s="421"/>
      <c r="I3" s="421"/>
      <c r="J3" s="421"/>
      <c r="K3" s="421"/>
      <c r="L3" s="421"/>
      <c r="M3" s="421"/>
      <c r="N3" s="421"/>
      <c r="O3" s="421"/>
      <c r="P3" s="422"/>
      <c r="Q3" s="409" t="s">
        <v>5</v>
      </c>
      <c r="R3" s="409"/>
      <c r="S3" s="410">
        <v>43159</v>
      </c>
      <c r="T3" s="410"/>
    </row>
    <row r="4" spans="1:26" ht="25.5" customHeight="1" x14ac:dyDescent="0.25">
      <c r="A4" s="420"/>
      <c r="B4" s="421"/>
      <c r="C4" s="421"/>
      <c r="D4" s="421"/>
      <c r="E4" s="421"/>
      <c r="F4" s="421"/>
      <c r="G4" s="421"/>
      <c r="H4" s="421"/>
      <c r="I4" s="421"/>
      <c r="J4" s="421"/>
      <c r="K4" s="421"/>
      <c r="L4" s="421"/>
      <c r="M4" s="421"/>
      <c r="N4" s="421"/>
      <c r="O4" s="421"/>
      <c r="P4" s="422"/>
      <c r="Q4" s="423" t="s">
        <v>32</v>
      </c>
      <c r="R4" s="423"/>
      <c r="S4" s="423" t="s">
        <v>33</v>
      </c>
      <c r="T4" s="423"/>
    </row>
    <row r="5" spans="1:26" s="145" customFormat="1" ht="30" customHeight="1" x14ac:dyDescent="0.25">
      <c r="A5" s="345" t="s">
        <v>7</v>
      </c>
      <c r="B5" s="424" t="s">
        <v>34</v>
      </c>
      <c r="C5" s="424" t="s">
        <v>35</v>
      </c>
      <c r="D5" s="427" t="s">
        <v>10</v>
      </c>
      <c r="E5" s="424" t="s">
        <v>11</v>
      </c>
      <c r="F5" s="424" t="s">
        <v>46</v>
      </c>
      <c r="G5" s="424" t="s">
        <v>47</v>
      </c>
      <c r="H5" s="419" t="s">
        <v>12</v>
      </c>
      <c r="I5" s="419"/>
      <c r="J5" s="419"/>
      <c r="K5" s="419"/>
      <c r="L5" s="419"/>
      <c r="M5" s="419"/>
      <c r="N5" s="419"/>
      <c r="O5" s="419"/>
      <c r="P5" s="419"/>
      <c r="Q5" s="419"/>
      <c r="R5" s="419"/>
      <c r="S5" s="419"/>
      <c r="T5" s="607" t="s">
        <v>548</v>
      </c>
    </row>
    <row r="6" spans="1:26" ht="30" customHeight="1" x14ac:dyDescent="0.25">
      <c r="A6" s="345"/>
      <c r="B6" s="424"/>
      <c r="C6" s="424"/>
      <c r="D6" s="428"/>
      <c r="E6" s="424"/>
      <c r="F6" s="425"/>
      <c r="G6" s="425"/>
      <c r="H6" s="76" t="s">
        <v>13</v>
      </c>
      <c r="I6" s="76" t="s">
        <v>14</v>
      </c>
      <c r="J6" s="76" t="s">
        <v>15</v>
      </c>
      <c r="K6" s="76" t="s">
        <v>16</v>
      </c>
      <c r="L6" s="76" t="s">
        <v>17</v>
      </c>
      <c r="M6" s="76" t="s">
        <v>18</v>
      </c>
      <c r="N6" s="76" t="s">
        <v>19</v>
      </c>
      <c r="O6" s="76" t="s">
        <v>20</v>
      </c>
      <c r="P6" s="76" t="s">
        <v>21</v>
      </c>
      <c r="Q6" s="76" t="s">
        <v>22</v>
      </c>
      <c r="R6" s="76" t="s">
        <v>23</v>
      </c>
      <c r="S6" s="76" t="s">
        <v>24</v>
      </c>
      <c r="T6" s="419"/>
    </row>
    <row r="7" spans="1:26" s="610" customFormat="1" ht="30" customHeight="1" x14ac:dyDescent="0.25">
      <c r="A7" s="599" t="s">
        <v>132</v>
      </c>
      <c r="B7" s="600" t="s">
        <v>153</v>
      </c>
      <c r="C7" s="601" t="s">
        <v>154</v>
      </c>
      <c r="D7" s="601" t="s">
        <v>155</v>
      </c>
      <c r="E7" s="608" t="s">
        <v>547</v>
      </c>
      <c r="F7" s="600" t="s">
        <v>137</v>
      </c>
      <c r="G7" s="603" t="s">
        <v>72</v>
      </c>
      <c r="H7" s="609">
        <f>106015/1000</f>
        <v>106.015</v>
      </c>
      <c r="I7" s="609">
        <v>162.55000000000001</v>
      </c>
      <c r="J7" s="609">
        <v>232.72499999999999</v>
      </c>
      <c r="K7" s="609">
        <v>154.52500000000001</v>
      </c>
      <c r="L7" s="609">
        <v>191.8</v>
      </c>
      <c r="M7" s="609">
        <v>189.45</v>
      </c>
      <c r="N7" s="609">
        <v>178</v>
      </c>
      <c r="O7" s="609">
        <v>183.65</v>
      </c>
      <c r="P7" s="609">
        <v>175.45</v>
      </c>
      <c r="Q7" s="609">
        <v>143.6</v>
      </c>
      <c r="R7" s="609">
        <v>211.87</v>
      </c>
      <c r="S7" s="609">
        <v>185.685</v>
      </c>
      <c r="T7" s="605">
        <f>SUM(H7:S7)/12</f>
        <v>176.27666666666667</v>
      </c>
      <c r="U7" s="140"/>
      <c r="V7" s="140"/>
      <c r="W7" s="140"/>
      <c r="X7" s="140"/>
      <c r="Y7" s="140"/>
      <c r="Z7" s="140"/>
    </row>
    <row r="8" spans="1:26" ht="30" customHeight="1" x14ac:dyDescent="0.25">
      <c r="A8" s="599"/>
      <c r="B8" s="600"/>
      <c r="C8" s="601"/>
      <c r="D8" s="601"/>
      <c r="E8" s="602" t="s">
        <v>156</v>
      </c>
      <c r="F8" s="600"/>
      <c r="G8" s="603"/>
      <c r="H8" s="609">
        <v>20.399999999999999</v>
      </c>
      <c r="I8" s="609">
        <v>11.475</v>
      </c>
      <c r="J8" s="609">
        <v>20.574999999999999</v>
      </c>
      <c r="K8" s="609">
        <v>31.7</v>
      </c>
      <c r="L8" s="609">
        <v>12.875</v>
      </c>
      <c r="M8" s="609">
        <v>22.675000000000001</v>
      </c>
      <c r="N8" s="609">
        <v>10.675000000000001</v>
      </c>
      <c r="O8" s="611">
        <v>22.6</v>
      </c>
      <c r="P8" s="609">
        <v>22.875</v>
      </c>
      <c r="Q8" s="609">
        <v>24.25</v>
      </c>
      <c r="R8" s="609">
        <v>27.2</v>
      </c>
      <c r="S8" s="609">
        <v>23.33</v>
      </c>
      <c r="T8" s="605">
        <f>SUM(H8:S8)/12</f>
        <v>20.885833333333334</v>
      </c>
    </row>
    <row r="9" spans="1:26" ht="30" customHeight="1" x14ac:dyDescent="0.25">
      <c r="A9" s="599"/>
      <c r="B9" s="600"/>
      <c r="C9" s="601"/>
      <c r="D9" s="601"/>
      <c r="E9" s="604" t="s">
        <v>549</v>
      </c>
      <c r="F9" s="600"/>
      <c r="G9" s="603"/>
      <c r="H9" s="606">
        <f>H8/H7</f>
        <v>0.19242560015092203</v>
      </c>
      <c r="I9" s="606">
        <f t="shared" ref="I9:T9" si="0">I8/I7</f>
        <v>7.0593663488157488E-2</v>
      </c>
      <c r="J9" s="606">
        <f t="shared" si="0"/>
        <v>8.8409066494789981E-2</v>
      </c>
      <c r="K9" s="606">
        <f t="shared" si="0"/>
        <v>0.20514479857628215</v>
      </c>
      <c r="L9" s="606">
        <f t="shared" si="0"/>
        <v>6.7127215849843588E-2</v>
      </c>
      <c r="M9" s="606">
        <f t="shared" si="0"/>
        <v>0.11968857218263396</v>
      </c>
      <c r="N9" s="606">
        <f t="shared" si="0"/>
        <v>5.9971910112359555E-2</v>
      </c>
      <c r="O9" s="606">
        <f t="shared" si="0"/>
        <v>0.12306016879934659</v>
      </c>
      <c r="P9" s="606">
        <f t="shared" si="0"/>
        <v>0.13037902536335139</v>
      </c>
      <c r="Q9" s="606">
        <f t="shared" si="0"/>
        <v>0.16887186629526463</v>
      </c>
      <c r="R9" s="606">
        <f t="shared" si="0"/>
        <v>0.12838061075187615</v>
      </c>
      <c r="S9" s="606">
        <f t="shared" si="0"/>
        <v>0.12564288984032096</v>
      </c>
      <c r="T9" s="606">
        <f t="shared" si="0"/>
        <v>0.11848325548853129</v>
      </c>
    </row>
    <row r="10" spans="1:26" x14ac:dyDescent="0.25">
      <c r="A10" s="426"/>
      <c r="B10" s="325"/>
      <c r="C10" s="325"/>
      <c r="D10" s="325"/>
      <c r="E10" s="325"/>
    </row>
    <row r="12" spans="1:26" x14ac:dyDescent="0.25">
      <c r="A12" s="612"/>
      <c r="B12" s="613"/>
      <c r="C12" s="613"/>
      <c r="D12" s="614"/>
      <c r="E12" s="614"/>
      <c r="F12" s="614"/>
      <c r="G12" s="614"/>
      <c r="N12" s="615"/>
      <c r="O12" s="615"/>
      <c r="P12" s="615"/>
      <c r="Q12" s="615"/>
      <c r="R12" s="615"/>
      <c r="S12" s="615"/>
      <c r="T12" s="615"/>
    </row>
    <row r="13" spans="1:26" x14ac:dyDescent="0.25">
      <c r="A13" s="59"/>
    </row>
    <row r="18" spans="8:13" x14ac:dyDescent="0.25">
      <c r="H18" s="612" t="s">
        <v>157</v>
      </c>
      <c r="I18" s="613"/>
      <c r="J18" s="613"/>
      <c r="K18" s="613"/>
      <c r="L18" s="613"/>
      <c r="M18" s="613"/>
    </row>
  </sheetData>
  <mergeCells count="27">
    <mergeCell ref="A7:A9"/>
    <mergeCell ref="G7:G9"/>
    <mergeCell ref="F7:F9"/>
    <mergeCell ref="D7:D9"/>
    <mergeCell ref="C7:C9"/>
    <mergeCell ref="B7:B9"/>
    <mergeCell ref="A12:C12"/>
    <mergeCell ref="H18:M18"/>
    <mergeCell ref="T5:T6"/>
    <mergeCell ref="A3:P4"/>
    <mergeCell ref="Q4:R4"/>
    <mergeCell ref="S4:T4"/>
    <mergeCell ref="H5:S5"/>
    <mergeCell ref="F5:F6"/>
    <mergeCell ref="G5:G6"/>
    <mergeCell ref="A10:E10"/>
    <mergeCell ref="A5:A6"/>
    <mergeCell ref="B5:B6"/>
    <mergeCell ref="C5:C6"/>
    <mergeCell ref="D5:D6"/>
    <mergeCell ref="E5:E6"/>
    <mergeCell ref="Q1:R1"/>
    <mergeCell ref="S1:T1"/>
    <mergeCell ref="Q2:R2"/>
    <mergeCell ref="S2:T2"/>
    <mergeCell ref="Q3:R3"/>
    <mergeCell ref="S3:T3"/>
  </mergeCells>
  <phoneticPr fontId="40" type="noConversion"/>
  <printOptions horizontalCentered="1"/>
  <pageMargins left="0" right="0" top="0.86614199999999997" bottom="0.472441" header="0.31496099999999999" footer="0.31496099999999999"/>
  <pageSetup paperSize="9" scale="88" orientation="landscape" r:id="rId1"/>
  <headerFooter>
    <oddFooter>&amp;C&amp;"楷体,常规"第 &amp;P 页，共 &amp;N 页</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9"/>
  <sheetViews>
    <sheetView topLeftCell="G1" zoomScale="115" zoomScaleNormal="115" workbookViewId="0">
      <selection activeCell="H5" sqref="A5:XFD6"/>
    </sheetView>
  </sheetViews>
  <sheetFormatPr defaultColWidth="10" defaultRowHeight="14.4" x14ac:dyDescent="0.25"/>
  <cols>
    <col min="1" max="1" width="12.44140625" style="146" customWidth="1"/>
    <col min="2" max="2" width="14.33203125" style="140" customWidth="1"/>
    <col min="3" max="4" width="26.109375" style="140" customWidth="1"/>
    <col min="5" max="5" width="20.6640625" style="147" customWidth="1"/>
    <col min="6" max="6" width="7.109375" style="140"/>
    <col min="7" max="7" width="8.21875" style="140" customWidth="1"/>
    <col min="8" max="20" width="8.33203125" style="148" customWidth="1"/>
    <col min="21" max="26" width="10" style="140"/>
  </cols>
  <sheetData>
    <row r="1" spans="1:20" ht="25.5" customHeight="1" x14ac:dyDescent="0.25">
      <c r="A1" s="1"/>
      <c r="B1" s="2"/>
      <c r="C1" s="2"/>
      <c r="D1" s="2"/>
      <c r="E1" s="3"/>
      <c r="F1" s="2"/>
      <c r="G1" s="2"/>
      <c r="H1" s="4"/>
      <c r="I1" s="4"/>
      <c r="J1" s="4"/>
      <c r="K1" s="4"/>
      <c r="L1" s="4"/>
      <c r="M1" s="4"/>
      <c r="N1" s="4"/>
      <c r="O1" s="4"/>
      <c r="P1" s="4"/>
      <c r="Q1" s="409" t="s">
        <v>0</v>
      </c>
      <c r="R1" s="409"/>
      <c r="S1" s="409" t="s">
        <v>1</v>
      </c>
      <c r="T1" s="409"/>
    </row>
    <row r="2" spans="1:20" ht="25.5" customHeight="1" x14ac:dyDescent="0.25">
      <c r="A2" s="5"/>
      <c r="Q2" s="409" t="s">
        <v>2</v>
      </c>
      <c r="R2" s="409"/>
      <c r="S2" s="409" t="s">
        <v>3</v>
      </c>
      <c r="T2" s="409"/>
    </row>
    <row r="3" spans="1:20" ht="25.5" customHeight="1" x14ac:dyDescent="0.25">
      <c r="A3" s="429" t="s">
        <v>131</v>
      </c>
      <c r="B3" s="430"/>
      <c r="C3" s="430"/>
      <c r="D3" s="430"/>
      <c r="E3" s="430"/>
      <c r="F3" s="430"/>
      <c r="G3" s="430"/>
      <c r="H3" s="430"/>
      <c r="I3" s="430"/>
      <c r="J3" s="430"/>
      <c r="K3" s="430"/>
      <c r="L3" s="430"/>
      <c r="M3" s="430"/>
      <c r="N3" s="430"/>
      <c r="O3" s="430"/>
      <c r="P3" s="431"/>
      <c r="Q3" s="409" t="s">
        <v>5</v>
      </c>
      <c r="R3" s="409"/>
      <c r="S3" s="410">
        <v>43159</v>
      </c>
      <c r="T3" s="410"/>
    </row>
    <row r="4" spans="1:20" ht="25.5" customHeight="1" x14ac:dyDescent="0.25">
      <c r="A4" s="429"/>
      <c r="B4" s="430"/>
      <c r="C4" s="430"/>
      <c r="D4" s="430"/>
      <c r="E4" s="430"/>
      <c r="F4" s="430"/>
      <c r="G4" s="430"/>
      <c r="H4" s="430"/>
      <c r="I4" s="430"/>
      <c r="J4" s="430"/>
      <c r="K4" s="430"/>
      <c r="L4" s="430"/>
      <c r="M4" s="430"/>
      <c r="N4" s="430"/>
      <c r="O4" s="430"/>
      <c r="P4" s="431"/>
      <c r="Q4" s="423" t="s">
        <v>32</v>
      </c>
      <c r="R4" s="423"/>
      <c r="S4" s="423" t="s">
        <v>33</v>
      </c>
      <c r="T4" s="423"/>
    </row>
    <row r="5" spans="1:20" s="145" customFormat="1" ht="23.4" customHeight="1" x14ac:dyDescent="0.25">
      <c r="A5" s="345" t="s">
        <v>7</v>
      </c>
      <c r="B5" s="424" t="s">
        <v>34</v>
      </c>
      <c r="C5" s="424" t="s">
        <v>35</v>
      </c>
      <c r="D5" s="427" t="s">
        <v>10</v>
      </c>
      <c r="E5" s="424" t="s">
        <v>11</v>
      </c>
      <c r="F5" s="424" t="s">
        <v>46</v>
      </c>
      <c r="G5" s="424" t="s">
        <v>47</v>
      </c>
      <c r="H5" s="419" t="s">
        <v>12</v>
      </c>
      <c r="I5" s="419"/>
      <c r="J5" s="419"/>
      <c r="K5" s="419"/>
      <c r="L5" s="419"/>
      <c r="M5" s="419"/>
      <c r="N5" s="419"/>
      <c r="O5" s="419"/>
      <c r="P5" s="419"/>
      <c r="Q5" s="419"/>
      <c r="R5" s="419"/>
      <c r="S5" s="419"/>
      <c r="T5" s="419" t="s">
        <v>48</v>
      </c>
    </row>
    <row r="6" spans="1:20" s="145" customFormat="1" ht="23.4" customHeight="1" x14ac:dyDescent="0.25">
      <c r="A6" s="345"/>
      <c r="B6" s="424"/>
      <c r="C6" s="424"/>
      <c r="D6" s="428"/>
      <c r="E6" s="424"/>
      <c r="F6" s="424"/>
      <c r="G6" s="424"/>
      <c r="H6" s="76" t="s">
        <v>13</v>
      </c>
      <c r="I6" s="76" t="s">
        <v>14</v>
      </c>
      <c r="J6" s="76" t="s">
        <v>15</v>
      </c>
      <c r="K6" s="76" t="s">
        <v>16</v>
      </c>
      <c r="L6" s="76" t="s">
        <v>17</v>
      </c>
      <c r="M6" s="77" t="s">
        <v>18</v>
      </c>
      <c r="N6" s="76" t="s">
        <v>19</v>
      </c>
      <c r="O6" s="76" t="s">
        <v>20</v>
      </c>
      <c r="P6" s="76" t="s">
        <v>21</v>
      </c>
      <c r="Q6" s="76" t="s">
        <v>22</v>
      </c>
      <c r="R6" s="76" t="s">
        <v>23</v>
      </c>
      <c r="S6" s="76" t="s">
        <v>24</v>
      </c>
      <c r="T6" s="419"/>
    </row>
    <row r="7" spans="1:20" s="145" customFormat="1" ht="31.2" customHeight="1" x14ac:dyDescent="0.25">
      <c r="A7" s="78" t="s">
        <v>132</v>
      </c>
      <c r="B7" s="22" t="s">
        <v>133</v>
      </c>
      <c r="C7" s="23" t="s">
        <v>134</v>
      </c>
      <c r="D7" s="79" t="s">
        <v>135</v>
      </c>
      <c r="E7" s="29" t="s">
        <v>136</v>
      </c>
      <c r="F7" s="80" t="s">
        <v>137</v>
      </c>
      <c r="G7" s="81" t="s">
        <v>72</v>
      </c>
      <c r="H7" s="78">
        <v>12</v>
      </c>
      <c r="I7" s="78">
        <v>13</v>
      </c>
      <c r="J7" s="78">
        <v>24</v>
      </c>
      <c r="K7" s="78">
        <v>12</v>
      </c>
      <c r="L7" s="78">
        <v>12</v>
      </c>
      <c r="M7" s="78">
        <v>10</v>
      </c>
      <c r="N7" s="78">
        <v>9</v>
      </c>
      <c r="O7" s="78">
        <v>7</v>
      </c>
      <c r="P7" s="78">
        <v>11</v>
      </c>
      <c r="Q7" s="78">
        <v>14</v>
      </c>
      <c r="R7" s="78">
        <v>24</v>
      </c>
      <c r="S7" s="78">
        <v>15</v>
      </c>
      <c r="T7" s="82">
        <f>AVERAGE(H7:S7)</f>
        <v>13.583333333333334</v>
      </c>
    </row>
    <row r="9" spans="1:20" x14ac:dyDescent="0.25">
      <c r="A9" s="426" t="s">
        <v>138</v>
      </c>
      <c r="B9" s="325"/>
      <c r="C9" s="325"/>
      <c r="D9" s="325"/>
      <c r="E9" s="325"/>
    </row>
  </sheetData>
  <mergeCells count="19">
    <mergeCell ref="Q4:R4"/>
    <mergeCell ref="S4:T4"/>
    <mergeCell ref="H5:S5"/>
    <mergeCell ref="A9:E9"/>
    <mergeCell ref="A5:A6"/>
    <mergeCell ref="B5:B6"/>
    <mergeCell ref="C5:C6"/>
    <mergeCell ref="D5:D6"/>
    <mergeCell ref="E5:E6"/>
    <mergeCell ref="F5:F6"/>
    <mergeCell ref="G5:G6"/>
    <mergeCell ref="T5:T6"/>
    <mergeCell ref="A3:P4"/>
    <mergeCell ref="Q1:R1"/>
    <mergeCell ref="S1:T1"/>
    <mergeCell ref="Q2:R2"/>
    <mergeCell ref="S2:T2"/>
    <mergeCell ref="Q3:R3"/>
    <mergeCell ref="S3:T3"/>
  </mergeCells>
  <phoneticPr fontId="40" type="noConversion"/>
  <printOptions horizontalCentered="1"/>
  <pageMargins left="0" right="0" top="0.86614199999999997" bottom="0.472441" header="0.31496099999999999" footer="0.31496099999999999"/>
  <pageSetup paperSize="9" scale="88" orientation="landscape"/>
  <headerFooter>
    <oddFooter>&amp;C&amp;"楷体,常规"第 &amp;P 页，共 &amp;N 页</oddFoot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
  <sheetViews>
    <sheetView zoomScale="110" zoomScaleNormal="110" workbookViewId="0">
      <selection activeCell="J13" sqref="J13"/>
    </sheetView>
  </sheetViews>
  <sheetFormatPr defaultColWidth="9.77734375" defaultRowHeight="15.6" x14ac:dyDescent="0.25"/>
  <cols>
    <col min="1" max="1" width="11.6640625" style="219" bestFit="1" customWidth="1"/>
    <col min="2" max="2" width="18.21875" style="219" customWidth="1"/>
    <col min="3" max="3" width="25.21875" style="219" bestFit="1" customWidth="1"/>
    <col min="4" max="4" width="8.77734375" style="219" bestFit="1" customWidth="1"/>
    <col min="5" max="26" width="9.77734375" style="219"/>
    <col min="27" max="16384" width="9.77734375" style="210"/>
  </cols>
  <sheetData>
    <row r="1" spans="1:18" s="140" customFormat="1" ht="25.05" customHeight="1" x14ac:dyDescent="0.25">
      <c r="A1" s="1"/>
      <c r="B1" s="2"/>
      <c r="C1" s="2"/>
      <c r="D1" s="2"/>
      <c r="E1" s="3"/>
      <c r="F1" s="2"/>
      <c r="G1" s="2"/>
      <c r="H1" s="4"/>
      <c r="I1" s="4"/>
      <c r="J1" s="4"/>
      <c r="K1" s="4"/>
      <c r="L1" s="4"/>
      <c r="M1" s="4"/>
      <c r="N1" s="4"/>
      <c r="O1" s="432" t="s">
        <v>0</v>
      </c>
      <c r="P1" s="433"/>
      <c r="Q1" s="409" t="s">
        <v>1</v>
      </c>
      <c r="R1" s="409"/>
    </row>
    <row r="2" spans="1:18" s="140" customFormat="1" ht="25.05" customHeight="1" x14ac:dyDescent="0.25">
      <c r="A2" s="5"/>
      <c r="E2" s="6"/>
      <c r="H2" s="7"/>
      <c r="I2" s="7"/>
      <c r="J2" s="7"/>
      <c r="K2" s="7"/>
      <c r="L2" s="7"/>
      <c r="M2" s="7"/>
      <c r="N2" s="7"/>
      <c r="O2" s="432" t="s">
        <v>2</v>
      </c>
      <c r="P2" s="433"/>
      <c r="Q2" s="409" t="s">
        <v>3</v>
      </c>
      <c r="R2" s="409"/>
    </row>
    <row r="3" spans="1:18" ht="25.05" customHeight="1" x14ac:dyDescent="0.25">
      <c r="A3" s="437" t="s">
        <v>4</v>
      </c>
      <c r="B3" s="438"/>
      <c r="C3" s="438"/>
      <c r="D3" s="438"/>
      <c r="E3" s="438"/>
      <c r="F3" s="438"/>
      <c r="G3" s="438"/>
      <c r="H3" s="438"/>
      <c r="I3" s="438"/>
      <c r="J3" s="438"/>
      <c r="K3" s="438"/>
      <c r="L3" s="438"/>
      <c r="M3" s="438"/>
      <c r="N3" s="439"/>
      <c r="O3" s="432" t="s">
        <v>5</v>
      </c>
      <c r="P3" s="433"/>
      <c r="Q3" s="410">
        <v>43159</v>
      </c>
      <c r="R3" s="410"/>
    </row>
    <row r="4" spans="1:18" ht="25.05" customHeight="1" x14ac:dyDescent="0.25">
      <c r="A4" s="440"/>
      <c r="B4" s="441"/>
      <c r="C4" s="441"/>
      <c r="D4" s="441"/>
      <c r="E4" s="441"/>
      <c r="F4" s="441"/>
      <c r="G4" s="441"/>
      <c r="H4" s="441"/>
      <c r="I4" s="441"/>
      <c r="J4" s="441"/>
      <c r="K4" s="441"/>
      <c r="L4" s="441"/>
      <c r="M4" s="441"/>
      <c r="N4" s="442"/>
      <c r="O4" s="432" t="s">
        <v>6</v>
      </c>
      <c r="P4" s="433"/>
      <c r="Q4" s="443" t="s">
        <v>33</v>
      </c>
      <c r="R4" s="443"/>
    </row>
    <row r="5" spans="1:18" ht="25.05" customHeight="1" x14ac:dyDescent="0.25">
      <c r="A5" s="326" t="s">
        <v>7</v>
      </c>
      <c r="B5" s="326" t="s">
        <v>8</v>
      </c>
      <c r="C5" s="326" t="s">
        <v>9</v>
      </c>
      <c r="D5" s="435" t="s">
        <v>10</v>
      </c>
      <c r="E5" s="326" t="s">
        <v>11</v>
      </c>
      <c r="F5" s="444" t="s">
        <v>12</v>
      </c>
      <c r="G5" s="445"/>
      <c r="H5" s="445"/>
      <c r="I5" s="445"/>
      <c r="J5" s="445"/>
      <c r="K5" s="445"/>
      <c r="L5" s="445"/>
      <c r="M5" s="445"/>
      <c r="N5" s="445"/>
      <c r="O5" s="445"/>
      <c r="P5" s="445"/>
      <c r="Q5" s="445"/>
      <c r="R5" s="445"/>
    </row>
    <row r="6" spans="1:18" ht="25.05" customHeight="1" x14ac:dyDescent="0.25">
      <c r="A6" s="326"/>
      <c r="B6" s="326"/>
      <c r="C6" s="326"/>
      <c r="D6" s="436"/>
      <c r="E6" s="326"/>
      <c r="F6" s="49" t="s">
        <v>13</v>
      </c>
      <c r="G6" s="49" t="s">
        <v>14</v>
      </c>
      <c r="H6" s="49" t="s">
        <v>15</v>
      </c>
      <c r="I6" s="49" t="s">
        <v>16</v>
      </c>
      <c r="J6" s="49" t="s">
        <v>17</v>
      </c>
      <c r="K6" s="49" t="s">
        <v>18</v>
      </c>
      <c r="L6" s="49" t="s">
        <v>19</v>
      </c>
      <c r="M6" s="49" t="s">
        <v>20</v>
      </c>
      <c r="N6" s="49" t="s">
        <v>21</v>
      </c>
      <c r="O6" s="49" t="s">
        <v>22</v>
      </c>
      <c r="P6" s="49" t="s">
        <v>23</v>
      </c>
      <c r="Q6" s="49" t="s">
        <v>24</v>
      </c>
      <c r="R6" s="222" t="s">
        <v>515</v>
      </c>
    </row>
    <row r="7" spans="1:18" ht="41.4" x14ac:dyDescent="0.25">
      <c r="A7" s="49" t="s">
        <v>25</v>
      </c>
      <c r="B7" s="45" t="s">
        <v>26</v>
      </c>
      <c r="C7" s="49" t="s">
        <v>27</v>
      </c>
      <c r="D7" s="49" t="s">
        <v>28</v>
      </c>
      <c r="E7" s="45" t="s">
        <v>29</v>
      </c>
      <c r="F7" s="220">
        <v>15</v>
      </c>
      <c r="G7" s="220">
        <v>18</v>
      </c>
      <c r="H7" s="220">
        <v>12</v>
      </c>
      <c r="I7" s="220">
        <v>11</v>
      </c>
      <c r="J7" s="220">
        <v>14</v>
      </c>
      <c r="K7" s="220">
        <v>15</v>
      </c>
      <c r="L7" s="220">
        <v>19</v>
      </c>
      <c r="M7" s="220">
        <v>11</v>
      </c>
      <c r="N7" s="220">
        <v>12</v>
      </c>
      <c r="O7" s="220">
        <v>10</v>
      </c>
      <c r="P7" s="220">
        <v>14</v>
      </c>
      <c r="Q7" s="220">
        <v>18</v>
      </c>
      <c r="R7" s="222">
        <f>SUM(F7:Q7)</f>
        <v>169</v>
      </c>
    </row>
    <row r="8" spans="1:18" x14ac:dyDescent="0.25">
      <c r="A8" s="221"/>
      <c r="B8" s="221"/>
      <c r="C8" s="221"/>
      <c r="D8" s="221"/>
      <c r="E8" s="221"/>
      <c r="F8" s="221"/>
      <c r="G8" s="221"/>
      <c r="H8" s="221"/>
      <c r="I8" s="221"/>
      <c r="J8" s="221"/>
      <c r="K8" s="221"/>
      <c r="L8" s="221"/>
      <c r="M8" s="221"/>
      <c r="N8" s="221"/>
      <c r="O8" s="221"/>
      <c r="P8" s="221"/>
      <c r="Q8" s="221"/>
    </row>
    <row r="10" spans="1:18" x14ac:dyDescent="0.25">
      <c r="A10" s="434" t="s">
        <v>30</v>
      </c>
      <c r="B10" s="434"/>
      <c r="C10" s="434"/>
    </row>
  </sheetData>
  <mergeCells count="16">
    <mergeCell ref="Q1:R1"/>
    <mergeCell ref="Q2:R2"/>
    <mergeCell ref="O1:P1"/>
    <mergeCell ref="O2:P2"/>
    <mergeCell ref="A10:C10"/>
    <mergeCell ref="A5:A6"/>
    <mergeCell ref="B5:B6"/>
    <mergeCell ref="C5:C6"/>
    <mergeCell ref="D5:D6"/>
    <mergeCell ref="A3:N4"/>
    <mergeCell ref="Q4:R4"/>
    <mergeCell ref="Q3:R3"/>
    <mergeCell ref="F5:R5"/>
    <mergeCell ref="O3:P3"/>
    <mergeCell ref="O4:P4"/>
    <mergeCell ref="E5:E6"/>
  </mergeCells>
  <phoneticPr fontId="40" type="noConversion"/>
  <pageMargins left="0.75" right="0.75" top="1" bottom="1" header="0.5" footer="0.5"/>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2"/>
  <sheetViews>
    <sheetView topLeftCell="A2" zoomScale="115" zoomScaleNormal="115" workbookViewId="0">
      <selection activeCell="I11" sqref="I11"/>
    </sheetView>
  </sheetViews>
  <sheetFormatPr defaultColWidth="10" defaultRowHeight="14.4" x14ac:dyDescent="0.25"/>
  <cols>
    <col min="1" max="1" width="12.44140625" style="146" customWidth="1"/>
    <col min="2" max="2" width="13.6640625" style="140" customWidth="1"/>
    <col min="3" max="3" width="18.44140625" style="140" customWidth="1"/>
    <col min="4" max="4" width="7.21875" style="140" bestFit="1" customWidth="1"/>
    <col min="5" max="5" width="14.88671875" style="147" customWidth="1"/>
    <col min="6" max="6" width="7.109375" style="140"/>
    <col min="7" max="7" width="8.21875" style="140" customWidth="1"/>
    <col min="8" max="8" width="13.109375" style="140" bestFit="1" customWidth="1"/>
    <col min="9" max="17" width="4.44140625" style="148" bestFit="1" customWidth="1"/>
    <col min="18" max="20" width="5.44140625" style="148" bestFit="1" customWidth="1"/>
    <col min="21" max="21" width="8.33203125" style="148" customWidth="1"/>
    <col min="22" max="26" width="10" style="140"/>
  </cols>
  <sheetData>
    <row r="1" spans="1:21" ht="25.5" customHeight="1" x14ac:dyDescent="0.25">
      <c r="A1" s="1"/>
      <c r="B1" s="2"/>
      <c r="C1" s="2"/>
      <c r="D1" s="2"/>
      <c r="E1" s="3"/>
      <c r="F1" s="2"/>
      <c r="G1" s="2"/>
      <c r="H1" s="2"/>
      <c r="I1" s="4"/>
      <c r="J1" s="4"/>
      <c r="K1" s="4"/>
      <c r="L1" s="4"/>
      <c r="M1" s="4"/>
      <c r="N1" s="4"/>
      <c r="O1" s="4"/>
      <c r="P1" s="4"/>
      <c r="Q1" s="4"/>
      <c r="R1" s="409" t="s">
        <v>0</v>
      </c>
      <c r="S1" s="409"/>
      <c r="T1" s="409" t="s">
        <v>1</v>
      </c>
      <c r="U1" s="409"/>
    </row>
    <row r="2" spans="1:21" ht="25.5" customHeight="1" x14ac:dyDescent="0.25">
      <c r="A2" s="5"/>
      <c r="R2" s="409" t="s">
        <v>2</v>
      </c>
      <c r="S2" s="409"/>
      <c r="T2" s="409" t="s">
        <v>3</v>
      </c>
      <c r="U2" s="409"/>
    </row>
    <row r="3" spans="1:21" ht="25.5" customHeight="1" x14ac:dyDescent="0.25">
      <c r="A3" s="420" t="s">
        <v>283</v>
      </c>
      <c r="B3" s="421"/>
      <c r="C3" s="421"/>
      <c r="D3" s="421"/>
      <c r="E3" s="421"/>
      <c r="F3" s="421"/>
      <c r="G3" s="421"/>
      <c r="H3" s="421"/>
      <c r="I3" s="421"/>
      <c r="J3" s="421"/>
      <c r="K3" s="421"/>
      <c r="L3" s="421"/>
      <c r="M3" s="421"/>
      <c r="N3" s="421"/>
      <c r="O3" s="421"/>
      <c r="P3" s="421"/>
      <c r="Q3" s="422"/>
      <c r="R3" s="409" t="s">
        <v>5</v>
      </c>
      <c r="S3" s="409"/>
      <c r="T3" s="410">
        <v>43159</v>
      </c>
      <c r="U3" s="410"/>
    </row>
    <row r="4" spans="1:21" ht="25.5" customHeight="1" x14ac:dyDescent="0.25">
      <c r="A4" s="420"/>
      <c r="B4" s="421"/>
      <c r="C4" s="421"/>
      <c r="D4" s="421"/>
      <c r="E4" s="421"/>
      <c r="F4" s="421"/>
      <c r="G4" s="421"/>
      <c r="H4" s="421"/>
      <c r="I4" s="421"/>
      <c r="J4" s="421"/>
      <c r="K4" s="421"/>
      <c r="L4" s="421"/>
      <c r="M4" s="421"/>
      <c r="N4" s="421"/>
      <c r="O4" s="421"/>
      <c r="P4" s="421"/>
      <c r="Q4" s="422"/>
      <c r="R4" s="423" t="s">
        <v>32</v>
      </c>
      <c r="S4" s="423"/>
      <c r="T4" s="423" t="s">
        <v>33</v>
      </c>
      <c r="U4" s="423"/>
    </row>
    <row r="5" spans="1:21" s="145" customFormat="1" ht="30" customHeight="1" x14ac:dyDescent="0.25">
      <c r="A5" s="345" t="s">
        <v>7</v>
      </c>
      <c r="B5" s="424" t="s">
        <v>34</v>
      </c>
      <c r="C5" s="424" t="s">
        <v>35</v>
      </c>
      <c r="D5" s="427" t="s">
        <v>10</v>
      </c>
      <c r="E5" s="424" t="s">
        <v>11</v>
      </c>
      <c r="F5" s="424" t="s">
        <v>46</v>
      </c>
      <c r="G5" s="424" t="s">
        <v>47</v>
      </c>
      <c r="H5" s="427" t="s">
        <v>93</v>
      </c>
      <c r="I5" s="419" t="s">
        <v>12</v>
      </c>
      <c r="J5" s="419"/>
      <c r="K5" s="419"/>
      <c r="L5" s="419"/>
      <c r="M5" s="419"/>
      <c r="N5" s="419"/>
      <c r="O5" s="419"/>
      <c r="P5" s="419"/>
      <c r="Q5" s="419"/>
      <c r="R5" s="419"/>
      <c r="S5" s="419"/>
      <c r="T5" s="419"/>
      <c r="U5" s="419" t="s">
        <v>48</v>
      </c>
    </row>
    <row r="6" spans="1:21" s="145" customFormat="1" ht="30" customHeight="1" x14ac:dyDescent="0.25">
      <c r="A6" s="345"/>
      <c r="B6" s="424"/>
      <c r="C6" s="424"/>
      <c r="D6" s="428"/>
      <c r="E6" s="424"/>
      <c r="F6" s="424"/>
      <c r="G6" s="424"/>
      <c r="H6" s="428"/>
      <c r="I6" s="76" t="s">
        <v>13</v>
      </c>
      <c r="J6" s="76" t="s">
        <v>14</v>
      </c>
      <c r="K6" s="76" t="s">
        <v>15</v>
      </c>
      <c r="L6" s="76" t="s">
        <v>16</v>
      </c>
      <c r="M6" s="76" t="s">
        <v>17</v>
      </c>
      <c r="N6" s="76" t="s">
        <v>18</v>
      </c>
      <c r="O6" s="76" t="s">
        <v>19</v>
      </c>
      <c r="P6" s="76" t="s">
        <v>20</v>
      </c>
      <c r="Q6" s="76" t="s">
        <v>21</v>
      </c>
      <c r="R6" s="76" t="s">
        <v>22</v>
      </c>
      <c r="S6" s="76" t="s">
        <v>23</v>
      </c>
      <c r="T6" s="76" t="s">
        <v>24</v>
      </c>
      <c r="U6" s="419"/>
    </row>
    <row r="7" spans="1:21" s="145" customFormat="1" ht="30" customHeight="1" x14ac:dyDescent="0.25">
      <c r="A7" s="446" t="s">
        <v>284</v>
      </c>
      <c r="B7" s="406" t="s">
        <v>285</v>
      </c>
      <c r="C7" s="406" t="s">
        <v>286</v>
      </c>
      <c r="D7" s="406" t="s">
        <v>287</v>
      </c>
      <c r="E7" s="406" t="s">
        <v>288</v>
      </c>
      <c r="F7" s="449" t="s">
        <v>137</v>
      </c>
      <c r="G7" s="450" t="s">
        <v>289</v>
      </c>
      <c r="H7" s="223" t="s">
        <v>290</v>
      </c>
      <c r="I7" s="459">
        <v>8679814</v>
      </c>
      <c r="J7" s="460"/>
      <c r="K7" s="461"/>
      <c r="L7" s="419">
        <v>5183045</v>
      </c>
      <c r="M7" s="419"/>
      <c r="N7" s="419"/>
      <c r="O7" s="419">
        <v>4353162</v>
      </c>
      <c r="P7" s="419"/>
      <c r="Q7" s="419"/>
      <c r="R7" s="419">
        <v>3833840</v>
      </c>
      <c r="S7" s="419"/>
      <c r="T7" s="419"/>
      <c r="U7" s="101">
        <f>SUM(I7:T7)/4</f>
        <v>5512465.25</v>
      </c>
    </row>
    <row r="8" spans="1:21" s="145" customFormat="1" ht="30" customHeight="1" x14ac:dyDescent="0.25">
      <c r="A8" s="447"/>
      <c r="B8" s="407"/>
      <c r="C8" s="407"/>
      <c r="D8" s="407"/>
      <c r="E8" s="407"/>
      <c r="F8" s="407"/>
      <c r="G8" s="451"/>
      <c r="H8" s="224" t="s">
        <v>291</v>
      </c>
      <c r="I8" s="456">
        <v>24011589</v>
      </c>
      <c r="J8" s="457"/>
      <c r="K8" s="458"/>
      <c r="L8" s="465">
        <v>14136652</v>
      </c>
      <c r="M8" s="465"/>
      <c r="N8" s="465"/>
      <c r="O8" s="465">
        <v>11884616</v>
      </c>
      <c r="P8" s="465"/>
      <c r="Q8" s="465"/>
      <c r="R8" s="465">
        <v>10533434</v>
      </c>
      <c r="S8" s="465"/>
      <c r="T8" s="465"/>
      <c r="U8" s="101">
        <f>SUM(I8:T8)/4</f>
        <v>15141572.75</v>
      </c>
    </row>
    <row r="9" spans="1:21" ht="30" customHeight="1" x14ac:dyDescent="0.25">
      <c r="A9" s="448"/>
      <c r="B9" s="408"/>
      <c r="C9" s="408"/>
      <c r="D9" s="408"/>
      <c r="E9" s="408"/>
      <c r="F9" s="408"/>
      <c r="G9" s="452"/>
      <c r="H9" s="70" t="s">
        <v>292</v>
      </c>
      <c r="I9" s="453">
        <f>I7/I8</f>
        <v>0.36148436490396368</v>
      </c>
      <c r="J9" s="454"/>
      <c r="K9" s="455"/>
      <c r="L9" s="462">
        <f>L7/L8</f>
        <v>0.36663879113668496</v>
      </c>
      <c r="M9" s="463"/>
      <c r="N9" s="464"/>
      <c r="O9" s="462">
        <f>O7/O8</f>
        <v>0.36628545676191809</v>
      </c>
      <c r="P9" s="463"/>
      <c r="Q9" s="464"/>
      <c r="R9" s="462">
        <f>R7/R8</f>
        <v>0.36396867346394346</v>
      </c>
      <c r="S9" s="463"/>
      <c r="T9" s="464"/>
      <c r="U9" s="102">
        <f>SUM(I9:T9)/4</f>
        <v>0.36459432156662752</v>
      </c>
    </row>
    <row r="12" spans="1:21" x14ac:dyDescent="0.25">
      <c r="M12" s="87"/>
      <c r="P12" s="87"/>
      <c r="S12" s="87"/>
    </row>
  </sheetData>
  <mergeCells count="38">
    <mergeCell ref="L9:N9"/>
    <mergeCell ref="O9:Q9"/>
    <mergeCell ref="R9:T9"/>
    <mergeCell ref="L7:N7"/>
    <mergeCell ref="O7:Q7"/>
    <mergeCell ref="R7:T7"/>
    <mergeCell ref="L8:N8"/>
    <mergeCell ref="O8:Q8"/>
    <mergeCell ref="R8:T8"/>
    <mergeCell ref="G7:G9"/>
    <mergeCell ref="H5:H6"/>
    <mergeCell ref="I9:K9"/>
    <mergeCell ref="I8:K8"/>
    <mergeCell ref="I7:K7"/>
    <mergeCell ref="D7:D9"/>
    <mergeCell ref="E5:E6"/>
    <mergeCell ref="E7:E9"/>
    <mergeCell ref="F5:F6"/>
    <mergeCell ref="F7:F9"/>
    <mergeCell ref="A7:A9"/>
    <mergeCell ref="B5:B6"/>
    <mergeCell ref="B7:B9"/>
    <mergeCell ref="C5:C6"/>
    <mergeCell ref="C7:C9"/>
    <mergeCell ref="R4:S4"/>
    <mergeCell ref="T4:U4"/>
    <mergeCell ref="I5:T5"/>
    <mergeCell ref="U5:U6"/>
    <mergeCell ref="A3:Q4"/>
    <mergeCell ref="A5:A6"/>
    <mergeCell ref="D5:D6"/>
    <mergeCell ref="G5:G6"/>
    <mergeCell ref="R1:S1"/>
    <mergeCell ref="T1:U1"/>
    <mergeCell ref="R2:S2"/>
    <mergeCell ref="T2:U2"/>
    <mergeCell ref="R3:S3"/>
    <mergeCell ref="T3:U3"/>
  </mergeCells>
  <phoneticPr fontId="40" type="noConversion"/>
  <printOptions horizontalCentered="1"/>
  <pageMargins left="0" right="0" top="0.86614199999999997" bottom="0.472441" header="0.31496099999999999" footer="0.31496099999999999"/>
  <pageSetup paperSize="9" scale="88" orientation="landscape"/>
  <headerFooter>
    <oddFooter>&amp;C&amp;"楷体,常规"第 &amp;P 页，共 &amp;N 页</oddFoot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Z12"/>
  <sheetViews>
    <sheetView zoomScale="70" zoomScaleNormal="70" workbookViewId="0">
      <selection activeCell="D9" sqref="D9"/>
    </sheetView>
  </sheetViews>
  <sheetFormatPr defaultColWidth="10.44140625" defaultRowHeight="13.8" x14ac:dyDescent="0.25"/>
  <cols>
    <col min="1" max="1" width="13.21875" style="146" customWidth="1"/>
    <col min="2" max="2" width="19.88671875" style="140" customWidth="1"/>
    <col min="3" max="3" width="20.88671875" style="140" customWidth="1"/>
    <col min="4" max="4" width="8.88671875" style="140" bestFit="1" customWidth="1"/>
    <col min="5" max="5" width="33.6640625" style="140" customWidth="1"/>
    <col min="6" max="6" width="7.44140625" style="140" customWidth="1"/>
    <col min="7" max="15" width="7.33203125" style="148" customWidth="1"/>
    <col min="16" max="17" width="8.33203125" style="148"/>
    <col min="18" max="18" width="7.21875" style="148"/>
    <col min="19" max="19" width="6.109375" style="148"/>
    <col min="20" max="20" width="11.109375" style="140" customWidth="1"/>
    <col min="21" max="26" width="10.44140625" style="140"/>
    <col min="27" max="16384" width="10.44140625" style="210"/>
  </cols>
  <sheetData>
    <row r="1" spans="1:20" ht="25.5" customHeight="1" x14ac:dyDescent="0.25">
      <c r="A1" s="1"/>
      <c r="B1" s="2"/>
      <c r="C1" s="2"/>
      <c r="D1" s="2"/>
      <c r="E1" s="2"/>
      <c r="F1" s="2"/>
      <c r="G1" s="4"/>
      <c r="H1" s="4"/>
      <c r="I1" s="4"/>
      <c r="J1" s="4"/>
      <c r="K1" s="4"/>
      <c r="L1" s="4"/>
      <c r="M1" s="4"/>
      <c r="N1" s="4"/>
      <c r="O1" s="4"/>
      <c r="P1" s="322" t="s">
        <v>0</v>
      </c>
      <c r="Q1" s="323"/>
      <c r="R1" s="466" t="s">
        <v>1</v>
      </c>
      <c r="S1" s="466"/>
    </row>
    <row r="2" spans="1:20" ht="25.5" customHeight="1" x14ac:dyDescent="0.25">
      <c r="A2" s="5"/>
      <c r="P2" s="322" t="s">
        <v>2</v>
      </c>
      <c r="Q2" s="323"/>
      <c r="R2" s="466" t="s">
        <v>3</v>
      </c>
      <c r="S2" s="466"/>
    </row>
    <row r="3" spans="1:20" ht="25.5" customHeight="1" x14ac:dyDescent="0.25">
      <c r="A3" s="5"/>
      <c r="B3" s="269"/>
      <c r="C3" s="269"/>
      <c r="D3" s="269"/>
      <c r="E3" s="269"/>
      <c r="F3" s="269"/>
      <c r="G3" s="269"/>
      <c r="H3" s="269"/>
      <c r="I3" s="269"/>
      <c r="J3" s="269"/>
      <c r="K3" s="269"/>
      <c r="L3" s="269"/>
      <c r="M3" s="269"/>
      <c r="N3" s="269"/>
      <c r="O3" s="269"/>
      <c r="P3" s="322" t="s">
        <v>5</v>
      </c>
      <c r="Q3" s="323"/>
      <c r="R3" s="467">
        <v>43159</v>
      </c>
      <c r="S3" s="467"/>
    </row>
    <row r="4" spans="1:20" ht="25.5" customHeight="1" x14ac:dyDescent="0.25">
      <c r="A4" s="468" t="s">
        <v>432</v>
      </c>
      <c r="B4" s="469"/>
      <c r="C4" s="469"/>
      <c r="D4" s="469"/>
      <c r="E4" s="469"/>
      <c r="F4" s="469"/>
      <c r="G4" s="469"/>
      <c r="H4" s="469"/>
      <c r="I4" s="469"/>
      <c r="J4" s="469"/>
      <c r="K4" s="469"/>
      <c r="L4" s="469"/>
      <c r="M4" s="469"/>
      <c r="N4" s="469"/>
      <c r="O4" s="470"/>
      <c r="P4" s="322" t="s">
        <v>32</v>
      </c>
      <c r="Q4" s="323"/>
      <c r="R4" s="466" t="s">
        <v>33</v>
      </c>
      <c r="S4" s="466"/>
    </row>
    <row r="5" spans="1:20" ht="31.5" customHeight="1" x14ac:dyDescent="0.25">
      <c r="A5" s="329" t="s">
        <v>7</v>
      </c>
      <c r="B5" s="472" t="s">
        <v>8</v>
      </c>
      <c r="C5" s="472" t="s">
        <v>9</v>
      </c>
      <c r="D5" s="472" t="s">
        <v>10</v>
      </c>
      <c r="E5" s="478" t="s">
        <v>433</v>
      </c>
      <c r="F5" s="472" t="s">
        <v>434</v>
      </c>
      <c r="G5" s="471" t="s">
        <v>12</v>
      </c>
      <c r="H5" s="471"/>
      <c r="I5" s="471"/>
      <c r="J5" s="471"/>
      <c r="K5" s="471"/>
      <c r="L5" s="471"/>
      <c r="M5" s="471"/>
      <c r="N5" s="471"/>
      <c r="O5" s="471"/>
      <c r="P5" s="471"/>
      <c r="Q5" s="471"/>
      <c r="R5" s="471"/>
      <c r="S5" s="471" t="s">
        <v>48</v>
      </c>
      <c r="T5" s="475"/>
    </row>
    <row r="6" spans="1:20" ht="30.75" customHeight="1" x14ac:dyDescent="0.25">
      <c r="A6" s="330"/>
      <c r="B6" s="477"/>
      <c r="C6" s="477"/>
      <c r="D6" s="477"/>
      <c r="E6" s="479"/>
      <c r="F6" s="473"/>
      <c r="G6" s="298" t="s">
        <v>13</v>
      </c>
      <c r="H6" s="298" t="s">
        <v>14</v>
      </c>
      <c r="I6" s="298" t="s">
        <v>15</v>
      </c>
      <c r="J6" s="298" t="s">
        <v>16</v>
      </c>
      <c r="K6" s="298" t="s">
        <v>17</v>
      </c>
      <c r="L6" s="298" t="s">
        <v>18</v>
      </c>
      <c r="M6" s="298" t="s">
        <v>19</v>
      </c>
      <c r="N6" s="298" t="s">
        <v>20</v>
      </c>
      <c r="O6" s="298" t="s">
        <v>21</v>
      </c>
      <c r="P6" s="298" t="s">
        <v>22</v>
      </c>
      <c r="Q6" s="298" t="s">
        <v>23</v>
      </c>
      <c r="R6" s="298" t="s">
        <v>24</v>
      </c>
      <c r="S6" s="474"/>
      <c r="T6" s="475"/>
    </row>
    <row r="7" spans="1:20" ht="39" customHeight="1" x14ac:dyDescent="0.25">
      <c r="A7" s="435" t="s">
        <v>421</v>
      </c>
      <c r="B7" s="300" t="s">
        <v>422</v>
      </c>
      <c r="C7" s="300" t="s">
        <v>423</v>
      </c>
      <c r="D7" s="92" t="s">
        <v>424</v>
      </c>
      <c r="E7" s="300" t="s">
        <v>435</v>
      </c>
      <c r="F7" s="263" t="s">
        <v>72</v>
      </c>
      <c r="G7" s="91">
        <v>0</v>
      </c>
      <c r="H7" s="91">
        <v>0</v>
      </c>
      <c r="I7" s="91">
        <v>0</v>
      </c>
      <c r="J7" s="91">
        <v>0</v>
      </c>
      <c r="K7" s="91">
        <v>0</v>
      </c>
      <c r="L7" s="91">
        <v>0</v>
      </c>
      <c r="M7" s="91">
        <v>0</v>
      </c>
      <c r="N7" s="91">
        <v>0</v>
      </c>
      <c r="O7" s="91">
        <v>0</v>
      </c>
      <c r="P7" s="91">
        <v>0</v>
      </c>
      <c r="Q7" s="91">
        <v>0</v>
      </c>
      <c r="R7" s="91">
        <v>0</v>
      </c>
      <c r="S7" s="91">
        <v>0</v>
      </c>
      <c r="T7" s="299"/>
    </row>
    <row r="8" spans="1:20" ht="39" customHeight="1" x14ac:dyDescent="0.25">
      <c r="A8" s="476"/>
      <c r="B8" s="300" t="s">
        <v>436</v>
      </c>
      <c r="C8" s="300" t="s">
        <v>428</v>
      </c>
      <c r="D8" s="300" t="s">
        <v>437</v>
      </c>
      <c r="E8" s="300" t="s">
        <v>438</v>
      </c>
      <c r="F8" s="301" t="s">
        <v>72</v>
      </c>
      <c r="G8" s="91">
        <v>0</v>
      </c>
      <c r="H8" s="91">
        <v>0</v>
      </c>
      <c r="I8" s="91">
        <v>0</v>
      </c>
      <c r="J8" s="91">
        <v>0</v>
      </c>
      <c r="K8" s="91">
        <v>0</v>
      </c>
      <c r="L8" s="91">
        <v>0</v>
      </c>
      <c r="M8" s="91">
        <v>0</v>
      </c>
      <c r="N8" s="91">
        <v>0</v>
      </c>
      <c r="O8" s="91">
        <v>0</v>
      </c>
      <c r="P8" s="91">
        <v>0</v>
      </c>
      <c r="Q8" s="91">
        <v>0</v>
      </c>
      <c r="R8" s="91">
        <v>0</v>
      </c>
      <c r="S8" s="91">
        <v>0</v>
      </c>
      <c r="T8" s="297"/>
    </row>
    <row r="9" spans="1:20" ht="45" customHeight="1" x14ac:dyDescent="0.25">
      <c r="A9" s="436"/>
      <c r="B9" s="300" t="s">
        <v>439</v>
      </c>
      <c r="C9" s="300" t="s">
        <v>440</v>
      </c>
      <c r="D9" s="300" t="s">
        <v>441</v>
      </c>
      <c r="E9" s="300" t="s">
        <v>442</v>
      </c>
      <c r="F9" s="301" t="s">
        <v>72</v>
      </c>
      <c r="G9" s="91">
        <v>0</v>
      </c>
      <c r="H9" s="91">
        <v>0</v>
      </c>
      <c r="I9" s="91">
        <v>0</v>
      </c>
      <c r="J9" s="91">
        <v>0</v>
      </c>
      <c r="K9" s="91">
        <v>0</v>
      </c>
      <c r="L9" s="91">
        <v>0</v>
      </c>
      <c r="M9" s="91">
        <v>0</v>
      </c>
      <c r="N9" s="91">
        <v>0</v>
      </c>
      <c r="O9" s="91">
        <v>0</v>
      </c>
      <c r="P9" s="91">
        <v>0</v>
      </c>
      <c r="Q9" s="91">
        <v>0</v>
      </c>
      <c r="R9" s="91">
        <v>0</v>
      </c>
      <c r="S9" s="91">
        <v>0</v>
      </c>
      <c r="T9" s="297"/>
    </row>
    <row r="12" spans="1:20" ht="19.8" customHeight="1" x14ac:dyDescent="0.25">
      <c r="A12" s="259" t="s">
        <v>443</v>
      </c>
      <c r="B12" s="259"/>
      <c r="C12" s="259"/>
    </row>
  </sheetData>
  <mergeCells count="19">
    <mergeCell ref="T5:T6"/>
    <mergeCell ref="A7:A9"/>
    <mergeCell ref="B5:B6"/>
    <mergeCell ref="C5:C6"/>
    <mergeCell ref="D5:D6"/>
    <mergeCell ref="E5:E6"/>
    <mergeCell ref="A4:O4"/>
    <mergeCell ref="P4:Q4"/>
    <mergeCell ref="R4:S4"/>
    <mergeCell ref="G5:R5"/>
    <mergeCell ref="A5:A6"/>
    <mergeCell ref="F5:F6"/>
    <mergeCell ref="S5:S6"/>
    <mergeCell ref="P1:Q1"/>
    <mergeCell ref="R1:S1"/>
    <mergeCell ref="P2:Q2"/>
    <mergeCell ref="R2:S2"/>
    <mergeCell ref="P3:Q3"/>
    <mergeCell ref="R3:S3"/>
  </mergeCells>
  <phoneticPr fontId="40" type="noConversion"/>
  <printOptions horizontalCentered="1"/>
  <pageMargins left="0" right="0" top="0.27559099999999997" bottom="0.472441" header="0.31496099999999999" footer="0.31496099999999999"/>
  <pageSetup paperSize="9" scale="88" orientation="landscape"/>
  <headerFooter>
    <oddFooter>&amp;C&amp;"楷体,常规"第 &amp;P 页，共 &amp;N 页</oddFoot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Z41"/>
  <sheetViews>
    <sheetView topLeftCell="A2" zoomScale="90" zoomScaleNormal="90" workbookViewId="0">
      <selection activeCell="E6" sqref="E6"/>
    </sheetView>
  </sheetViews>
  <sheetFormatPr defaultColWidth="9" defaultRowHeight="14.4" x14ac:dyDescent="0.25"/>
  <cols>
    <col min="1" max="1" width="12.109375" style="226" customWidth="1"/>
    <col min="2" max="2" width="9" style="145"/>
    <col min="3" max="3" width="20.109375" style="145" customWidth="1"/>
    <col min="4" max="4" width="27.109375" style="145" customWidth="1"/>
    <col min="5" max="5" width="9" style="143" customWidth="1"/>
    <col min="6" max="6" width="14.77734375" style="145" customWidth="1"/>
    <col min="7" max="7" width="14.77734375" style="141" customWidth="1"/>
    <col min="8" max="8" width="9" style="145" customWidth="1"/>
    <col min="9" max="9" width="56.77734375" style="145" customWidth="1"/>
    <col min="10" max="10" width="13.44140625" style="145" customWidth="1"/>
    <col min="11" max="11" width="14.77734375" style="145" customWidth="1"/>
    <col min="12" max="12" width="10.88671875" style="150" customWidth="1"/>
    <col min="13" max="13" width="12.44140625" style="145" customWidth="1"/>
    <col min="14" max="26" width="9" style="145"/>
  </cols>
  <sheetData>
    <row r="1" spans="1:13" ht="47.1" customHeight="1" x14ac:dyDescent="0.25">
      <c r="A1" s="11"/>
      <c r="B1" s="11"/>
      <c r="C1" s="88"/>
      <c r="D1" s="347"/>
      <c r="E1" s="347"/>
      <c r="F1" s="348"/>
      <c r="G1" s="480"/>
      <c r="H1" s="11"/>
      <c r="I1" s="11"/>
      <c r="J1" s="11"/>
      <c r="K1" s="11"/>
    </row>
    <row r="2" spans="1:13" ht="56.1" customHeight="1" x14ac:dyDescent="0.25">
      <c r="A2" s="481" t="s">
        <v>158</v>
      </c>
      <c r="B2" s="482"/>
      <c r="C2" s="482"/>
      <c r="D2" s="482"/>
      <c r="E2" s="482"/>
      <c r="F2" s="482"/>
      <c r="G2" s="482"/>
      <c r="H2" s="482"/>
      <c r="I2" s="482"/>
      <c r="J2" s="482"/>
      <c r="K2" s="482"/>
      <c r="L2" s="482"/>
      <c r="M2" s="482"/>
    </row>
    <row r="3" spans="1:13" ht="39.6" x14ac:dyDescent="0.25">
      <c r="A3" s="29" t="s">
        <v>159</v>
      </c>
      <c r="B3" s="483" t="s">
        <v>160</v>
      </c>
      <c r="C3" s="484"/>
      <c r="D3" s="484"/>
      <c r="E3" s="484"/>
      <c r="F3" s="484"/>
      <c r="G3" s="484"/>
      <c r="H3" s="485"/>
      <c r="I3" s="345" t="s">
        <v>161</v>
      </c>
      <c r="J3" s="486" t="s">
        <v>162</v>
      </c>
      <c r="K3" s="486" t="s">
        <v>163</v>
      </c>
      <c r="L3" s="345" t="s">
        <v>164</v>
      </c>
      <c r="M3" s="345" t="s">
        <v>165</v>
      </c>
    </row>
    <row r="4" spans="1:13" ht="28.8" customHeight="1" x14ac:dyDescent="0.25">
      <c r="A4" s="78" t="s">
        <v>166</v>
      </c>
      <c r="B4" s="78" t="s">
        <v>7</v>
      </c>
      <c r="C4" s="78" t="s">
        <v>34</v>
      </c>
      <c r="D4" s="78" t="s">
        <v>35</v>
      </c>
      <c r="E4" s="103" t="s">
        <v>10</v>
      </c>
      <c r="F4" s="78" t="s">
        <v>167</v>
      </c>
      <c r="G4" s="78" t="s">
        <v>168</v>
      </c>
      <c r="H4" s="29" t="s">
        <v>169</v>
      </c>
      <c r="I4" s="345"/>
      <c r="J4" s="487"/>
      <c r="K4" s="487"/>
      <c r="L4" s="345"/>
      <c r="M4" s="345"/>
    </row>
    <row r="5" spans="1:13" ht="39.6" x14ac:dyDescent="0.25">
      <c r="A5" s="78">
        <v>1</v>
      </c>
      <c r="B5" s="22" t="s">
        <v>142</v>
      </c>
      <c r="C5" s="22" t="s">
        <v>143</v>
      </c>
      <c r="D5" s="29" t="s">
        <v>170</v>
      </c>
      <c r="E5" s="240">
        <v>1</v>
      </c>
      <c r="F5" s="22" t="s">
        <v>171</v>
      </c>
      <c r="G5" s="75" t="s">
        <v>172</v>
      </c>
      <c r="H5" s="81" t="s">
        <v>72</v>
      </c>
      <c r="I5" s="22" t="s">
        <v>173</v>
      </c>
      <c r="J5" s="113">
        <v>45658</v>
      </c>
      <c r="K5" s="113">
        <v>46022</v>
      </c>
      <c r="L5" s="78" t="s">
        <v>174</v>
      </c>
      <c r="M5" s="162"/>
    </row>
    <row r="6" spans="1:13" ht="60.75" customHeight="1" x14ac:dyDescent="0.25">
      <c r="A6" s="78">
        <v>2</v>
      </c>
      <c r="B6" s="29" t="s">
        <v>175</v>
      </c>
      <c r="C6" s="29" t="s">
        <v>546</v>
      </c>
      <c r="D6" s="241" t="s">
        <v>176</v>
      </c>
      <c r="E6" s="104">
        <v>1</v>
      </c>
      <c r="F6" s="29" t="s">
        <v>171</v>
      </c>
      <c r="G6" s="75" t="s">
        <v>177</v>
      </c>
      <c r="H6" s="81" t="s">
        <v>72</v>
      </c>
      <c r="I6" s="238" t="s">
        <v>178</v>
      </c>
      <c r="J6" s="113">
        <v>45658</v>
      </c>
      <c r="K6" s="113">
        <v>46022</v>
      </c>
      <c r="L6" s="78" t="s">
        <v>174</v>
      </c>
      <c r="M6" s="234"/>
    </row>
    <row r="7" spans="1:13" ht="52.8" x14ac:dyDescent="0.25">
      <c r="A7" s="78">
        <v>3</v>
      </c>
      <c r="B7" s="22" t="s">
        <v>179</v>
      </c>
      <c r="C7" s="22" t="s">
        <v>180</v>
      </c>
      <c r="D7" s="29" t="s">
        <v>181</v>
      </c>
      <c r="E7" s="235">
        <v>1</v>
      </c>
      <c r="F7" s="29" t="s">
        <v>171</v>
      </c>
      <c r="G7" s="75" t="s">
        <v>172</v>
      </c>
      <c r="H7" s="81" t="s">
        <v>72</v>
      </c>
      <c r="I7" s="233" t="s">
        <v>182</v>
      </c>
      <c r="J7" s="113">
        <v>45658</v>
      </c>
      <c r="K7" s="113">
        <v>46022</v>
      </c>
      <c r="L7" s="78" t="s">
        <v>174</v>
      </c>
      <c r="M7" s="234"/>
    </row>
    <row r="8" spans="1:13" ht="39.6" x14ac:dyDescent="0.25">
      <c r="A8" s="227">
        <v>4</v>
      </c>
      <c r="B8" s="85" t="s">
        <v>183</v>
      </c>
      <c r="C8" s="85" t="s">
        <v>184</v>
      </c>
      <c r="D8" s="85" t="s">
        <v>185</v>
      </c>
      <c r="E8" s="228">
        <v>0</v>
      </c>
      <c r="F8" s="85" t="s">
        <v>171</v>
      </c>
      <c r="G8" s="229" t="s">
        <v>186</v>
      </c>
      <c r="H8" s="230" t="s">
        <v>72</v>
      </c>
      <c r="I8" s="86" t="s">
        <v>187</v>
      </c>
      <c r="J8" s="231">
        <v>45658</v>
      </c>
      <c r="K8" s="231">
        <v>46022</v>
      </c>
      <c r="L8" s="227" t="s">
        <v>174</v>
      </c>
      <c r="M8" s="232"/>
    </row>
    <row r="9" spans="1:13" ht="26.4" x14ac:dyDescent="0.25">
      <c r="A9" s="78">
        <v>5</v>
      </c>
      <c r="B9" s="29" t="s">
        <v>183</v>
      </c>
      <c r="C9" s="29" t="s">
        <v>188</v>
      </c>
      <c r="D9" s="22" t="s">
        <v>524</v>
      </c>
      <c r="E9" s="103" t="s">
        <v>190</v>
      </c>
      <c r="F9" s="29" t="s">
        <v>171</v>
      </c>
      <c r="G9" s="75" t="s">
        <v>172</v>
      </c>
      <c r="H9" s="81" t="s">
        <v>72</v>
      </c>
      <c r="I9" s="238" t="s">
        <v>191</v>
      </c>
      <c r="J9" s="113">
        <v>45658</v>
      </c>
      <c r="K9" s="113">
        <v>46022</v>
      </c>
      <c r="L9" s="78" t="s">
        <v>174</v>
      </c>
      <c r="M9" s="234"/>
    </row>
    <row r="10" spans="1:13" ht="39.6" x14ac:dyDescent="0.25">
      <c r="A10" s="78">
        <v>6</v>
      </c>
      <c r="B10" s="29" t="s">
        <v>183</v>
      </c>
      <c r="C10" s="29" t="s">
        <v>192</v>
      </c>
      <c r="D10" s="22" t="s">
        <v>193</v>
      </c>
      <c r="E10" s="103" t="s">
        <v>194</v>
      </c>
      <c r="F10" s="29" t="s">
        <v>171</v>
      </c>
      <c r="G10" s="75" t="s">
        <v>172</v>
      </c>
      <c r="H10" s="81" t="s">
        <v>72</v>
      </c>
      <c r="I10" s="233" t="s">
        <v>195</v>
      </c>
      <c r="J10" s="113">
        <v>45658</v>
      </c>
      <c r="K10" s="113">
        <v>46022</v>
      </c>
      <c r="L10" s="78" t="s">
        <v>174</v>
      </c>
      <c r="M10" s="234"/>
    </row>
    <row r="11" spans="1:13" ht="52.8" x14ac:dyDescent="0.25">
      <c r="A11" s="78">
        <v>7</v>
      </c>
      <c r="B11" s="29" t="s">
        <v>183</v>
      </c>
      <c r="C11" s="29" t="s">
        <v>196</v>
      </c>
      <c r="D11" s="22" t="s">
        <v>197</v>
      </c>
      <c r="E11" s="103" t="s">
        <v>198</v>
      </c>
      <c r="F11" s="29" t="s">
        <v>171</v>
      </c>
      <c r="G11" s="75" t="s">
        <v>172</v>
      </c>
      <c r="H11" s="81" t="s">
        <v>72</v>
      </c>
      <c r="I11" s="233" t="s">
        <v>199</v>
      </c>
      <c r="J11" s="113">
        <v>45658</v>
      </c>
      <c r="K11" s="113">
        <v>46022</v>
      </c>
      <c r="L11" s="78" t="s">
        <v>174</v>
      </c>
      <c r="M11" s="234"/>
    </row>
    <row r="12" spans="1:13" ht="52.8" x14ac:dyDescent="0.25">
      <c r="A12" s="78">
        <v>8</v>
      </c>
      <c r="B12" s="29" t="s">
        <v>183</v>
      </c>
      <c r="C12" s="29" t="s">
        <v>200</v>
      </c>
      <c r="D12" s="22" t="s">
        <v>201</v>
      </c>
      <c r="E12" s="103" t="s">
        <v>202</v>
      </c>
      <c r="F12" s="29" t="s">
        <v>171</v>
      </c>
      <c r="G12" s="75" t="s">
        <v>172</v>
      </c>
      <c r="H12" s="81" t="s">
        <v>72</v>
      </c>
      <c r="I12" s="233" t="s">
        <v>199</v>
      </c>
      <c r="J12" s="113">
        <v>45658</v>
      </c>
      <c r="K12" s="113">
        <v>46022</v>
      </c>
      <c r="L12" s="78" t="s">
        <v>174</v>
      </c>
      <c r="M12" s="234"/>
    </row>
    <row r="13" spans="1:13" ht="26.4" x14ac:dyDescent="0.25">
      <c r="A13" s="78">
        <v>9</v>
      </c>
      <c r="B13" s="29" t="s">
        <v>203</v>
      </c>
      <c r="C13" s="29" t="s">
        <v>204</v>
      </c>
      <c r="D13" s="29" t="s">
        <v>205</v>
      </c>
      <c r="E13" s="103" t="s">
        <v>40</v>
      </c>
      <c r="F13" s="29" t="s">
        <v>206</v>
      </c>
      <c r="G13" s="75" t="s">
        <v>207</v>
      </c>
      <c r="H13" s="81" t="s">
        <v>72</v>
      </c>
      <c r="I13" s="22" t="s">
        <v>208</v>
      </c>
      <c r="J13" s="113">
        <v>45658</v>
      </c>
      <c r="K13" s="113">
        <v>46022</v>
      </c>
      <c r="L13" s="78" t="s">
        <v>174</v>
      </c>
      <c r="M13" s="234"/>
    </row>
    <row r="14" spans="1:13" ht="52.8" x14ac:dyDescent="0.25">
      <c r="A14" s="78">
        <v>10</v>
      </c>
      <c r="B14" s="29" t="s">
        <v>203</v>
      </c>
      <c r="C14" s="29" t="s">
        <v>209</v>
      </c>
      <c r="D14" s="29" t="s">
        <v>210</v>
      </c>
      <c r="E14" s="235">
        <v>1</v>
      </c>
      <c r="F14" s="29" t="s">
        <v>206</v>
      </c>
      <c r="G14" s="75" t="s">
        <v>207</v>
      </c>
      <c r="H14" s="81" t="s">
        <v>72</v>
      </c>
      <c r="I14" s="22" t="s">
        <v>211</v>
      </c>
      <c r="J14" s="113">
        <v>45658</v>
      </c>
      <c r="K14" s="113">
        <v>46022</v>
      </c>
      <c r="L14" s="78" t="s">
        <v>174</v>
      </c>
      <c r="M14" s="234"/>
    </row>
    <row r="15" spans="1:13" ht="151.80000000000001" customHeight="1" x14ac:dyDescent="0.25">
      <c r="A15" s="78">
        <v>11</v>
      </c>
      <c r="B15" s="29" t="s">
        <v>203</v>
      </c>
      <c r="C15" s="29" t="s">
        <v>212</v>
      </c>
      <c r="D15" s="29" t="s">
        <v>213</v>
      </c>
      <c r="E15" s="103" t="s">
        <v>214</v>
      </c>
      <c r="F15" s="29" t="s">
        <v>171</v>
      </c>
      <c r="G15" s="75" t="s">
        <v>186</v>
      </c>
      <c r="H15" s="81" t="s">
        <v>72</v>
      </c>
      <c r="I15" s="233" t="s">
        <v>215</v>
      </c>
      <c r="J15" s="113">
        <v>45658</v>
      </c>
      <c r="K15" s="113">
        <v>46022</v>
      </c>
      <c r="L15" s="78" t="s">
        <v>174</v>
      </c>
      <c r="M15" s="234"/>
    </row>
    <row r="16" spans="1:13" ht="85.8" customHeight="1" x14ac:dyDescent="0.25">
      <c r="A16" s="78">
        <v>12</v>
      </c>
      <c r="B16" s="29" t="s">
        <v>203</v>
      </c>
      <c r="C16" s="29" t="s">
        <v>216</v>
      </c>
      <c r="D16" s="29" t="s">
        <v>217</v>
      </c>
      <c r="E16" s="103" t="s">
        <v>214</v>
      </c>
      <c r="F16" s="29" t="s">
        <v>171</v>
      </c>
      <c r="G16" s="75" t="s">
        <v>186</v>
      </c>
      <c r="H16" s="81" t="s">
        <v>72</v>
      </c>
      <c r="I16" s="233" t="s">
        <v>218</v>
      </c>
      <c r="J16" s="113">
        <v>45658</v>
      </c>
      <c r="K16" s="113">
        <v>46022</v>
      </c>
      <c r="L16" s="78" t="s">
        <v>174</v>
      </c>
      <c r="M16" s="234"/>
    </row>
    <row r="17" spans="1:26" ht="45.6" customHeight="1" x14ac:dyDescent="0.25">
      <c r="A17" s="78">
        <v>13</v>
      </c>
      <c r="B17" s="22" t="s">
        <v>219</v>
      </c>
      <c r="C17" s="29" t="s">
        <v>220</v>
      </c>
      <c r="D17" s="29" t="s">
        <v>221</v>
      </c>
      <c r="E17" s="103" t="s">
        <v>214</v>
      </c>
      <c r="F17" s="29" t="s">
        <v>171</v>
      </c>
      <c r="G17" s="75" t="s">
        <v>186</v>
      </c>
      <c r="H17" s="81" t="s">
        <v>72</v>
      </c>
      <c r="I17" s="233" t="s">
        <v>222</v>
      </c>
      <c r="J17" s="113">
        <v>45658</v>
      </c>
      <c r="K17" s="113">
        <v>46022</v>
      </c>
      <c r="L17" s="78" t="s">
        <v>174</v>
      </c>
      <c r="M17" s="234"/>
    </row>
    <row r="18" spans="1:26" s="237" customFormat="1" ht="44.4" customHeight="1" x14ac:dyDescent="0.25">
      <c r="A18" s="78">
        <v>14</v>
      </c>
      <c r="B18" s="22" t="s">
        <v>37</v>
      </c>
      <c r="C18" s="29" t="s">
        <v>223</v>
      </c>
      <c r="D18" s="29" t="s">
        <v>224</v>
      </c>
      <c r="E18" s="235" t="s">
        <v>225</v>
      </c>
      <c r="F18" s="29" t="s">
        <v>171</v>
      </c>
      <c r="G18" s="75" t="s">
        <v>186</v>
      </c>
      <c r="H18" s="81" t="s">
        <v>72</v>
      </c>
      <c r="I18" s="233" t="s">
        <v>226</v>
      </c>
      <c r="J18" s="113">
        <v>45658</v>
      </c>
      <c r="K18" s="113">
        <v>46022</v>
      </c>
      <c r="L18" s="78" t="s">
        <v>174</v>
      </c>
      <c r="M18" s="234"/>
      <c r="N18" s="236"/>
      <c r="O18" s="236"/>
      <c r="P18" s="236"/>
      <c r="Q18" s="236"/>
      <c r="R18" s="236"/>
      <c r="S18" s="236"/>
      <c r="T18" s="236"/>
      <c r="U18" s="236"/>
      <c r="V18" s="236"/>
      <c r="W18" s="236"/>
      <c r="X18" s="236"/>
      <c r="Y18" s="236"/>
      <c r="Z18" s="236"/>
    </row>
    <row r="19" spans="1:26" s="226" customFormat="1" ht="66" x14ac:dyDescent="0.25">
      <c r="A19" s="78">
        <v>15</v>
      </c>
      <c r="B19" s="22" t="s">
        <v>105</v>
      </c>
      <c r="C19" s="29" t="s">
        <v>106</v>
      </c>
      <c r="D19" s="29" t="s">
        <v>107</v>
      </c>
      <c r="E19" s="235">
        <v>1</v>
      </c>
      <c r="F19" s="29" t="s">
        <v>227</v>
      </c>
      <c r="G19" s="75" t="s">
        <v>228</v>
      </c>
      <c r="H19" s="246" t="s">
        <v>72</v>
      </c>
      <c r="I19" s="233" t="s">
        <v>229</v>
      </c>
      <c r="J19" s="113">
        <v>45658</v>
      </c>
      <c r="K19" s="113">
        <v>46022</v>
      </c>
      <c r="L19" s="78" t="s">
        <v>174</v>
      </c>
      <c r="M19" s="234"/>
    </row>
    <row r="20" spans="1:26" ht="66" x14ac:dyDescent="0.25">
      <c r="A20" s="78">
        <v>16</v>
      </c>
      <c r="B20" s="29" t="s">
        <v>105</v>
      </c>
      <c r="C20" s="29" t="s">
        <v>110</v>
      </c>
      <c r="D20" s="29" t="s">
        <v>111</v>
      </c>
      <c r="E20" s="235">
        <v>1</v>
      </c>
      <c r="F20" s="29" t="s">
        <v>227</v>
      </c>
      <c r="G20" s="75" t="s">
        <v>228</v>
      </c>
      <c r="H20" s="81" t="s">
        <v>72</v>
      </c>
      <c r="I20" s="238" t="s">
        <v>230</v>
      </c>
      <c r="J20" s="113">
        <v>45658</v>
      </c>
      <c r="K20" s="113">
        <v>46022</v>
      </c>
      <c r="L20" s="78" t="s">
        <v>174</v>
      </c>
      <c r="M20" s="234"/>
    </row>
    <row r="21" spans="1:26" ht="52.8" x14ac:dyDescent="0.25">
      <c r="A21" s="78">
        <v>17</v>
      </c>
      <c r="B21" s="29" t="s">
        <v>105</v>
      </c>
      <c r="C21" s="29" t="s">
        <v>114</v>
      </c>
      <c r="D21" s="29" t="s">
        <v>115</v>
      </c>
      <c r="E21" s="235">
        <v>1</v>
      </c>
      <c r="F21" s="29" t="s">
        <v>227</v>
      </c>
      <c r="G21" s="75" t="s">
        <v>228</v>
      </c>
      <c r="H21" s="81" t="s">
        <v>72</v>
      </c>
      <c r="I21" s="238" t="s">
        <v>231</v>
      </c>
      <c r="J21" s="113">
        <v>45658</v>
      </c>
      <c r="K21" s="113">
        <v>46022</v>
      </c>
      <c r="L21" s="78" t="s">
        <v>174</v>
      </c>
      <c r="M21" s="234"/>
    </row>
    <row r="22" spans="1:26" ht="66" x14ac:dyDescent="0.25">
      <c r="A22" s="78">
        <v>18</v>
      </c>
      <c r="B22" s="29" t="s">
        <v>105</v>
      </c>
      <c r="C22" s="29" t="s">
        <v>116</v>
      </c>
      <c r="D22" s="29" t="s">
        <v>117</v>
      </c>
      <c r="E22" s="235">
        <v>1</v>
      </c>
      <c r="F22" s="29" t="s">
        <v>227</v>
      </c>
      <c r="G22" s="75" t="s">
        <v>228</v>
      </c>
      <c r="H22" s="81" t="s">
        <v>72</v>
      </c>
      <c r="I22" s="238" t="s">
        <v>232</v>
      </c>
      <c r="J22" s="113">
        <v>45658</v>
      </c>
      <c r="K22" s="113">
        <v>46022</v>
      </c>
      <c r="L22" s="78" t="s">
        <v>174</v>
      </c>
      <c r="M22" s="234"/>
    </row>
    <row r="23" spans="1:26" ht="79.2" x14ac:dyDescent="0.25">
      <c r="A23" s="78">
        <v>19</v>
      </c>
      <c r="B23" s="29" t="s">
        <v>105</v>
      </c>
      <c r="C23" s="29" t="s">
        <v>120</v>
      </c>
      <c r="D23" s="29" t="s">
        <v>121</v>
      </c>
      <c r="E23" s="235">
        <v>1</v>
      </c>
      <c r="F23" s="29" t="s">
        <v>227</v>
      </c>
      <c r="G23" s="75" t="s">
        <v>228</v>
      </c>
      <c r="H23" s="81" t="s">
        <v>72</v>
      </c>
      <c r="I23" s="238" t="s">
        <v>233</v>
      </c>
      <c r="J23" s="113">
        <v>45658</v>
      </c>
      <c r="K23" s="113">
        <v>46022</v>
      </c>
      <c r="L23" s="78" t="s">
        <v>174</v>
      </c>
      <c r="M23" s="234"/>
    </row>
    <row r="24" spans="1:26" ht="52.8" x14ac:dyDescent="0.25">
      <c r="A24" s="78">
        <v>20</v>
      </c>
      <c r="B24" s="29" t="s">
        <v>105</v>
      </c>
      <c r="C24" s="29" t="s">
        <v>123</v>
      </c>
      <c r="D24" s="29" t="s">
        <v>124</v>
      </c>
      <c r="E24" s="235">
        <v>1</v>
      </c>
      <c r="F24" s="29" t="s">
        <v>227</v>
      </c>
      <c r="G24" s="75" t="s">
        <v>228</v>
      </c>
      <c r="H24" s="81" t="s">
        <v>72</v>
      </c>
      <c r="I24" s="238" t="s">
        <v>234</v>
      </c>
      <c r="J24" s="113">
        <v>45658</v>
      </c>
      <c r="K24" s="113">
        <v>46022</v>
      </c>
      <c r="L24" s="78" t="s">
        <v>174</v>
      </c>
      <c r="M24" s="234"/>
    </row>
    <row r="25" spans="1:26" ht="52.8" x14ac:dyDescent="0.25">
      <c r="A25" s="78">
        <v>21</v>
      </c>
      <c r="B25" s="29" t="s">
        <v>105</v>
      </c>
      <c r="C25" s="29" t="s">
        <v>127</v>
      </c>
      <c r="D25" s="29" t="s">
        <v>128</v>
      </c>
      <c r="E25" s="235">
        <v>1</v>
      </c>
      <c r="F25" s="29" t="s">
        <v>227</v>
      </c>
      <c r="G25" s="75" t="s">
        <v>228</v>
      </c>
      <c r="H25" s="81" t="s">
        <v>72</v>
      </c>
      <c r="I25" s="238" t="s">
        <v>235</v>
      </c>
      <c r="J25" s="113">
        <v>45658</v>
      </c>
      <c r="K25" s="113">
        <v>46022</v>
      </c>
      <c r="L25" s="78" t="s">
        <v>174</v>
      </c>
      <c r="M25" s="234"/>
    </row>
    <row r="26" spans="1:26" s="140" customFormat="1" ht="54.9" customHeight="1" x14ac:dyDescent="0.25">
      <c r="A26" s="78">
        <v>22</v>
      </c>
      <c r="B26" s="345" t="s">
        <v>236</v>
      </c>
      <c r="C26" s="29" t="s">
        <v>237</v>
      </c>
      <c r="D26" s="29" t="s">
        <v>238</v>
      </c>
      <c r="E26" s="104" t="s">
        <v>239</v>
      </c>
      <c r="F26" s="70" t="s">
        <v>171</v>
      </c>
      <c r="G26" s="49" t="s">
        <v>186</v>
      </c>
      <c r="H26" s="81" t="s">
        <v>72</v>
      </c>
      <c r="I26" s="51" t="s">
        <v>240</v>
      </c>
      <c r="J26" s="113">
        <v>45658</v>
      </c>
      <c r="K26" s="113">
        <v>46022</v>
      </c>
      <c r="L26" s="78" t="s">
        <v>174</v>
      </c>
      <c r="M26" s="162"/>
    </row>
    <row r="27" spans="1:26" s="140" customFormat="1" ht="92.4" x14ac:dyDescent="0.25">
      <c r="A27" s="78">
        <v>23</v>
      </c>
      <c r="B27" s="345"/>
      <c r="C27" s="29" t="s">
        <v>241</v>
      </c>
      <c r="D27" s="29" t="s">
        <v>242</v>
      </c>
      <c r="E27" s="104">
        <v>1</v>
      </c>
      <c r="F27" s="29" t="s">
        <v>171</v>
      </c>
      <c r="G27" s="49" t="s">
        <v>186</v>
      </c>
      <c r="H27" s="81" t="s">
        <v>72</v>
      </c>
      <c r="I27" s="238" t="s">
        <v>243</v>
      </c>
      <c r="J27" s="113">
        <v>45658</v>
      </c>
      <c r="K27" s="113">
        <v>46022</v>
      </c>
      <c r="L27" s="78" t="s">
        <v>174</v>
      </c>
      <c r="M27" s="162"/>
    </row>
    <row r="28" spans="1:26" ht="92.4" x14ac:dyDescent="0.25">
      <c r="A28" s="78">
        <v>24</v>
      </c>
      <c r="B28" s="345"/>
      <c r="C28" s="29" t="s">
        <v>244</v>
      </c>
      <c r="D28" s="29" t="s">
        <v>245</v>
      </c>
      <c r="E28" s="29" t="s">
        <v>246</v>
      </c>
      <c r="F28" s="29" t="s">
        <v>171</v>
      </c>
      <c r="G28" s="49" t="s">
        <v>186</v>
      </c>
      <c r="H28" s="81" t="s">
        <v>72</v>
      </c>
      <c r="I28" s="238" t="s">
        <v>247</v>
      </c>
      <c r="J28" s="113">
        <v>45658</v>
      </c>
      <c r="K28" s="113">
        <v>46022</v>
      </c>
      <c r="L28" s="78" t="s">
        <v>174</v>
      </c>
      <c r="M28" s="162"/>
    </row>
    <row r="29" spans="1:26" ht="39.6" x14ac:dyDescent="0.25">
      <c r="A29" s="78">
        <v>25</v>
      </c>
      <c r="B29" s="29" t="s">
        <v>248</v>
      </c>
      <c r="C29" s="29" t="s">
        <v>249</v>
      </c>
      <c r="D29" s="22" t="s">
        <v>250</v>
      </c>
      <c r="E29" s="235">
        <v>1</v>
      </c>
      <c r="F29" s="29" t="s">
        <v>171</v>
      </c>
      <c r="G29" s="49" t="s">
        <v>186</v>
      </c>
      <c r="H29" s="81" t="s">
        <v>72</v>
      </c>
      <c r="I29" s="238" t="s">
        <v>251</v>
      </c>
      <c r="J29" s="113">
        <v>45658</v>
      </c>
      <c r="K29" s="113">
        <v>46022</v>
      </c>
      <c r="L29" s="78" t="s">
        <v>174</v>
      </c>
      <c r="M29" s="234"/>
    </row>
    <row r="30" spans="1:26" s="145" customFormat="1" ht="39.6" x14ac:dyDescent="0.25">
      <c r="A30" s="78">
        <v>26</v>
      </c>
      <c r="B30" s="29" t="s">
        <v>252</v>
      </c>
      <c r="C30" s="29" t="s">
        <v>253</v>
      </c>
      <c r="D30" s="22" t="s">
        <v>254</v>
      </c>
      <c r="E30" s="103" t="s">
        <v>214</v>
      </c>
      <c r="F30" s="29" t="s">
        <v>171</v>
      </c>
      <c r="G30" s="49" t="s">
        <v>186</v>
      </c>
      <c r="H30" s="81" t="s">
        <v>72</v>
      </c>
      <c r="I30" s="29" t="s">
        <v>255</v>
      </c>
      <c r="J30" s="113">
        <v>45658</v>
      </c>
      <c r="K30" s="113">
        <v>46022</v>
      </c>
      <c r="L30" s="78" t="s">
        <v>174</v>
      </c>
      <c r="M30" s="130"/>
      <c r="N30" s="93"/>
      <c r="O30" s="93"/>
      <c r="P30" s="93"/>
      <c r="Q30" s="93"/>
      <c r="R30" s="93"/>
      <c r="S30" s="93"/>
      <c r="T30" s="93"/>
      <c r="U30" s="93"/>
      <c r="V30" s="93"/>
      <c r="W30" s="93"/>
      <c r="X30" s="94"/>
      <c r="Y30" s="11"/>
    </row>
    <row r="31" spans="1:26" s="145" customFormat="1" ht="39.6" x14ac:dyDescent="0.25">
      <c r="A31" s="78">
        <v>27</v>
      </c>
      <c r="B31" s="29" t="s">
        <v>256</v>
      </c>
      <c r="C31" s="22" t="s">
        <v>257</v>
      </c>
      <c r="D31" s="22" t="s">
        <v>258</v>
      </c>
      <c r="E31" s="103" t="s">
        <v>214</v>
      </c>
      <c r="F31" s="29" t="s">
        <v>171</v>
      </c>
      <c r="G31" s="49" t="s">
        <v>186</v>
      </c>
      <c r="H31" s="81" t="s">
        <v>72</v>
      </c>
      <c r="I31" s="29" t="s">
        <v>259</v>
      </c>
      <c r="J31" s="113">
        <v>45658</v>
      </c>
      <c r="K31" s="113">
        <v>46022</v>
      </c>
      <c r="L31" s="78" t="s">
        <v>174</v>
      </c>
      <c r="M31" s="130"/>
      <c r="N31" s="93"/>
      <c r="O31" s="93"/>
      <c r="P31" s="93"/>
      <c r="Q31" s="93"/>
      <c r="R31" s="93"/>
      <c r="S31" s="93"/>
      <c r="T31" s="93"/>
      <c r="U31" s="93"/>
      <c r="V31" s="93"/>
      <c r="W31" s="93"/>
      <c r="X31" s="94"/>
      <c r="Y31" s="11"/>
    </row>
    <row r="32" spans="1:26" s="145" customFormat="1" ht="26.4" x14ac:dyDescent="0.25">
      <c r="A32" s="78">
        <v>28</v>
      </c>
      <c r="B32" s="22" t="s">
        <v>260</v>
      </c>
      <c r="C32" s="29" t="s">
        <v>261</v>
      </c>
      <c r="D32" s="22" t="s">
        <v>262</v>
      </c>
      <c r="E32" s="103" t="s">
        <v>214</v>
      </c>
      <c r="F32" s="29" t="s">
        <v>171</v>
      </c>
      <c r="G32" s="49" t="s">
        <v>186</v>
      </c>
      <c r="H32" s="81" t="s">
        <v>72</v>
      </c>
      <c r="I32" s="29" t="s">
        <v>263</v>
      </c>
      <c r="J32" s="113">
        <v>45658</v>
      </c>
      <c r="K32" s="113">
        <v>46022</v>
      </c>
      <c r="L32" s="78" t="s">
        <v>174</v>
      </c>
      <c r="M32" s="130"/>
      <c r="N32" s="93"/>
      <c r="O32" s="93"/>
      <c r="P32" s="93"/>
      <c r="Q32" s="93"/>
      <c r="R32" s="93"/>
      <c r="S32" s="93"/>
      <c r="T32" s="93"/>
      <c r="U32" s="93"/>
      <c r="V32" s="93"/>
      <c r="W32" s="93"/>
      <c r="X32" s="94"/>
      <c r="Y32" s="11"/>
    </row>
    <row r="33" spans="1:26" s="145" customFormat="1" ht="39.6" x14ac:dyDescent="0.25">
      <c r="A33" s="78">
        <v>29</v>
      </c>
      <c r="B33" s="22" t="s">
        <v>260</v>
      </c>
      <c r="C33" s="29" t="s">
        <v>264</v>
      </c>
      <c r="D33" s="22" t="s">
        <v>265</v>
      </c>
      <c r="E33" s="103" t="s">
        <v>214</v>
      </c>
      <c r="F33" s="29" t="s">
        <v>266</v>
      </c>
      <c r="G33" s="75" t="s">
        <v>267</v>
      </c>
      <c r="H33" s="81" t="s">
        <v>72</v>
      </c>
      <c r="I33" s="29" t="s">
        <v>268</v>
      </c>
      <c r="J33" s="113">
        <v>45658</v>
      </c>
      <c r="K33" s="113">
        <v>46022</v>
      </c>
      <c r="L33" s="78" t="s">
        <v>174</v>
      </c>
      <c r="M33" s="239"/>
      <c r="N33" s="95"/>
      <c r="O33" s="95"/>
      <c r="P33" s="95"/>
      <c r="Q33" s="95"/>
      <c r="R33" s="95"/>
      <c r="S33" s="95"/>
      <c r="T33" s="95"/>
      <c r="U33" s="95"/>
      <c r="V33" s="95"/>
      <c r="W33" s="95"/>
      <c r="X33" s="94"/>
      <c r="Y33" s="11"/>
    </row>
    <row r="34" spans="1:26" s="145" customFormat="1" ht="26.4" x14ac:dyDescent="0.25">
      <c r="A34" s="78">
        <v>30</v>
      </c>
      <c r="B34" s="22" t="s">
        <v>260</v>
      </c>
      <c r="C34" s="29" t="s">
        <v>269</v>
      </c>
      <c r="D34" s="22" t="s">
        <v>270</v>
      </c>
      <c r="E34" s="103" t="s">
        <v>214</v>
      </c>
      <c r="F34" s="29" t="s">
        <v>171</v>
      </c>
      <c r="G34" s="49" t="s">
        <v>186</v>
      </c>
      <c r="H34" s="81" t="s">
        <v>72</v>
      </c>
      <c r="I34" s="29" t="s">
        <v>271</v>
      </c>
      <c r="J34" s="113">
        <v>45658</v>
      </c>
      <c r="K34" s="113">
        <v>46022</v>
      </c>
      <c r="L34" s="78" t="s">
        <v>174</v>
      </c>
      <c r="M34" s="239"/>
      <c r="N34" s="95"/>
      <c r="O34" s="95"/>
      <c r="P34" s="95"/>
      <c r="Q34" s="95"/>
      <c r="R34" s="95"/>
      <c r="S34" s="95"/>
      <c r="T34" s="95"/>
      <c r="U34" s="95"/>
      <c r="V34" s="95"/>
      <c r="W34" s="95"/>
      <c r="X34" s="94"/>
      <c r="Y34" s="11"/>
    </row>
    <row r="35" spans="1:26" s="145" customFormat="1" ht="39.6" x14ac:dyDescent="0.25">
      <c r="A35" s="78">
        <v>31</v>
      </c>
      <c r="B35" s="22" t="s">
        <v>260</v>
      </c>
      <c r="C35" s="29" t="s">
        <v>272</v>
      </c>
      <c r="D35" s="22" t="s">
        <v>273</v>
      </c>
      <c r="E35" s="103" t="s">
        <v>214</v>
      </c>
      <c r="F35" s="114" t="s">
        <v>274</v>
      </c>
      <c r="G35" s="75" t="s">
        <v>275</v>
      </c>
      <c r="H35" s="81" t="s">
        <v>72</v>
      </c>
      <c r="I35" s="29" t="s">
        <v>276</v>
      </c>
      <c r="J35" s="113">
        <v>45658</v>
      </c>
      <c r="K35" s="113">
        <v>46022</v>
      </c>
      <c r="L35" s="78" t="s">
        <v>174</v>
      </c>
      <c r="M35" s="239"/>
      <c r="N35" s="95"/>
      <c r="O35" s="95"/>
      <c r="P35" s="95"/>
      <c r="Q35" s="95"/>
      <c r="R35" s="95"/>
      <c r="S35" s="95"/>
      <c r="T35" s="95"/>
      <c r="U35" s="95"/>
      <c r="V35" s="95"/>
      <c r="W35" s="95"/>
      <c r="X35" s="94"/>
      <c r="Y35" s="11"/>
    </row>
    <row r="36" spans="1:26" ht="52.8" x14ac:dyDescent="0.25">
      <c r="A36" s="78">
        <v>32</v>
      </c>
      <c r="B36" s="22" t="s">
        <v>260</v>
      </c>
      <c r="C36" s="29" t="s">
        <v>277</v>
      </c>
      <c r="D36" s="29" t="s">
        <v>278</v>
      </c>
      <c r="E36" s="104">
        <v>1</v>
      </c>
      <c r="F36" s="29" t="s">
        <v>274</v>
      </c>
      <c r="G36" s="75" t="s">
        <v>275</v>
      </c>
      <c r="H36" s="81" t="s">
        <v>56</v>
      </c>
      <c r="I36" s="238" t="s">
        <v>279</v>
      </c>
      <c r="J36" s="113">
        <v>45658</v>
      </c>
      <c r="K36" s="113">
        <v>46022</v>
      </c>
      <c r="L36" s="78" t="s">
        <v>174</v>
      </c>
      <c r="M36" s="162"/>
    </row>
    <row r="37" spans="1:26" s="237" customFormat="1" ht="39.6" x14ac:dyDescent="0.25">
      <c r="A37" s="227">
        <v>33</v>
      </c>
      <c r="B37" s="86" t="s">
        <v>37</v>
      </c>
      <c r="C37" s="85" t="s">
        <v>38</v>
      </c>
      <c r="D37" s="85" t="s">
        <v>39</v>
      </c>
      <c r="E37" s="228" t="s">
        <v>40</v>
      </c>
      <c r="F37" s="85" t="s">
        <v>171</v>
      </c>
      <c r="G37" s="229" t="s">
        <v>186</v>
      </c>
      <c r="H37" s="243" t="s">
        <v>72</v>
      </c>
      <c r="I37" s="244" t="s">
        <v>280</v>
      </c>
      <c r="J37" s="231">
        <v>45658</v>
      </c>
      <c r="K37" s="231">
        <v>46022</v>
      </c>
      <c r="L37" s="227" t="s">
        <v>174</v>
      </c>
      <c r="M37" s="232"/>
      <c r="N37" s="245"/>
      <c r="O37" s="245"/>
      <c r="P37" s="245"/>
      <c r="Q37" s="245"/>
      <c r="R37" s="245"/>
      <c r="S37" s="245"/>
      <c r="T37" s="245"/>
      <c r="U37" s="245"/>
      <c r="V37" s="245"/>
      <c r="W37" s="245"/>
      <c r="X37" s="245"/>
      <c r="Y37" s="245"/>
      <c r="Z37" s="245"/>
    </row>
    <row r="39" spans="1:26" x14ac:dyDescent="0.25">
      <c r="A39" s="339" t="s">
        <v>281</v>
      </c>
      <c r="B39" s="339"/>
      <c r="C39" s="339"/>
      <c r="D39" s="88" t="s">
        <v>282</v>
      </c>
      <c r="F39" s="88" t="s">
        <v>511</v>
      </c>
      <c r="G39" s="11"/>
    </row>
    <row r="40" spans="1:26" s="149" customFormat="1" ht="15.6" x14ac:dyDescent="0.3">
      <c r="A40" s="225"/>
      <c r="E40" s="96"/>
      <c r="G40" s="97"/>
      <c r="L40" s="98"/>
    </row>
    <row r="41" spans="1:26" s="149" customFormat="1" ht="15.6" x14ac:dyDescent="0.25">
      <c r="A41" s="225"/>
      <c r="E41" s="96"/>
      <c r="G41" s="99"/>
      <c r="L41" s="100"/>
    </row>
  </sheetData>
  <autoFilter ref="A4:M37" xr:uid="{00000000-0009-0000-0000-00000C000000}"/>
  <mergeCells count="10">
    <mergeCell ref="D1:G1"/>
    <mergeCell ref="A2:M2"/>
    <mergeCell ref="B3:H3"/>
    <mergeCell ref="A39:C39"/>
    <mergeCell ref="B26:B28"/>
    <mergeCell ref="I3:I4"/>
    <mergeCell ref="J3:J4"/>
    <mergeCell ref="K3:K4"/>
    <mergeCell ref="L3:L4"/>
    <mergeCell ref="M3:M4"/>
  </mergeCells>
  <phoneticPr fontId="40" type="noConversion"/>
  <pageMargins left="0.70866099999999999" right="0.70866099999999999" top="0.748031" bottom="0.748031" header="0.31496099999999999" footer="0.31496099999999999"/>
  <pageSetup paperSize="9" scale="75"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12"/>
  <sheetViews>
    <sheetView zoomScale="85" zoomScaleNormal="85" workbookViewId="0">
      <selection activeCell="E8" sqref="E8"/>
    </sheetView>
  </sheetViews>
  <sheetFormatPr defaultColWidth="8.88671875" defaultRowHeight="13.8" x14ac:dyDescent="0.25"/>
  <cols>
    <col min="1" max="1" width="8.88671875" style="210"/>
    <col min="2" max="2" width="13.109375" style="210" bestFit="1" customWidth="1"/>
    <col min="3" max="3" width="36.44140625" style="210" customWidth="1"/>
    <col min="4" max="4" width="8.88671875" style="210"/>
    <col min="5" max="5" width="36.6640625" style="210" bestFit="1" customWidth="1"/>
    <col min="6" max="6" width="8.88671875" style="210"/>
    <col min="7" max="19" width="5.5546875" style="210" bestFit="1" customWidth="1"/>
    <col min="20" max="16384" width="8.88671875" style="210"/>
  </cols>
  <sheetData>
    <row r="1" spans="1:19" x14ac:dyDescent="0.25">
      <c r="A1" s="488"/>
      <c r="B1" s="489"/>
      <c r="C1" s="489"/>
      <c r="D1" s="9"/>
      <c r="E1" s="9"/>
      <c r="F1" s="9"/>
      <c r="G1" s="9"/>
      <c r="H1" s="8"/>
      <c r="I1" s="8"/>
      <c r="J1" s="8"/>
      <c r="K1" s="8"/>
      <c r="L1" s="8"/>
      <c r="M1" s="8"/>
      <c r="N1" s="8"/>
      <c r="O1" s="8"/>
      <c r="P1" s="322" t="s">
        <v>0</v>
      </c>
      <c r="Q1" s="323"/>
      <c r="R1" s="324" t="s">
        <v>1</v>
      </c>
      <c r="S1" s="324"/>
    </row>
    <row r="2" spans="1:19" x14ac:dyDescent="0.25">
      <c r="A2" s="490"/>
      <c r="B2" s="491"/>
      <c r="C2" s="491"/>
      <c r="D2" s="11"/>
      <c r="E2" s="11"/>
      <c r="F2" s="11"/>
      <c r="G2" s="11"/>
      <c r="H2" s="10"/>
      <c r="I2" s="10"/>
      <c r="J2" s="10"/>
      <c r="K2" s="10"/>
      <c r="L2" s="10"/>
      <c r="M2" s="10"/>
      <c r="N2" s="10"/>
      <c r="O2" s="10"/>
      <c r="P2" s="322" t="s">
        <v>2</v>
      </c>
      <c r="Q2" s="323"/>
      <c r="R2" s="324" t="s">
        <v>3</v>
      </c>
      <c r="S2" s="324"/>
    </row>
    <row r="3" spans="1:19" x14ac:dyDescent="0.25">
      <c r="A3" s="12"/>
      <c r="B3" s="10"/>
      <c r="C3" s="10"/>
      <c r="D3" s="11"/>
      <c r="E3" s="11"/>
      <c r="F3" s="11"/>
      <c r="G3" s="11"/>
      <c r="H3" s="10"/>
      <c r="I3" s="10"/>
      <c r="J3" s="10"/>
      <c r="K3" s="10"/>
      <c r="L3" s="10"/>
      <c r="M3" s="10"/>
      <c r="N3" s="10"/>
      <c r="O3" s="10"/>
      <c r="P3" s="322" t="s">
        <v>5</v>
      </c>
      <c r="Q3" s="323"/>
      <c r="R3" s="332">
        <v>43159</v>
      </c>
      <c r="S3" s="332"/>
    </row>
    <row r="4" spans="1:19" ht="22.8" x14ac:dyDescent="0.25">
      <c r="A4" s="492" t="s">
        <v>139</v>
      </c>
      <c r="B4" s="493"/>
      <c r="C4" s="493"/>
      <c r="D4" s="493"/>
      <c r="E4" s="493"/>
      <c r="F4" s="493"/>
      <c r="G4" s="493"/>
      <c r="H4" s="493"/>
      <c r="I4" s="493"/>
      <c r="J4" s="493"/>
      <c r="K4" s="493"/>
      <c r="L4" s="493"/>
      <c r="M4" s="493"/>
      <c r="N4" s="493"/>
      <c r="O4" s="494"/>
      <c r="P4" s="322" t="s">
        <v>32</v>
      </c>
      <c r="Q4" s="323"/>
      <c r="R4" s="324" t="s">
        <v>33</v>
      </c>
      <c r="S4" s="324"/>
    </row>
    <row r="5" spans="1:19" ht="26.4" x14ac:dyDescent="0.25">
      <c r="A5" s="83" t="s">
        <v>7</v>
      </c>
      <c r="B5" s="75" t="s">
        <v>34</v>
      </c>
      <c r="C5" s="75" t="s">
        <v>35</v>
      </c>
      <c r="D5" s="75" t="s">
        <v>10</v>
      </c>
      <c r="E5" s="75" t="s">
        <v>140</v>
      </c>
      <c r="F5" s="75" t="s">
        <v>47</v>
      </c>
      <c r="G5" s="75" t="s">
        <v>13</v>
      </c>
      <c r="H5" s="75" t="s">
        <v>14</v>
      </c>
      <c r="I5" s="75" t="s">
        <v>15</v>
      </c>
      <c r="J5" s="75" t="s">
        <v>16</v>
      </c>
      <c r="K5" s="75" t="s">
        <v>17</v>
      </c>
      <c r="L5" s="75" t="s">
        <v>18</v>
      </c>
      <c r="M5" s="75" t="s">
        <v>19</v>
      </c>
      <c r="N5" s="75" t="s">
        <v>20</v>
      </c>
      <c r="O5" s="75" t="s">
        <v>21</v>
      </c>
      <c r="P5" s="75" t="s">
        <v>22</v>
      </c>
      <c r="Q5" s="75" t="s">
        <v>23</v>
      </c>
      <c r="R5" s="75" t="s">
        <v>24</v>
      </c>
      <c r="S5" s="75" t="s">
        <v>141</v>
      </c>
    </row>
    <row r="6" spans="1:19" ht="28.5" customHeight="1" x14ac:dyDescent="0.25">
      <c r="A6" s="496" t="s">
        <v>142</v>
      </c>
      <c r="B6" s="496" t="s">
        <v>143</v>
      </c>
      <c r="C6" s="496" t="s">
        <v>144</v>
      </c>
      <c r="D6" s="499" t="s">
        <v>145</v>
      </c>
      <c r="E6" s="75" t="s">
        <v>146</v>
      </c>
      <c r="F6" s="406" t="s">
        <v>72</v>
      </c>
      <c r="G6" s="78">
        <v>489</v>
      </c>
      <c r="H6" s="78">
        <v>502</v>
      </c>
      <c r="I6" s="78">
        <v>506</v>
      </c>
      <c r="J6" s="78">
        <v>507</v>
      </c>
      <c r="K6" s="78">
        <v>509</v>
      </c>
      <c r="L6" s="78">
        <v>506</v>
      </c>
      <c r="M6" s="78">
        <v>508</v>
      </c>
      <c r="N6" s="78">
        <v>508</v>
      </c>
      <c r="O6" s="78">
        <v>503</v>
      </c>
      <c r="P6" s="78">
        <v>504</v>
      </c>
      <c r="Q6" s="78">
        <v>502</v>
      </c>
      <c r="R6" s="78">
        <v>504</v>
      </c>
      <c r="S6" s="75">
        <f>AVERAGE(G6:R6)</f>
        <v>504</v>
      </c>
    </row>
    <row r="7" spans="1:19" ht="28.5" customHeight="1" x14ac:dyDescent="0.25">
      <c r="A7" s="497"/>
      <c r="B7" s="497"/>
      <c r="C7" s="497"/>
      <c r="D7" s="500"/>
      <c r="E7" s="75" t="s">
        <v>147</v>
      </c>
      <c r="F7" s="407"/>
      <c r="G7" s="78">
        <v>489</v>
      </c>
      <c r="H7" s="78">
        <v>502</v>
      </c>
      <c r="I7" s="78">
        <v>506</v>
      </c>
      <c r="J7" s="78">
        <v>507</v>
      </c>
      <c r="K7" s="78">
        <v>509</v>
      </c>
      <c r="L7" s="78">
        <v>506</v>
      </c>
      <c r="M7" s="78">
        <v>508</v>
      </c>
      <c r="N7" s="78">
        <v>508</v>
      </c>
      <c r="O7" s="78">
        <v>503</v>
      </c>
      <c r="P7" s="78">
        <v>504</v>
      </c>
      <c r="Q7" s="78">
        <v>502</v>
      </c>
      <c r="R7" s="78">
        <v>504</v>
      </c>
      <c r="S7" s="75">
        <f>AVERAGE(G7:R7)</f>
        <v>504</v>
      </c>
    </row>
    <row r="8" spans="1:19" ht="28.5" customHeight="1" x14ac:dyDescent="0.25">
      <c r="A8" s="498"/>
      <c r="B8" s="498"/>
      <c r="C8" s="498"/>
      <c r="D8" s="501"/>
      <c r="E8" s="66" t="s">
        <v>148</v>
      </c>
      <c r="F8" s="408"/>
      <c r="G8" s="242">
        <f t="shared" ref="G8:R8" si="0">G6/G7</f>
        <v>1</v>
      </c>
      <c r="H8" s="242">
        <f t="shared" si="0"/>
        <v>1</v>
      </c>
      <c r="I8" s="242">
        <f t="shared" si="0"/>
        <v>1</v>
      </c>
      <c r="J8" s="242">
        <f t="shared" si="0"/>
        <v>1</v>
      </c>
      <c r="K8" s="242">
        <f t="shared" si="0"/>
        <v>1</v>
      </c>
      <c r="L8" s="242">
        <f t="shared" si="0"/>
        <v>1</v>
      </c>
      <c r="M8" s="242">
        <f t="shared" si="0"/>
        <v>1</v>
      </c>
      <c r="N8" s="242">
        <f t="shared" si="0"/>
        <v>1</v>
      </c>
      <c r="O8" s="242">
        <f t="shared" si="0"/>
        <v>1</v>
      </c>
      <c r="P8" s="242">
        <f t="shared" si="0"/>
        <v>1</v>
      </c>
      <c r="Q8" s="242">
        <f t="shared" si="0"/>
        <v>1</v>
      </c>
      <c r="R8" s="242">
        <f t="shared" si="0"/>
        <v>1</v>
      </c>
      <c r="S8" s="247">
        <f>AVERAGE(G8:R8)</f>
        <v>1</v>
      </c>
    </row>
    <row r="12" spans="1:19" x14ac:dyDescent="0.25">
      <c r="A12" s="495" t="s">
        <v>149</v>
      </c>
      <c r="B12" s="495"/>
      <c r="C12" s="495"/>
      <c r="D12" s="495"/>
      <c r="E12" s="495"/>
      <c r="F12" s="495"/>
      <c r="G12" s="495"/>
      <c r="H12" s="495"/>
    </row>
  </sheetData>
  <mergeCells count="16">
    <mergeCell ref="A1:C2"/>
    <mergeCell ref="A4:O4"/>
    <mergeCell ref="P4:Q4"/>
    <mergeCell ref="R4:S4"/>
    <mergeCell ref="A12:H12"/>
    <mergeCell ref="A6:A8"/>
    <mergeCell ref="B6:B8"/>
    <mergeCell ref="C6:C8"/>
    <mergeCell ref="D6:D8"/>
    <mergeCell ref="F6:F8"/>
    <mergeCell ref="P1:Q1"/>
    <mergeCell ref="R1:S1"/>
    <mergeCell ref="P2:Q2"/>
    <mergeCell ref="R2:S2"/>
    <mergeCell ref="P3:Q3"/>
    <mergeCell ref="R3:S3"/>
  </mergeCells>
  <phoneticPr fontId="40" type="noConversion"/>
  <pageMargins left="0.75" right="0.75" top="1" bottom="1" header="0.5" footer="0.5"/>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4.9989318521683403E-2"/>
  </sheetPr>
  <dimension ref="A1:S12"/>
  <sheetViews>
    <sheetView zoomScale="85" zoomScaleNormal="85" workbookViewId="0">
      <selection activeCell="E6" sqref="E6"/>
    </sheetView>
  </sheetViews>
  <sheetFormatPr defaultColWidth="8.88671875" defaultRowHeight="13.8" x14ac:dyDescent="0.25"/>
  <cols>
    <col min="1" max="1" width="8.88671875" style="210"/>
    <col min="2" max="2" width="17.109375" style="210" customWidth="1"/>
    <col min="3" max="3" width="21.33203125" style="210" customWidth="1"/>
    <col min="4" max="4" width="8.88671875" style="210"/>
    <col min="5" max="5" width="17.44140625" style="210" customWidth="1"/>
    <col min="6" max="16384" width="8.88671875" style="210"/>
  </cols>
  <sheetData>
    <row r="1" spans="1:19" ht="22.05" customHeight="1" x14ac:dyDescent="0.25">
      <c r="A1" s="315"/>
      <c r="B1" s="316"/>
      <c r="C1" s="316"/>
      <c r="D1" s="250"/>
      <c r="E1" s="250"/>
      <c r="F1" s="250"/>
      <c r="G1" s="250"/>
      <c r="H1" s="249"/>
      <c r="I1" s="249"/>
      <c r="J1" s="249"/>
      <c r="K1" s="249"/>
      <c r="L1" s="249"/>
      <c r="M1" s="249"/>
      <c r="N1" s="249"/>
      <c r="O1" s="249"/>
      <c r="P1" s="322" t="s">
        <v>0</v>
      </c>
      <c r="Q1" s="323"/>
      <c r="R1" s="324" t="s">
        <v>1</v>
      </c>
      <c r="S1" s="324"/>
    </row>
    <row r="2" spans="1:19" ht="22.05" customHeight="1" x14ac:dyDescent="0.25">
      <c r="A2" s="317"/>
      <c r="B2" s="318"/>
      <c r="C2" s="318"/>
      <c r="D2" s="251"/>
      <c r="E2" s="251"/>
      <c r="F2" s="251"/>
      <c r="G2" s="251"/>
      <c r="H2" s="129"/>
      <c r="I2" s="129"/>
      <c r="J2" s="129"/>
      <c r="K2" s="129"/>
      <c r="L2" s="129"/>
      <c r="M2" s="129"/>
      <c r="N2" s="129"/>
      <c r="O2" s="129"/>
      <c r="P2" s="322" t="s">
        <v>2</v>
      </c>
      <c r="Q2" s="323"/>
      <c r="R2" s="324" t="s">
        <v>3</v>
      </c>
      <c r="S2" s="324"/>
    </row>
    <row r="3" spans="1:19" ht="22.05" customHeight="1" x14ac:dyDescent="0.25">
      <c r="A3" s="252"/>
      <c r="B3" s="129"/>
      <c r="C3" s="129"/>
      <c r="D3" s="251"/>
      <c r="E3" s="251"/>
      <c r="F3" s="251"/>
      <c r="G3" s="251"/>
      <c r="H3" s="129"/>
      <c r="I3" s="129"/>
      <c r="J3" s="129"/>
      <c r="K3" s="129"/>
      <c r="L3" s="129"/>
      <c r="M3" s="129"/>
      <c r="N3" s="129"/>
      <c r="O3" s="129"/>
      <c r="P3" s="322" t="s">
        <v>5</v>
      </c>
      <c r="Q3" s="323"/>
      <c r="R3" s="332">
        <v>43159</v>
      </c>
      <c r="S3" s="332"/>
    </row>
    <row r="4" spans="1:19" ht="22.05" customHeight="1" x14ac:dyDescent="0.25">
      <c r="A4" s="319" t="s">
        <v>494</v>
      </c>
      <c r="B4" s="320"/>
      <c r="C4" s="320"/>
      <c r="D4" s="320"/>
      <c r="E4" s="320"/>
      <c r="F4" s="320"/>
      <c r="G4" s="320"/>
      <c r="H4" s="320"/>
      <c r="I4" s="320"/>
      <c r="J4" s="320"/>
      <c r="K4" s="320"/>
      <c r="L4" s="320"/>
      <c r="M4" s="320"/>
      <c r="N4" s="320"/>
      <c r="O4" s="321"/>
      <c r="P4" s="322" t="s">
        <v>32</v>
      </c>
      <c r="Q4" s="323"/>
      <c r="R4" s="324" t="s">
        <v>33</v>
      </c>
      <c r="S4" s="324"/>
    </row>
    <row r="5" spans="1:19" ht="30" customHeight="1" x14ac:dyDescent="0.25">
      <c r="A5" s="253" t="s">
        <v>7</v>
      </c>
      <c r="B5" s="253" t="s">
        <v>34</v>
      </c>
      <c r="C5" s="253" t="s">
        <v>35</v>
      </c>
      <c r="D5" s="253" t="s">
        <v>10</v>
      </c>
      <c r="E5" s="255" t="s">
        <v>140</v>
      </c>
      <c r="F5" s="253" t="s">
        <v>47</v>
      </c>
      <c r="G5" s="253" t="s">
        <v>13</v>
      </c>
      <c r="H5" s="253" t="s">
        <v>14</v>
      </c>
      <c r="I5" s="253" t="s">
        <v>15</v>
      </c>
      <c r="J5" s="253" t="s">
        <v>16</v>
      </c>
      <c r="K5" s="253" t="s">
        <v>17</v>
      </c>
      <c r="L5" s="253" t="s">
        <v>18</v>
      </c>
      <c r="M5" s="253" t="s">
        <v>19</v>
      </c>
      <c r="N5" s="253" t="s">
        <v>20</v>
      </c>
      <c r="O5" s="253" t="s">
        <v>21</v>
      </c>
      <c r="P5" s="253" t="s">
        <v>22</v>
      </c>
      <c r="Q5" s="253" t="s">
        <v>23</v>
      </c>
      <c r="R5" s="253" t="s">
        <v>24</v>
      </c>
      <c r="S5" s="253" t="s">
        <v>141</v>
      </c>
    </row>
    <row r="6" spans="1:19" ht="30" customHeight="1" x14ac:dyDescent="0.25">
      <c r="A6" s="326" t="s">
        <v>175</v>
      </c>
      <c r="B6" s="327" t="s">
        <v>495</v>
      </c>
      <c r="C6" s="327" t="s">
        <v>176</v>
      </c>
      <c r="D6" s="328">
        <v>1</v>
      </c>
      <c r="E6" s="51" t="s">
        <v>496</v>
      </c>
      <c r="F6" s="329" t="s">
        <v>56</v>
      </c>
      <c r="G6" s="254">
        <v>489</v>
      </c>
      <c r="H6" s="254">
        <v>498</v>
      </c>
      <c r="I6" s="254">
        <v>505</v>
      </c>
      <c r="J6" s="254">
        <v>507</v>
      </c>
      <c r="K6" s="254">
        <v>509</v>
      </c>
      <c r="L6" s="254">
        <v>505</v>
      </c>
      <c r="M6" s="254">
        <v>507</v>
      </c>
      <c r="N6" s="254">
        <v>506</v>
      </c>
      <c r="O6" s="254">
        <v>503</v>
      </c>
      <c r="P6" s="254">
        <v>501</v>
      </c>
      <c r="Q6" s="254">
        <v>501</v>
      </c>
      <c r="R6" s="254">
        <v>501</v>
      </c>
      <c r="S6" s="254">
        <f>SUM(G6:R6)/12</f>
        <v>502.66666666666669</v>
      </c>
    </row>
    <row r="7" spans="1:19" ht="30" customHeight="1" x14ac:dyDescent="0.25">
      <c r="A7" s="326"/>
      <c r="B7" s="327"/>
      <c r="C7" s="327"/>
      <c r="D7" s="328"/>
      <c r="E7" s="51" t="s">
        <v>497</v>
      </c>
      <c r="F7" s="330"/>
      <c r="G7" s="254">
        <v>489</v>
      </c>
      <c r="H7" s="254">
        <v>498</v>
      </c>
      <c r="I7" s="254">
        <v>505</v>
      </c>
      <c r="J7" s="254">
        <v>507</v>
      </c>
      <c r="K7" s="254">
        <v>509</v>
      </c>
      <c r="L7" s="254">
        <v>505</v>
      </c>
      <c r="M7" s="254">
        <v>507</v>
      </c>
      <c r="N7" s="254">
        <v>506</v>
      </c>
      <c r="O7" s="254">
        <v>503</v>
      </c>
      <c r="P7" s="254">
        <v>501</v>
      </c>
      <c r="Q7" s="254">
        <v>501</v>
      </c>
      <c r="R7" s="254">
        <v>501</v>
      </c>
      <c r="S7" s="254">
        <f>SUM(G7:R7)/12</f>
        <v>502.66666666666669</v>
      </c>
    </row>
    <row r="8" spans="1:19" ht="30" customHeight="1" x14ac:dyDescent="0.25">
      <c r="A8" s="326"/>
      <c r="B8" s="327"/>
      <c r="C8" s="327"/>
      <c r="D8" s="328"/>
      <c r="E8" s="163" t="s">
        <v>498</v>
      </c>
      <c r="F8" s="331"/>
      <c r="G8" s="256">
        <f t="shared" ref="G8:S8" si="0">G6/G7</f>
        <v>1</v>
      </c>
      <c r="H8" s="256">
        <f t="shared" si="0"/>
        <v>1</v>
      </c>
      <c r="I8" s="256">
        <f t="shared" si="0"/>
        <v>1</v>
      </c>
      <c r="J8" s="256">
        <f t="shared" si="0"/>
        <v>1</v>
      </c>
      <c r="K8" s="256">
        <f t="shared" si="0"/>
        <v>1</v>
      </c>
      <c r="L8" s="256">
        <f t="shared" si="0"/>
        <v>1</v>
      </c>
      <c r="M8" s="256">
        <f t="shared" si="0"/>
        <v>1</v>
      </c>
      <c r="N8" s="256">
        <f t="shared" si="0"/>
        <v>1</v>
      </c>
      <c r="O8" s="256">
        <f t="shared" si="0"/>
        <v>1</v>
      </c>
      <c r="P8" s="256">
        <f t="shared" si="0"/>
        <v>1</v>
      </c>
      <c r="Q8" s="256">
        <f t="shared" si="0"/>
        <v>1</v>
      </c>
      <c r="R8" s="256">
        <f t="shared" si="0"/>
        <v>1</v>
      </c>
      <c r="S8" s="256">
        <f t="shared" si="0"/>
        <v>1</v>
      </c>
    </row>
    <row r="12" spans="1:19" x14ac:dyDescent="0.25">
      <c r="A12" s="325" t="s">
        <v>499</v>
      </c>
      <c r="B12" s="325"/>
      <c r="C12" s="325"/>
    </row>
  </sheetData>
  <mergeCells count="16">
    <mergeCell ref="A1:C2"/>
    <mergeCell ref="A4:O4"/>
    <mergeCell ref="P4:Q4"/>
    <mergeCell ref="R4:S4"/>
    <mergeCell ref="A12:C12"/>
    <mergeCell ref="A6:A8"/>
    <mergeCell ref="B6:B8"/>
    <mergeCell ref="C6:C8"/>
    <mergeCell ref="D6:D8"/>
    <mergeCell ref="F6:F8"/>
    <mergeCell ref="P1:Q1"/>
    <mergeCell ref="R1:S1"/>
    <mergeCell ref="P2:Q2"/>
    <mergeCell ref="R2:S2"/>
    <mergeCell ref="P3:Q3"/>
    <mergeCell ref="R3:S3"/>
  </mergeCells>
  <phoneticPr fontId="40" type="noConversion"/>
  <pageMargins left="0.75" right="0.75" top="1" bottom="1" header="0.5" footer="0.5"/>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S21"/>
  <sheetViews>
    <sheetView topLeftCell="E3" zoomScale="115" zoomScaleNormal="115" workbookViewId="0">
      <selection activeCell="P11" sqref="P11"/>
    </sheetView>
  </sheetViews>
  <sheetFormatPr defaultColWidth="8.88671875" defaultRowHeight="14.4" x14ac:dyDescent="0.25"/>
  <cols>
    <col min="2" max="2" width="16" customWidth="1"/>
    <col min="3" max="3" width="20.109375" customWidth="1"/>
    <col min="4" max="4" width="7.21875" bestFit="1" customWidth="1"/>
    <col min="5" max="5" width="15.44140625" customWidth="1"/>
    <col min="6" max="6" width="22" customWidth="1"/>
    <col min="7" max="19" width="5.5546875" bestFit="1" customWidth="1"/>
  </cols>
  <sheetData>
    <row r="1" spans="1:19" x14ac:dyDescent="0.25">
      <c r="A1" s="131"/>
      <c r="B1" s="131"/>
      <c r="C1" s="131"/>
      <c r="D1" s="131"/>
      <c r="E1" s="131"/>
      <c r="F1" s="131"/>
      <c r="G1" s="131"/>
      <c r="H1" s="131"/>
      <c r="I1" s="131"/>
      <c r="J1" s="131"/>
      <c r="K1" s="131"/>
      <c r="L1" s="131"/>
      <c r="M1" s="131"/>
      <c r="N1" s="131"/>
      <c r="O1" s="131"/>
      <c r="P1" s="502" t="s">
        <v>0</v>
      </c>
      <c r="Q1" s="503"/>
      <c r="R1" s="504" t="s">
        <v>1</v>
      </c>
      <c r="S1" s="504"/>
    </row>
    <row r="2" spans="1:19" x14ac:dyDescent="0.25">
      <c r="A2" s="131"/>
      <c r="B2" s="131"/>
      <c r="C2" s="131"/>
      <c r="D2" s="131"/>
      <c r="E2" s="131"/>
      <c r="F2" s="131"/>
      <c r="G2" s="131"/>
      <c r="H2" s="131"/>
      <c r="I2" s="131"/>
      <c r="J2" s="131"/>
      <c r="K2" s="131"/>
      <c r="L2" s="131"/>
      <c r="M2" s="131"/>
      <c r="N2" s="131"/>
      <c r="O2" s="131"/>
      <c r="P2" s="502" t="s">
        <v>2</v>
      </c>
      <c r="Q2" s="503"/>
      <c r="R2" s="504" t="s">
        <v>3</v>
      </c>
      <c r="S2" s="504"/>
    </row>
    <row r="3" spans="1:19" x14ac:dyDescent="0.25">
      <c r="A3" s="131"/>
      <c r="B3" s="131"/>
      <c r="C3" s="131"/>
      <c r="D3" s="131"/>
      <c r="E3" s="131"/>
      <c r="F3" s="131"/>
      <c r="G3" s="131"/>
      <c r="H3" s="131"/>
      <c r="I3" s="131"/>
      <c r="J3" s="131"/>
      <c r="K3" s="131"/>
      <c r="L3" s="131"/>
      <c r="M3" s="131"/>
      <c r="N3" s="131"/>
      <c r="O3" s="131"/>
      <c r="P3" s="502" t="s">
        <v>5</v>
      </c>
      <c r="Q3" s="503"/>
      <c r="R3" s="505">
        <v>43159</v>
      </c>
      <c r="S3" s="505"/>
    </row>
    <row r="4" spans="1:19" ht="53.1" customHeight="1" x14ac:dyDescent="0.25">
      <c r="A4" s="493" t="s">
        <v>516</v>
      </c>
      <c r="B4" s="493"/>
      <c r="C4" s="493"/>
      <c r="D4" s="493"/>
      <c r="E4" s="493"/>
      <c r="F4" s="493"/>
      <c r="G4" s="493"/>
      <c r="H4" s="493"/>
      <c r="I4" s="493"/>
      <c r="J4" s="493"/>
      <c r="K4" s="493"/>
      <c r="L4" s="493"/>
      <c r="M4" s="493"/>
      <c r="N4" s="493"/>
      <c r="O4" s="494"/>
      <c r="P4" s="502" t="s">
        <v>500</v>
      </c>
      <c r="Q4" s="503"/>
      <c r="R4" s="507" t="s">
        <v>33</v>
      </c>
      <c r="S4" s="507"/>
    </row>
    <row r="5" spans="1:19" x14ac:dyDescent="0.25">
      <c r="A5" s="84" t="s">
        <v>7</v>
      </c>
      <c r="B5" s="132" t="s">
        <v>8</v>
      </c>
      <c r="C5" s="78" t="s">
        <v>9</v>
      </c>
      <c r="D5" s="132" t="s">
        <v>10</v>
      </c>
      <c r="E5" s="508" t="s">
        <v>11</v>
      </c>
      <c r="F5" s="509"/>
      <c r="G5" s="78" t="s">
        <v>13</v>
      </c>
      <c r="H5" s="78" t="s">
        <v>14</v>
      </c>
      <c r="I5" s="78" t="s">
        <v>15</v>
      </c>
      <c r="J5" s="78" t="s">
        <v>16</v>
      </c>
      <c r="K5" s="133" t="s">
        <v>17</v>
      </c>
      <c r="L5" s="78" t="s">
        <v>18</v>
      </c>
      <c r="M5" s="78" t="s">
        <v>19</v>
      </c>
      <c r="N5" s="78" t="s">
        <v>20</v>
      </c>
      <c r="O5" s="78" t="s">
        <v>21</v>
      </c>
      <c r="P5" s="78" t="s">
        <v>22</v>
      </c>
      <c r="Q5" s="78" t="s">
        <v>23</v>
      </c>
      <c r="R5" s="78" t="s">
        <v>24</v>
      </c>
      <c r="S5" s="134" t="s">
        <v>48</v>
      </c>
    </row>
    <row r="6" spans="1:19" x14ac:dyDescent="0.25">
      <c r="A6" s="510" t="s">
        <v>179</v>
      </c>
      <c r="B6" s="510" t="s">
        <v>501</v>
      </c>
      <c r="C6" s="496" t="s">
        <v>181</v>
      </c>
      <c r="D6" s="499">
        <v>1</v>
      </c>
      <c r="E6" s="335" t="s">
        <v>502</v>
      </c>
      <c r="F6" s="257" t="s">
        <v>503</v>
      </c>
      <c r="G6" s="89">
        <v>498</v>
      </c>
      <c r="H6" s="89">
        <v>503</v>
      </c>
      <c r="I6" s="89">
        <v>509</v>
      </c>
      <c r="J6" s="89">
        <v>512</v>
      </c>
      <c r="K6" s="89">
        <v>516</v>
      </c>
      <c r="L6" s="89">
        <v>513</v>
      </c>
      <c r="M6" s="89">
        <v>511</v>
      </c>
      <c r="N6" s="89">
        <v>516</v>
      </c>
      <c r="O6" s="89">
        <v>515</v>
      </c>
      <c r="P6" s="89">
        <v>511</v>
      </c>
      <c r="Q6" s="89">
        <v>510</v>
      </c>
      <c r="R6" s="89">
        <v>510</v>
      </c>
      <c r="S6" s="135">
        <f t="shared" ref="S6:S12" si="0">AVERAGE(G6:R6)</f>
        <v>510.33333333333331</v>
      </c>
    </row>
    <row r="7" spans="1:19" x14ac:dyDescent="0.25">
      <c r="A7" s="511"/>
      <c r="B7" s="511"/>
      <c r="C7" s="497"/>
      <c r="D7" s="497"/>
      <c r="E7" s="336"/>
      <c r="F7" s="257" t="s">
        <v>504</v>
      </c>
      <c r="G7" s="75">
        <v>0</v>
      </c>
      <c r="H7" s="75">
        <v>2</v>
      </c>
      <c r="I7" s="75">
        <v>4</v>
      </c>
      <c r="J7" s="75">
        <v>1</v>
      </c>
      <c r="K7" s="75">
        <v>6</v>
      </c>
      <c r="L7" s="89">
        <v>3</v>
      </c>
      <c r="M7" s="75">
        <v>2</v>
      </c>
      <c r="N7" s="89">
        <v>3</v>
      </c>
      <c r="O7" s="75">
        <v>5</v>
      </c>
      <c r="P7" s="89">
        <v>6</v>
      </c>
      <c r="Q7" s="75">
        <v>7</v>
      </c>
      <c r="R7" s="89">
        <v>6</v>
      </c>
      <c r="S7" s="135">
        <f t="shared" si="0"/>
        <v>3.75</v>
      </c>
    </row>
    <row r="8" spans="1:19" x14ac:dyDescent="0.25">
      <c r="A8" s="511"/>
      <c r="B8" s="511"/>
      <c r="C8" s="497"/>
      <c r="D8" s="497"/>
      <c r="E8" s="336"/>
      <c r="F8" s="257" t="s">
        <v>505</v>
      </c>
      <c r="G8" s="75">
        <v>0</v>
      </c>
      <c r="H8" s="75">
        <v>1</v>
      </c>
      <c r="I8" s="75">
        <v>3</v>
      </c>
      <c r="J8" s="75">
        <v>0</v>
      </c>
      <c r="K8" s="75">
        <v>2</v>
      </c>
      <c r="L8" s="89">
        <v>0</v>
      </c>
      <c r="M8" s="75">
        <v>1</v>
      </c>
      <c r="N8" s="89">
        <v>1</v>
      </c>
      <c r="O8" s="75">
        <v>1</v>
      </c>
      <c r="P8" s="89">
        <v>0</v>
      </c>
      <c r="Q8" s="78">
        <v>2</v>
      </c>
      <c r="R8" s="89">
        <v>0</v>
      </c>
      <c r="S8" s="135">
        <f t="shared" si="0"/>
        <v>0.91666666666666663</v>
      </c>
    </row>
    <row r="9" spans="1:19" x14ac:dyDescent="0.25">
      <c r="A9" s="511"/>
      <c r="B9" s="511"/>
      <c r="C9" s="497"/>
      <c r="D9" s="497"/>
      <c r="E9" s="336"/>
      <c r="F9" s="257" t="s">
        <v>506</v>
      </c>
      <c r="G9" s="75">
        <v>10</v>
      </c>
      <c r="H9" s="75">
        <v>2</v>
      </c>
      <c r="I9" s="75">
        <v>4</v>
      </c>
      <c r="J9" s="75">
        <v>5</v>
      </c>
      <c r="K9" s="75">
        <v>6</v>
      </c>
      <c r="L9" s="89">
        <v>8</v>
      </c>
      <c r="M9" s="75">
        <v>4</v>
      </c>
      <c r="N9" s="89">
        <v>10</v>
      </c>
      <c r="O9" s="75">
        <v>10</v>
      </c>
      <c r="P9" s="89">
        <v>3</v>
      </c>
      <c r="Q9" s="78">
        <v>7</v>
      </c>
      <c r="R9" s="89">
        <v>2</v>
      </c>
      <c r="S9" s="135">
        <f t="shared" si="0"/>
        <v>5.916666666666667</v>
      </c>
    </row>
    <row r="10" spans="1:19" x14ac:dyDescent="0.25">
      <c r="A10" s="511"/>
      <c r="B10" s="511"/>
      <c r="C10" s="497"/>
      <c r="D10" s="497"/>
      <c r="E10" s="336"/>
      <c r="F10" s="257" t="s">
        <v>507</v>
      </c>
      <c r="G10" s="75">
        <v>0</v>
      </c>
      <c r="H10" s="75">
        <v>0</v>
      </c>
      <c r="I10" s="75">
        <v>0</v>
      </c>
      <c r="J10" s="75">
        <v>0</v>
      </c>
      <c r="K10" s="75">
        <v>1</v>
      </c>
      <c r="L10" s="89">
        <v>2</v>
      </c>
      <c r="M10" s="75">
        <v>0</v>
      </c>
      <c r="N10" s="89">
        <v>2</v>
      </c>
      <c r="O10" s="75">
        <v>0</v>
      </c>
      <c r="P10" s="89">
        <v>0</v>
      </c>
      <c r="Q10" s="78">
        <v>2</v>
      </c>
      <c r="R10" s="89">
        <v>0</v>
      </c>
      <c r="S10" s="135">
        <f t="shared" si="0"/>
        <v>0.58333333333333337</v>
      </c>
    </row>
    <row r="11" spans="1:19" x14ac:dyDescent="0.25">
      <c r="A11" s="511"/>
      <c r="B11" s="511"/>
      <c r="C11" s="497"/>
      <c r="D11" s="497"/>
      <c r="E11" s="336"/>
      <c r="F11" s="257" t="s">
        <v>508</v>
      </c>
      <c r="G11" s="89">
        <v>489</v>
      </c>
      <c r="H11" s="89">
        <v>502</v>
      </c>
      <c r="I11" s="89">
        <v>506</v>
      </c>
      <c r="J11" s="136">
        <v>507</v>
      </c>
      <c r="K11" s="136">
        <v>509</v>
      </c>
      <c r="L11" s="136">
        <v>506</v>
      </c>
      <c r="M11" s="136">
        <v>508</v>
      </c>
      <c r="N11" s="136">
        <v>508</v>
      </c>
      <c r="O11" s="136">
        <v>503</v>
      </c>
      <c r="P11" s="136">
        <v>504</v>
      </c>
      <c r="Q11" s="136">
        <v>502</v>
      </c>
      <c r="R11" s="136">
        <v>504</v>
      </c>
      <c r="S11" s="135">
        <f t="shared" si="0"/>
        <v>504</v>
      </c>
    </row>
    <row r="12" spans="1:19" x14ac:dyDescent="0.25">
      <c r="A12" s="512"/>
      <c r="B12" s="512"/>
      <c r="C12" s="498"/>
      <c r="D12" s="498"/>
      <c r="E12" s="337"/>
      <c r="F12" s="103" t="s">
        <v>298</v>
      </c>
      <c r="G12" s="137">
        <f t="shared" ref="G12:R12" si="1">(G11-G10+G9-G8+G7)/G6</f>
        <v>1.0020080321285141</v>
      </c>
      <c r="H12" s="137">
        <f t="shared" si="1"/>
        <v>1.0039761431411531</v>
      </c>
      <c r="I12" s="137">
        <f t="shared" si="1"/>
        <v>1.0039292730844793</v>
      </c>
      <c r="J12" s="137">
        <f t="shared" si="1"/>
        <v>1.001953125</v>
      </c>
      <c r="K12" s="137">
        <f t="shared" si="1"/>
        <v>1.0038759689922481</v>
      </c>
      <c r="L12" s="137">
        <f t="shared" si="1"/>
        <v>1.003898635477583</v>
      </c>
      <c r="M12" s="137">
        <f t="shared" si="1"/>
        <v>1.0039138943248533</v>
      </c>
      <c r="N12" s="137">
        <f t="shared" si="1"/>
        <v>1.0038759689922481</v>
      </c>
      <c r="O12" s="137">
        <f t="shared" si="1"/>
        <v>1.003883495145631</v>
      </c>
      <c r="P12" s="137">
        <f t="shared" si="1"/>
        <v>1.0039138943248533</v>
      </c>
      <c r="Q12" s="137">
        <f t="shared" si="1"/>
        <v>1.003921568627451</v>
      </c>
      <c r="R12" s="137">
        <f t="shared" si="1"/>
        <v>1.003921568627451</v>
      </c>
      <c r="S12" s="138">
        <f t="shared" si="0"/>
        <v>1.0035892973222054</v>
      </c>
    </row>
    <row r="16" spans="1:19" x14ac:dyDescent="0.25">
      <c r="A16" s="506" t="s">
        <v>509</v>
      </c>
      <c r="B16" s="506"/>
      <c r="C16" s="506"/>
      <c r="D16" s="506"/>
      <c r="E16" s="506"/>
      <c r="F16" s="506"/>
      <c r="G16" s="506"/>
      <c r="H16" s="506"/>
      <c r="I16" s="506"/>
      <c r="J16" s="506"/>
      <c r="K16" s="506"/>
      <c r="L16" s="506"/>
      <c r="M16" s="506"/>
      <c r="N16" s="506"/>
      <c r="O16" s="506"/>
      <c r="P16" s="506"/>
      <c r="Q16" s="506"/>
      <c r="R16" s="506"/>
      <c r="S16" s="506"/>
    </row>
    <row r="17" spans="1:19" x14ac:dyDescent="0.25">
      <c r="A17" s="506"/>
      <c r="B17" s="506"/>
      <c r="C17" s="506"/>
      <c r="D17" s="506"/>
      <c r="E17" s="506"/>
      <c r="F17" s="506"/>
      <c r="G17" s="506"/>
      <c r="H17" s="506"/>
      <c r="I17" s="506"/>
      <c r="J17" s="506"/>
      <c r="K17" s="506"/>
      <c r="L17" s="506"/>
      <c r="M17" s="506"/>
      <c r="N17" s="506"/>
      <c r="O17" s="506"/>
      <c r="P17" s="506"/>
      <c r="Q17" s="506"/>
      <c r="R17" s="506"/>
      <c r="S17" s="506"/>
    </row>
    <row r="18" spans="1:19" x14ac:dyDescent="0.25">
      <c r="A18" s="506"/>
      <c r="B18" s="506"/>
      <c r="C18" s="506"/>
      <c r="D18" s="506"/>
      <c r="E18" s="506"/>
      <c r="F18" s="506"/>
      <c r="G18" s="506"/>
      <c r="H18" s="506"/>
      <c r="I18" s="506"/>
      <c r="J18" s="506"/>
      <c r="K18" s="506"/>
      <c r="L18" s="506"/>
      <c r="M18" s="506"/>
      <c r="N18" s="506"/>
      <c r="O18" s="506"/>
      <c r="P18" s="506"/>
      <c r="Q18" s="506"/>
      <c r="R18" s="506"/>
      <c r="S18" s="506"/>
    </row>
    <row r="19" spans="1:19" x14ac:dyDescent="0.25">
      <c r="A19" s="506"/>
      <c r="B19" s="506"/>
      <c r="C19" s="506"/>
      <c r="D19" s="506"/>
      <c r="E19" s="506"/>
      <c r="F19" s="506"/>
      <c r="G19" s="506"/>
      <c r="H19" s="506"/>
      <c r="I19" s="506"/>
      <c r="J19" s="506"/>
      <c r="K19" s="506"/>
      <c r="L19" s="506"/>
      <c r="M19" s="506"/>
      <c r="N19" s="506"/>
      <c r="O19" s="506"/>
      <c r="P19" s="506"/>
      <c r="Q19" s="506"/>
      <c r="R19" s="506"/>
      <c r="S19" s="506"/>
    </row>
    <row r="20" spans="1:19" x14ac:dyDescent="0.25">
      <c r="A20" s="506"/>
      <c r="B20" s="506"/>
      <c r="C20" s="506"/>
      <c r="D20" s="506"/>
      <c r="E20" s="506"/>
      <c r="F20" s="506"/>
      <c r="G20" s="506"/>
      <c r="H20" s="506"/>
      <c r="I20" s="506"/>
      <c r="J20" s="506"/>
      <c r="K20" s="506"/>
      <c r="L20" s="506"/>
      <c r="M20" s="506"/>
      <c r="N20" s="506"/>
      <c r="O20" s="506"/>
      <c r="P20" s="506"/>
      <c r="Q20" s="506"/>
      <c r="R20" s="506"/>
      <c r="S20" s="506"/>
    </row>
    <row r="21" spans="1:19" x14ac:dyDescent="0.25">
      <c r="A21" s="506"/>
      <c r="B21" s="506"/>
      <c r="C21" s="506"/>
      <c r="D21" s="506"/>
      <c r="E21" s="506"/>
      <c r="F21" s="506"/>
      <c r="G21" s="506"/>
      <c r="H21" s="506"/>
      <c r="I21" s="506"/>
      <c r="J21" s="506"/>
      <c r="K21" s="506"/>
      <c r="L21" s="506"/>
      <c r="M21" s="506"/>
      <c r="N21" s="506"/>
      <c r="O21" s="506"/>
      <c r="P21" s="506"/>
      <c r="Q21" s="506"/>
      <c r="R21" s="506"/>
      <c r="S21" s="506"/>
    </row>
  </sheetData>
  <mergeCells count="16">
    <mergeCell ref="A16:S21"/>
    <mergeCell ref="A4:O4"/>
    <mergeCell ref="P4:Q4"/>
    <mergeCell ref="R4:S4"/>
    <mergeCell ref="E5:F5"/>
    <mergeCell ref="A6:A12"/>
    <mergeCell ref="B6:B12"/>
    <mergeCell ref="C6:C12"/>
    <mergeCell ref="D6:D12"/>
    <mergeCell ref="E6:E12"/>
    <mergeCell ref="P1:Q1"/>
    <mergeCell ref="R1:S1"/>
    <mergeCell ref="P2:Q2"/>
    <mergeCell ref="R2:S2"/>
    <mergeCell ref="P3:Q3"/>
    <mergeCell ref="R3:S3"/>
  </mergeCells>
  <phoneticPr fontId="40" type="noConversion"/>
  <pageMargins left="0.75" right="0.75" top="1" bottom="1" header="0.5" footer="0.5"/>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U7"/>
  <sheetViews>
    <sheetView workbookViewId="0">
      <selection activeCell="F11" sqref="F11"/>
    </sheetView>
  </sheetViews>
  <sheetFormatPr defaultColWidth="8.88671875" defaultRowHeight="14.4" x14ac:dyDescent="0.25"/>
  <cols>
    <col min="2" max="2" width="13.109375" bestFit="1" customWidth="1"/>
    <col min="6" max="6" width="7.21875" bestFit="1" customWidth="1"/>
    <col min="7" max="7" width="20" customWidth="1"/>
    <col min="9" max="17" width="4.44140625" bestFit="1" customWidth="1"/>
    <col min="18" max="20" width="5.44140625" bestFit="1" customWidth="1"/>
    <col min="21" max="21" width="5.33203125" bestFit="1" customWidth="1"/>
  </cols>
  <sheetData>
    <row r="2" spans="1:21" ht="25.05" customHeight="1" x14ac:dyDescent="0.25">
      <c r="A2" s="488"/>
      <c r="B2" s="489"/>
      <c r="C2" s="489"/>
      <c r="D2" s="9"/>
      <c r="E2" s="9"/>
      <c r="F2" s="9"/>
      <c r="G2" s="9"/>
      <c r="H2" s="9"/>
      <c r="I2" s="9"/>
      <c r="J2" s="8"/>
      <c r="K2" s="8"/>
      <c r="L2" s="8"/>
      <c r="M2" s="8"/>
      <c r="N2" s="8"/>
      <c r="O2" s="8"/>
      <c r="P2" s="8"/>
      <c r="Q2" s="8"/>
      <c r="R2" s="322" t="s">
        <v>0</v>
      </c>
      <c r="S2" s="323"/>
      <c r="T2" s="324" t="s">
        <v>1</v>
      </c>
      <c r="U2" s="324"/>
    </row>
    <row r="3" spans="1:21" ht="25.05" customHeight="1" x14ac:dyDescent="0.25">
      <c r="A3" s="490"/>
      <c r="B3" s="491"/>
      <c r="C3" s="491"/>
      <c r="D3" s="11"/>
      <c r="E3" s="11"/>
      <c r="F3" s="11"/>
      <c r="G3" s="11"/>
      <c r="H3" s="11"/>
      <c r="I3" s="11"/>
      <c r="J3" s="10"/>
      <c r="K3" s="10"/>
      <c r="L3" s="10"/>
      <c r="M3" s="10"/>
      <c r="N3" s="10"/>
      <c r="O3" s="10"/>
      <c r="P3" s="10"/>
      <c r="Q3" s="10"/>
      <c r="R3" s="322" t="s">
        <v>2</v>
      </c>
      <c r="S3" s="323"/>
      <c r="T3" s="324" t="s">
        <v>3</v>
      </c>
      <c r="U3" s="324"/>
    </row>
    <row r="4" spans="1:21" ht="25.05" customHeight="1" x14ac:dyDescent="0.25">
      <c r="A4" s="12"/>
      <c r="B4" s="10"/>
      <c r="C4" s="10"/>
      <c r="D4" s="11"/>
      <c r="E4" s="11"/>
      <c r="F4" s="11"/>
      <c r="G4" s="11"/>
      <c r="H4" s="11"/>
      <c r="I4" s="11"/>
      <c r="J4" s="10"/>
      <c r="K4" s="10"/>
      <c r="L4" s="10"/>
      <c r="M4" s="10"/>
      <c r="N4" s="10"/>
      <c r="O4" s="10"/>
      <c r="P4" s="10"/>
      <c r="Q4" s="10"/>
      <c r="R4" s="322" t="s">
        <v>5</v>
      </c>
      <c r="S4" s="323"/>
      <c r="T4" s="332">
        <v>43159</v>
      </c>
      <c r="U4" s="332"/>
    </row>
    <row r="5" spans="1:21" ht="25.05" customHeight="1" x14ac:dyDescent="0.25">
      <c r="A5" s="514" t="s">
        <v>293</v>
      </c>
      <c r="B5" s="515"/>
      <c r="C5" s="515"/>
      <c r="D5" s="515"/>
      <c r="E5" s="515"/>
      <c r="F5" s="515"/>
      <c r="G5" s="515"/>
      <c r="H5" s="515"/>
      <c r="I5" s="515"/>
      <c r="J5" s="515"/>
      <c r="K5" s="515"/>
      <c r="L5" s="515"/>
      <c r="M5" s="515"/>
      <c r="N5" s="515"/>
      <c r="O5" s="515"/>
      <c r="P5" s="515"/>
      <c r="Q5" s="516"/>
      <c r="R5" s="322" t="s">
        <v>32</v>
      </c>
      <c r="S5" s="323"/>
      <c r="T5" s="324" t="s">
        <v>33</v>
      </c>
      <c r="U5" s="324"/>
    </row>
    <row r="6" spans="1:21" ht="25.05" customHeight="1" x14ac:dyDescent="0.25">
      <c r="A6" s="84" t="s">
        <v>7</v>
      </c>
      <c r="B6" s="84" t="s">
        <v>34</v>
      </c>
      <c r="C6" s="517" t="s">
        <v>35</v>
      </c>
      <c r="D6" s="517"/>
      <c r="E6" s="517"/>
      <c r="F6" s="84" t="s">
        <v>10</v>
      </c>
      <c r="G6" s="84" t="s">
        <v>140</v>
      </c>
      <c r="H6" s="84" t="s">
        <v>47</v>
      </c>
      <c r="I6" s="84" t="s">
        <v>13</v>
      </c>
      <c r="J6" s="84" t="s">
        <v>14</v>
      </c>
      <c r="K6" s="84" t="s">
        <v>15</v>
      </c>
      <c r="L6" s="84" t="s">
        <v>16</v>
      </c>
      <c r="M6" s="84" t="s">
        <v>17</v>
      </c>
      <c r="N6" s="84" t="s">
        <v>18</v>
      </c>
      <c r="O6" s="84" t="s">
        <v>19</v>
      </c>
      <c r="P6" s="84" t="s">
        <v>20</v>
      </c>
      <c r="Q6" s="84" t="s">
        <v>21</v>
      </c>
      <c r="R6" s="84" t="s">
        <v>22</v>
      </c>
      <c r="S6" s="84" t="s">
        <v>23</v>
      </c>
      <c r="T6" s="84" t="s">
        <v>24</v>
      </c>
      <c r="U6" s="84" t="s">
        <v>141</v>
      </c>
    </row>
    <row r="7" spans="1:21" ht="61.2" customHeight="1" x14ac:dyDescent="0.25">
      <c r="A7" s="103" t="s">
        <v>183</v>
      </c>
      <c r="B7" s="29" t="s">
        <v>184</v>
      </c>
      <c r="C7" s="513" t="s">
        <v>185</v>
      </c>
      <c r="D7" s="513"/>
      <c r="E7" s="513"/>
      <c r="F7" s="104">
        <v>0</v>
      </c>
      <c r="G7" s="29" t="s">
        <v>294</v>
      </c>
      <c r="H7" s="29" t="s">
        <v>72</v>
      </c>
      <c r="I7" s="104">
        <v>0</v>
      </c>
      <c r="J7" s="104">
        <v>0</v>
      </c>
      <c r="K7" s="104">
        <v>0</v>
      </c>
      <c r="L7" s="105">
        <v>0</v>
      </c>
      <c r="M7" s="105">
        <v>0</v>
      </c>
      <c r="N7" s="105">
        <v>0</v>
      </c>
      <c r="O7" s="105">
        <v>0</v>
      </c>
      <c r="P7" s="105">
        <v>0</v>
      </c>
      <c r="Q7" s="105">
        <v>0</v>
      </c>
      <c r="R7" s="105">
        <v>0</v>
      </c>
      <c r="S7" s="105">
        <v>0</v>
      </c>
      <c r="T7" s="105">
        <v>0</v>
      </c>
      <c r="U7" s="106">
        <v>0</v>
      </c>
    </row>
  </sheetData>
  <mergeCells count="12">
    <mergeCell ref="C7:E7"/>
    <mergeCell ref="R2:S2"/>
    <mergeCell ref="T2:U2"/>
    <mergeCell ref="R3:S3"/>
    <mergeCell ref="T3:U3"/>
    <mergeCell ref="R4:S4"/>
    <mergeCell ref="T4:U4"/>
    <mergeCell ref="A2:C3"/>
    <mergeCell ref="A5:Q5"/>
    <mergeCell ref="R5:S5"/>
    <mergeCell ref="T5:U5"/>
    <mergeCell ref="C6:E6"/>
  </mergeCells>
  <phoneticPr fontId="40" type="noConversion"/>
  <pageMargins left="0.75" right="0.75" top="1" bottom="1" header="0.5" footer="0.5"/>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Z16"/>
  <sheetViews>
    <sheetView topLeftCell="A2" workbookViewId="0">
      <selection activeCell="S16" sqref="S16"/>
    </sheetView>
  </sheetViews>
  <sheetFormatPr defaultColWidth="9" defaultRowHeight="13.8" x14ac:dyDescent="0.25"/>
  <cols>
    <col min="1" max="1" width="7.5546875" style="146" bestFit="1" customWidth="1"/>
    <col min="2" max="2" width="14.33203125" style="147" customWidth="1"/>
    <col min="3" max="3" width="13.6640625" style="147" customWidth="1"/>
    <col min="4" max="4" width="13.6640625" style="146" customWidth="1"/>
    <col min="5" max="5" width="15.33203125" style="147" customWidth="1"/>
    <col min="6" max="6" width="23.77734375" style="147" customWidth="1"/>
    <col min="7" max="18" width="5.6640625" style="146" customWidth="1"/>
    <col min="19" max="19" width="8.6640625" style="146" customWidth="1"/>
    <col min="20" max="26" width="9" style="146"/>
    <col min="27" max="16384" width="9" style="210"/>
  </cols>
  <sheetData>
    <row r="1" spans="1:19" ht="60.75" customHeight="1" x14ac:dyDescent="0.25">
      <c r="A1" s="518"/>
      <c r="B1" s="518"/>
      <c r="C1" s="518"/>
      <c r="D1" s="518"/>
      <c r="E1" s="518"/>
      <c r="F1" s="518"/>
      <c r="G1" s="518"/>
      <c r="H1" s="518"/>
      <c r="I1" s="518"/>
      <c r="J1" s="518"/>
      <c r="K1" s="518"/>
      <c r="L1" s="518"/>
      <c r="M1" s="518"/>
      <c r="N1" s="518"/>
      <c r="O1" s="518"/>
      <c r="P1" s="518"/>
      <c r="Q1" s="518"/>
      <c r="R1" s="518"/>
      <c r="S1" s="518"/>
    </row>
    <row r="2" spans="1:19" ht="34.200000000000003" customHeight="1" x14ac:dyDescent="0.25">
      <c r="A2" s="430" t="s">
        <v>295</v>
      </c>
      <c r="B2" s="430"/>
      <c r="C2" s="430"/>
      <c r="D2" s="430"/>
      <c r="E2" s="430"/>
      <c r="F2" s="430"/>
      <c r="G2" s="430"/>
      <c r="H2" s="430"/>
      <c r="I2" s="430"/>
      <c r="J2" s="430"/>
      <c r="K2" s="430"/>
      <c r="L2" s="430"/>
      <c r="M2" s="430"/>
      <c r="N2" s="430"/>
      <c r="O2" s="430"/>
      <c r="P2" s="430"/>
      <c r="Q2" s="430"/>
      <c r="R2" s="430"/>
      <c r="S2" s="430"/>
    </row>
    <row r="3" spans="1:19" ht="24" customHeight="1" x14ac:dyDescent="0.25">
      <c r="A3" s="326" t="s">
        <v>7</v>
      </c>
      <c r="B3" s="326" t="s">
        <v>8</v>
      </c>
      <c r="C3" s="326" t="s">
        <v>9</v>
      </c>
      <c r="D3" s="326" t="s">
        <v>10</v>
      </c>
      <c r="E3" s="326" t="s">
        <v>11</v>
      </c>
      <c r="F3" s="521"/>
      <c r="G3" s="519" t="s">
        <v>12</v>
      </c>
      <c r="H3" s="519"/>
      <c r="I3" s="519"/>
      <c r="J3" s="519"/>
      <c r="K3" s="519"/>
      <c r="L3" s="519"/>
      <c r="M3" s="519"/>
      <c r="N3" s="519"/>
      <c r="O3" s="519"/>
      <c r="P3" s="519"/>
      <c r="Q3" s="519"/>
      <c r="R3" s="519"/>
      <c r="S3" s="519"/>
    </row>
    <row r="4" spans="1:19" ht="24" customHeight="1" x14ac:dyDescent="0.25">
      <c r="A4" s="326"/>
      <c r="B4" s="326"/>
      <c r="C4" s="326"/>
      <c r="D4" s="326"/>
      <c r="E4" s="326"/>
      <c r="F4" s="521"/>
      <c r="G4" s="265" t="s">
        <v>13</v>
      </c>
      <c r="H4" s="265" t="s">
        <v>14</v>
      </c>
      <c r="I4" s="265" t="s">
        <v>15</v>
      </c>
      <c r="J4" s="265" t="s">
        <v>16</v>
      </c>
      <c r="K4" s="265" t="s">
        <v>17</v>
      </c>
      <c r="L4" s="265" t="s">
        <v>18</v>
      </c>
      <c r="M4" s="265" t="s">
        <v>19</v>
      </c>
      <c r="N4" s="265" t="s">
        <v>20</v>
      </c>
      <c r="O4" s="265" t="s">
        <v>21</v>
      </c>
      <c r="P4" s="265" t="s">
        <v>22</v>
      </c>
      <c r="Q4" s="265" t="s">
        <v>23</v>
      </c>
      <c r="R4" s="265" t="s">
        <v>24</v>
      </c>
      <c r="S4" s="265" t="s">
        <v>48</v>
      </c>
    </row>
    <row r="5" spans="1:19" ht="30" customHeight="1" x14ac:dyDescent="0.25">
      <c r="A5" s="326" t="s">
        <v>183</v>
      </c>
      <c r="B5" s="520" t="s">
        <v>188</v>
      </c>
      <c r="C5" s="520" t="s">
        <v>189</v>
      </c>
      <c r="D5" s="327" t="s">
        <v>525</v>
      </c>
      <c r="E5" s="520" t="s">
        <v>517</v>
      </c>
      <c r="F5" s="267" t="s">
        <v>296</v>
      </c>
      <c r="G5" s="265">
        <v>246</v>
      </c>
      <c r="H5" s="265">
        <v>251</v>
      </c>
      <c r="I5" s="265">
        <v>253</v>
      </c>
      <c r="J5" s="265">
        <v>254</v>
      </c>
      <c r="K5" s="265">
        <v>257</v>
      </c>
      <c r="L5" s="265">
        <v>254</v>
      </c>
      <c r="M5" s="265">
        <v>255</v>
      </c>
      <c r="N5" s="265">
        <v>257</v>
      </c>
      <c r="O5" s="265">
        <v>257</v>
      </c>
      <c r="P5" s="265">
        <v>255</v>
      </c>
      <c r="Q5" s="265">
        <v>250</v>
      </c>
      <c r="R5" s="265">
        <v>253</v>
      </c>
      <c r="S5" s="265"/>
    </row>
    <row r="6" spans="1:19" ht="30" customHeight="1" x14ac:dyDescent="0.25">
      <c r="A6" s="326"/>
      <c r="B6" s="520"/>
      <c r="C6" s="520"/>
      <c r="D6" s="327"/>
      <c r="E6" s="520"/>
      <c r="F6" s="267" t="s">
        <v>297</v>
      </c>
      <c r="G6" s="265">
        <v>489</v>
      </c>
      <c r="H6" s="265">
        <v>502</v>
      </c>
      <c r="I6" s="265">
        <v>506</v>
      </c>
      <c r="J6" s="265">
        <v>507</v>
      </c>
      <c r="K6" s="265">
        <v>509</v>
      </c>
      <c r="L6" s="265">
        <v>506</v>
      </c>
      <c r="M6" s="265">
        <v>508</v>
      </c>
      <c r="N6" s="265">
        <v>508</v>
      </c>
      <c r="O6" s="265">
        <v>503</v>
      </c>
      <c r="P6" s="265">
        <v>504</v>
      </c>
      <c r="Q6" s="265">
        <v>502</v>
      </c>
      <c r="R6" s="265">
        <v>504</v>
      </c>
      <c r="S6" s="265"/>
    </row>
    <row r="7" spans="1:19" ht="30" customHeight="1" x14ac:dyDescent="0.25">
      <c r="A7" s="326"/>
      <c r="B7" s="520"/>
      <c r="C7" s="520"/>
      <c r="D7" s="327"/>
      <c r="E7" s="520"/>
      <c r="F7" s="267" t="s">
        <v>298</v>
      </c>
      <c r="G7" s="266">
        <f t="shared" ref="G7:R7" si="0">G5/G6</f>
        <v>0.50306748466257667</v>
      </c>
      <c r="H7" s="266">
        <f t="shared" si="0"/>
        <v>0.5</v>
      </c>
      <c r="I7" s="266">
        <f t="shared" si="0"/>
        <v>0.5</v>
      </c>
      <c r="J7" s="266">
        <f t="shared" si="0"/>
        <v>0.50098619329388561</v>
      </c>
      <c r="K7" s="266">
        <f t="shared" si="0"/>
        <v>0.50491159135559927</v>
      </c>
      <c r="L7" s="266">
        <f t="shared" si="0"/>
        <v>0.50197628458498023</v>
      </c>
      <c r="M7" s="266">
        <f t="shared" si="0"/>
        <v>0.50196850393700787</v>
      </c>
      <c r="N7" s="266">
        <f t="shared" si="0"/>
        <v>0.50590551181102361</v>
      </c>
      <c r="O7" s="266">
        <f t="shared" si="0"/>
        <v>0.51093439363817095</v>
      </c>
      <c r="P7" s="266">
        <f t="shared" si="0"/>
        <v>0.50595238095238093</v>
      </c>
      <c r="Q7" s="266">
        <f t="shared" si="0"/>
        <v>0.49800796812749004</v>
      </c>
      <c r="R7" s="266">
        <f t="shared" si="0"/>
        <v>0.50198412698412698</v>
      </c>
      <c r="S7" s="266">
        <f>AVERAGE(G7:R7)</f>
        <v>0.50297453661227021</v>
      </c>
    </row>
    <row r="8" spans="1:19" ht="34.5" customHeight="1" x14ac:dyDescent="0.25">
      <c r="A8" s="326" t="s">
        <v>183</v>
      </c>
      <c r="B8" s="520" t="s">
        <v>192</v>
      </c>
      <c r="C8" s="520" t="s">
        <v>193</v>
      </c>
      <c r="D8" s="327" t="s">
        <v>194</v>
      </c>
      <c r="E8" s="520" t="s">
        <v>518</v>
      </c>
      <c r="F8" s="268" t="s">
        <v>299</v>
      </c>
      <c r="G8" s="265">
        <v>15</v>
      </c>
      <c r="H8" s="265">
        <v>15</v>
      </c>
      <c r="I8" s="265">
        <v>15</v>
      </c>
      <c r="J8" s="265">
        <v>16</v>
      </c>
      <c r="K8" s="265">
        <v>17</v>
      </c>
      <c r="L8" s="265">
        <v>17</v>
      </c>
      <c r="M8" s="265">
        <v>17</v>
      </c>
      <c r="N8" s="265">
        <v>18</v>
      </c>
      <c r="O8" s="265">
        <v>18</v>
      </c>
      <c r="P8" s="265">
        <v>18</v>
      </c>
      <c r="Q8" s="265">
        <v>17</v>
      </c>
      <c r="R8" s="265">
        <v>17</v>
      </c>
      <c r="S8" s="265"/>
    </row>
    <row r="9" spans="1:19" ht="34.5" customHeight="1" x14ac:dyDescent="0.25">
      <c r="A9" s="326"/>
      <c r="B9" s="520"/>
      <c r="C9" s="520"/>
      <c r="D9" s="327"/>
      <c r="E9" s="520"/>
      <c r="F9" s="267" t="s">
        <v>300</v>
      </c>
      <c r="G9" s="265">
        <v>41</v>
      </c>
      <c r="H9" s="265">
        <v>41</v>
      </c>
      <c r="I9" s="265">
        <v>42</v>
      </c>
      <c r="J9" s="265">
        <v>44</v>
      </c>
      <c r="K9" s="265">
        <v>44</v>
      </c>
      <c r="L9" s="265">
        <v>43</v>
      </c>
      <c r="M9" s="265">
        <v>43</v>
      </c>
      <c r="N9" s="265">
        <v>42</v>
      </c>
      <c r="O9" s="265">
        <v>43</v>
      </c>
      <c r="P9" s="265">
        <v>43</v>
      </c>
      <c r="Q9" s="265">
        <v>41</v>
      </c>
      <c r="R9" s="265">
        <v>41</v>
      </c>
      <c r="S9" s="265"/>
    </row>
    <row r="10" spans="1:19" ht="34.5" customHeight="1" x14ac:dyDescent="0.25">
      <c r="A10" s="326"/>
      <c r="B10" s="520"/>
      <c r="C10" s="520"/>
      <c r="D10" s="327"/>
      <c r="E10" s="520"/>
      <c r="F10" s="267" t="s">
        <v>298</v>
      </c>
      <c r="G10" s="266">
        <f t="shared" ref="G10:R10" si="1">G8/G9</f>
        <v>0.36585365853658536</v>
      </c>
      <c r="H10" s="266">
        <f t="shared" si="1"/>
        <v>0.36585365853658536</v>
      </c>
      <c r="I10" s="266">
        <f t="shared" si="1"/>
        <v>0.35714285714285715</v>
      </c>
      <c r="J10" s="266">
        <f t="shared" si="1"/>
        <v>0.36363636363636365</v>
      </c>
      <c r="K10" s="266">
        <f t="shared" si="1"/>
        <v>0.38636363636363635</v>
      </c>
      <c r="L10" s="266">
        <f t="shared" si="1"/>
        <v>0.39534883720930231</v>
      </c>
      <c r="M10" s="266">
        <f t="shared" si="1"/>
        <v>0.39534883720930231</v>
      </c>
      <c r="N10" s="266">
        <f t="shared" si="1"/>
        <v>0.42857142857142855</v>
      </c>
      <c r="O10" s="266">
        <f t="shared" si="1"/>
        <v>0.41860465116279072</v>
      </c>
      <c r="P10" s="266">
        <f t="shared" si="1"/>
        <v>0.41860465116279072</v>
      </c>
      <c r="Q10" s="266">
        <f t="shared" si="1"/>
        <v>0.41463414634146339</v>
      </c>
      <c r="R10" s="266">
        <f t="shared" si="1"/>
        <v>0.41463414634146339</v>
      </c>
      <c r="S10" s="266">
        <f>AVERAGE(G10:R10)</f>
        <v>0.39371640601788077</v>
      </c>
    </row>
    <row r="11" spans="1:19" ht="34.5" customHeight="1" x14ac:dyDescent="0.25">
      <c r="A11" s="326" t="s">
        <v>183</v>
      </c>
      <c r="B11" s="520" t="s">
        <v>196</v>
      </c>
      <c r="C11" s="520" t="s">
        <v>197</v>
      </c>
      <c r="D11" s="327" t="s">
        <v>526</v>
      </c>
      <c r="E11" s="520" t="s">
        <v>519</v>
      </c>
      <c r="F11" s="268" t="s">
        <v>301</v>
      </c>
      <c r="G11" s="265">
        <v>61</v>
      </c>
      <c r="H11" s="265">
        <v>62</v>
      </c>
      <c r="I11" s="265">
        <v>64</v>
      </c>
      <c r="J11" s="265">
        <v>62</v>
      </c>
      <c r="K11" s="265">
        <v>63</v>
      </c>
      <c r="L11" s="265">
        <v>64</v>
      </c>
      <c r="M11" s="265">
        <v>62</v>
      </c>
      <c r="N11" s="265">
        <v>62</v>
      </c>
      <c r="O11" s="265">
        <v>62</v>
      </c>
      <c r="P11" s="265">
        <v>62</v>
      </c>
      <c r="Q11" s="265">
        <v>61</v>
      </c>
      <c r="R11" s="265">
        <v>62</v>
      </c>
      <c r="S11" s="265"/>
    </row>
    <row r="12" spans="1:19" ht="34.5" customHeight="1" x14ac:dyDescent="0.25">
      <c r="A12" s="326"/>
      <c r="B12" s="520"/>
      <c r="C12" s="520"/>
      <c r="D12" s="327"/>
      <c r="E12" s="520"/>
      <c r="F12" s="267" t="s">
        <v>297</v>
      </c>
      <c r="G12" s="265">
        <v>489</v>
      </c>
      <c r="H12" s="265">
        <v>502</v>
      </c>
      <c r="I12" s="265">
        <v>506</v>
      </c>
      <c r="J12" s="265">
        <v>507</v>
      </c>
      <c r="K12" s="265">
        <v>509</v>
      </c>
      <c r="L12" s="265">
        <v>506</v>
      </c>
      <c r="M12" s="265">
        <v>508</v>
      </c>
      <c r="N12" s="265">
        <v>508</v>
      </c>
      <c r="O12" s="265">
        <v>503</v>
      </c>
      <c r="P12" s="265">
        <v>504</v>
      </c>
      <c r="Q12" s="265">
        <v>502</v>
      </c>
      <c r="R12" s="265">
        <v>504</v>
      </c>
      <c r="S12" s="265"/>
    </row>
    <row r="13" spans="1:19" ht="34.5" customHeight="1" x14ac:dyDescent="0.25">
      <c r="A13" s="326"/>
      <c r="B13" s="520"/>
      <c r="C13" s="520"/>
      <c r="D13" s="327"/>
      <c r="E13" s="520"/>
      <c r="F13" s="267" t="s">
        <v>298</v>
      </c>
      <c r="G13" s="266">
        <f t="shared" ref="G13:R13" si="2">G11/G12</f>
        <v>0.12474437627811862</v>
      </c>
      <c r="H13" s="266">
        <f t="shared" si="2"/>
        <v>0.12350597609561753</v>
      </c>
      <c r="I13" s="266">
        <f t="shared" si="2"/>
        <v>0.12648221343873517</v>
      </c>
      <c r="J13" s="266">
        <f t="shared" si="2"/>
        <v>0.1222879684418146</v>
      </c>
      <c r="K13" s="266">
        <f t="shared" si="2"/>
        <v>0.1237721021611002</v>
      </c>
      <c r="L13" s="266">
        <f t="shared" si="2"/>
        <v>0.12648221343873517</v>
      </c>
      <c r="M13" s="266">
        <f t="shared" si="2"/>
        <v>0.12204724409448819</v>
      </c>
      <c r="N13" s="266">
        <f t="shared" si="2"/>
        <v>0.12204724409448819</v>
      </c>
      <c r="O13" s="266">
        <f t="shared" si="2"/>
        <v>0.12326043737574553</v>
      </c>
      <c r="P13" s="266">
        <f t="shared" si="2"/>
        <v>0.12301587301587301</v>
      </c>
      <c r="Q13" s="266">
        <f t="shared" si="2"/>
        <v>0.12151394422310757</v>
      </c>
      <c r="R13" s="266">
        <f t="shared" si="2"/>
        <v>0.12301587301587301</v>
      </c>
      <c r="S13" s="266">
        <f>AVERAGE(G13:R13)</f>
        <v>0.12351462213947473</v>
      </c>
    </row>
    <row r="14" spans="1:19" ht="42.75" customHeight="1" x14ac:dyDescent="0.25">
      <c r="A14" s="326" t="s">
        <v>183</v>
      </c>
      <c r="B14" s="520" t="s">
        <v>200</v>
      </c>
      <c r="C14" s="520" t="s">
        <v>201</v>
      </c>
      <c r="D14" s="327" t="s">
        <v>202</v>
      </c>
      <c r="E14" s="520" t="s">
        <v>520</v>
      </c>
      <c r="F14" s="268" t="s">
        <v>302</v>
      </c>
      <c r="G14" s="265">
        <v>5</v>
      </c>
      <c r="H14" s="265">
        <v>4</v>
      </c>
      <c r="I14" s="265">
        <v>4</v>
      </c>
      <c r="J14" s="265">
        <v>4</v>
      </c>
      <c r="K14" s="265">
        <v>4</v>
      </c>
      <c r="L14" s="265">
        <v>4</v>
      </c>
      <c r="M14" s="265">
        <v>4</v>
      </c>
      <c r="N14" s="265">
        <v>4</v>
      </c>
      <c r="O14" s="265">
        <v>4</v>
      </c>
      <c r="P14" s="265">
        <v>4</v>
      </c>
      <c r="Q14" s="265">
        <v>4</v>
      </c>
      <c r="R14" s="265">
        <v>4</v>
      </c>
      <c r="S14" s="265"/>
    </row>
    <row r="15" spans="1:19" ht="34.5" customHeight="1" x14ac:dyDescent="0.25">
      <c r="A15" s="326"/>
      <c r="B15" s="520"/>
      <c r="C15" s="520"/>
      <c r="D15" s="327"/>
      <c r="E15" s="520"/>
      <c r="F15" s="268" t="s">
        <v>303</v>
      </c>
      <c r="G15" s="265">
        <v>41</v>
      </c>
      <c r="H15" s="265">
        <v>41</v>
      </c>
      <c r="I15" s="265">
        <v>42</v>
      </c>
      <c r="J15" s="265">
        <v>44</v>
      </c>
      <c r="K15" s="265">
        <v>44</v>
      </c>
      <c r="L15" s="265">
        <v>43</v>
      </c>
      <c r="M15" s="265">
        <v>43</v>
      </c>
      <c r="N15" s="265">
        <v>42</v>
      </c>
      <c r="O15" s="265">
        <v>43</v>
      </c>
      <c r="P15" s="265">
        <v>43</v>
      </c>
      <c r="Q15" s="265">
        <v>41</v>
      </c>
      <c r="R15" s="265">
        <v>41</v>
      </c>
      <c r="S15" s="265"/>
    </row>
    <row r="16" spans="1:19" ht="34.5" customHeight="1" x14ac:dyDescent="0.25">
      <c r="A16" s="326"/>
      <c r="B16" s="520"/>
      <c r="C16" s="520"/>
      <c r="D16" s="327"/>
      <c r="E16" s="520"/>
      <c r="F16" s="267" t="s">
        <v>298</v>
      </c>
      <c r="G16" s="266">
        <f t="shared" ref="G16:R16" si="3">G14/G15</f>
        <v>0.12195121951219512</v>
      </c>
      <c r="H16" s="266">
        <f t="shared" si="3"/>
        <v>9.7560975609756101E-2</v>
      </c>
      <c r="I16" s="266">
        <f t="shared" si="3"/>
        <v>9.5238095238095233E-2</v>
      </c>
      <c r="J16" s="266">
        <f t="shared" si="3"/>
        <v>9.0909090909090912E-2</v>
      </c>
      <c r="K16" s="266">
        <f t="shared" si="3"/>
        <v>9.0909090909090912E-2</v>
      </c>
      <c r="L16" s="266">
        <f t="shared" si="3"/>
        <v>9.3023255813953487E-2</v>
      </c>
      <c r="M16" s="266">
        <f t="shared" si="3"/>
        <v>9.3023255813953487E-2</v>
      </c>
      <c r="N16" s="266">
        <f t="shared" si="3"/>
        <v>9.5238095238095233E-2</v>
      </c>
      <c r="O16" s="266">
        <f t="shared" si="3"/>
        <v>9.3023255813953487E-2</v>
      </c>
      <c r="P16" s="266">
        <f t="shared" si="3"/>
        <v>9.3023255813953487E-2</v>
      </c>
      <c r="Q16" s="266">
        <f t="shared" si="3"/>
        <v>9.7560975609756101E-2</v>
      </c>
      <c r="R16" s="266">
        <f t="shared" si="3"/>
        <v>9.7560975609756101E-2</v>
      </c>
      <c r="S16" s="266">
        <f>AVERAGE(G16:R16)</f>
        <v>9.6585128490970826E-2</v>
      </c>
    </row>
  </sheetData>
  <mergeCells count="28">
    <mergeCell ref="E8:E10"/>
    <mergeCell ref="E11:E13"/>
    <mergeCell ref="E14:E16"/>
    <mergeCell ref="E3:F4"/>
    <mergeCell ref="C8:C10"/>
    <mergeCell ref="C11:C13"/>
    <mergeCell ref="C14:C16"/>
    <mergeCell ref="D3:D4"/>
    <mergeCell ref="D5:D7"/>
    <mergeCell ref="D8:D10"/>
    <mergeCell ref="D11:D13"/>
    <mergeCell ref="D14:D16"/>
    <mergeCell ref="A8:A10"/>
    <mergeCell ref="A11:A13"/>
    <mergeCell ref="A14:A16"/>
    <mergeCell ref="B3:B4"/>
    <mergeCell ref="B5:B7"/>
    <mergeCell ref="B8:B10"/>
    <mergeCell ref="B11:B13"/>
    <mergeCell ref="B14:B16"/>
    <mergeCell ref="A1:S1"/>
    <mergeCell ref="A2:S2"/>
    <mergeCell ref="G3:S3"/>
    <mergeCell ref="A3:A4"/>
    <mergeCell ref="A5:A7"/>
    <mergeCell ref="C3:C4"/>
    <mergeCell ref="C5:C7"/>
    <mergeCell ref="E5:E7"/>
  </mergeCells>
  <phoneticPr fontId="40" type="noConversion"/>
  <pageMargins left="0.28999999999999998" right="0.16" top="0.24" bottom="0.16" header="0.3" footer="0.16"/>
  <pageSetup paperSize="9" orientation="landscape"/>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theme="0" tint="-4.9989318521683403E-2"/>
  </sheetPr>
  <dimension ref="A1:U54"/>
  <sheetViews>
    <sheetView workbookViewId="0">
      <selection activeCell="I12" sqref="I12"/>
    </sheetView>
  </sheetViews>
  <sheetFormatPr defaultColWidth="8.88671875" defaultRowHeight="13.8" x14ac:dyDescent="0.25"/>
  <cols>
    <col min="1" max="1" width="8.88671875" style="210"/>
    <col min="2" max="2" width="21.44140625" style="210" bestFit="1" customWidth="1"/>
    <col min="3" max="6" width="8.88671875" style="210"/>
    <col min="7" max="7" width="13.88671875" style="210" bestFit="1" customWidth="1"/>
    <col min="8" max="8" width="8.88671875" style="210"/>
    <col min="9" max="14" width="4.5546875" style="210" bestFit="1" customWidth="1"/>
    <col min="15" max="15" width="4.44140625" style="210" bestFit="1" customWidth="1"/>
    <col min="16" max="17" width="4.5546875" style="210" bestFit="1" customWidth="1"/>
    <col min="18" max="20" width="5.44140625" style="210" bestFit="1" customWidth="1"/>
    <col min="21" max="21" width="5.5546875" style="210" bestFit="1" customWidth="1"/>
    <col min="22" max="16384" width="8.88671875" style="210"/>
  </cols>
  <sheetData>
    <row r="1" spans="1:21" ht="25.05" customHeight="1" x14ac:dyDescent="0.25">
      <c r="A1" s="315"/>
      <c r="B1" s="316"/>
      <c r="C1" s="316"/>
      <c r="D1" s="250"/>
      <c r="E1" s="250"/>
      <c r="F1" s="250"/>
      <c r="G1" s="250"/>
      <c r="H1" s="250"/>
      <c r="I1" s="250"/>
      <c r="J1" s="249"/>
      <c r="K1" s="249"/>
      <c r="L1" s="249"/>
      <c r="M1" s="249"/>
      <c r="N1" s="249"/>
      <c r="O1" s="249"/>
      <c r="P1" s="249"/>
      <c r="Q1" s="249"/>
      <c r="R1" s="322" t="s">
        <v>0</v>
      </c>
      <c r="S1" s="323"/>
      <c r="T1" s="324" t="s">
        <v>1</v>
      </c>
      <c r="U1" s="324"/>
    </row>
    <row r="2" spans="1:21" ht="25.05" customHeight="1" x14ac:dyDescent="0.25">
      <c r="A2" s="317"/>
      <c r="B2" s="318"/>
      <c r="C2" s="318"/>
      <c r="D2" s="251"/>
      <c r="E2" s="251"/>
      <c r="F2" s="251"/>
      <c r="G2" s="251"/>
      <c r="H2" s="251"/>
      <c r="I2" s="251"/>
      <c r="J2" s="129"/>
      <c r="K2" s="129"/>
      <c r="L2" s="129"/>
      <c r="M2" s="129"/>
      <c r="N2" s="129"/>
      <c r="O2" s="129"/>
      <c r="P2" s="129"/>
      <c r="Q2" s="129"/>
      <c r="R2" s="322" t="s">
        <v>2</v>
      </c>
      <c r="S2" s="323"/>
      <c r="T2" s="324" t="s">
        <v>3</v>
      </c>
      <c r="U2" s="324"/>
    </row>
    <row r="3" spans="1:21" ht="25.05" customHeight="1" x14ac:dyDescent="0.25">
      <c r="A3" s="524" t="s">
        <v>458</v>
      </c>
      <c r="B3" s="524"/>
      <c r="C3" s="524"/>
      <c r="D3" s="524"/>
      <c r="E3" s="524"/>
      <c r="F3" s="524"/>
      <c r="G3" s="524"/>
      <c r="H3" s="524"/>
      <c r="I3" s="524"/>
      <c r="J3" s="524"/>
      <c r="K3" s="524"/>
      <c r="L3" s="524"/>
      <c r="M3" s="524"/>
      <c r="N3" s="524"/>
      <c r="O3" s="524"/>
      <c r="P3" s="524"/>
      <c r="Q3" s="525"/>
      <c r="R3" s="322" t="s">
        <v>5</v>
      </c>
      <c r="S3" s="323"/>
      <c r="T3" s="332">
        <v>43159</v>
      </c>
      <c r="U3" s="332"/>
    </row>
    <row r="4" spans="1:21" ht="25.05" customHeight="1" x14ac:dyDescent="0.25">
      <c r="A4" s="526"/>
      <c r="B4" s="526"/>
      <c r="C4" s="526"/>
      <c r="D4" s="526"/>
      <c r="E4" s="526"/>
      <c r="F4" s="526"/>
      <c r="G4" s="526"/>
      <c r="H4" s="526"/>
      <c r="I4" s="526"/>
      <c r="J4" s="526"/>
      <c r="K4" s="526"/>
      <c r="L4" s="526"/>
      <c r="M4" s="526"/>
      <c r="N4" s="526"/>
      <c r="O4" s="526"/>
      <c r="P4" s="526"/>
      <c r="Q4" s="527"/>
      <c r="R4" s="322" t="s">
        <v>32</v>
      </c>
      <c r="S4" s="323"/>
      <c r="T4" s="324" t="s">
        <v>33</v>
      </c>
      <c r="U4" s="324"/>
    </row>
    <row r="5" spans="1:21" ht="31.2" customHeight="1" x14ac:dyDescent="0.25">
      <c r="A5" s="253" t="s">
        <v>459</v>
      </c>
      <c r="B5" s="253" t="s">
        <v>34</v>
      </c>
      <c r="C5" s="522" t="s">
        <v>35</v>
      </c>
      <c r="D5" s="522"/>
      <c r="E5" s="522"/>
      <c r="F5" s="253" t="s">
        <v>10</v>
      </c>
      <c r="G5" s="260" t="s">
        <v>140</v>
      </c>
      <c r="H5" s="253" t="s">
        <v>47</v>
      </c>
      <c r="I5" s="253" t="s">
        <v>13</v>
      </c>
      <c r="J5" s="253" t="s">
        <v>14</v>
      </c>
      <c r="K5" s="253" t="s">
        <v>15</v>
      </c>
      <c r="L5" s="253" t="s">
        <v>16</v>
      </c>
      <c r="M5" s="253" t="s">
        <v>17</v>
      </c>
      <c r="N5" s="253" t="s">
        <v>18</v>
      </c>
      <c r="O5" s="253" t="s">
        <v>19</v>
      </c>
      <c r="P5" s="253" t="s">
        <v>20</v>
      </c>
      <c r="Q5" s="253" t="s">
        <v>21</v>
      </c>
      <c r="R5" s="253" t="s">
        <v>22</v>
      </c>
      <c r="S5" s="253" t="s">
        <v>23</v>
      </c>
      <c r="T5" s="253" t="s">
        <v>24</v>
      </c>
      <c r="U5" s="253" t="s">
        <v>141</v>
      </c>
    </row>
    <row r="6" spans="1:21" ht="28.2" customHeight="1" x14ac:dyDescent="0.25">
      <c r="A6" s="523" t="s">
        <v>203</v>
      </c>
      <c r="B6" s="163" t="s">
        <v>204</v>
      </c>
      <c r="C6" s="520" t="s">
        <v>460</v>
      </c>
      <c r="D6" s="520"/>
      <c r="E6" s="520"/>
      <c r="F6" s="261" t="s">
        <v>40</v>
      </c>
      <c r="G6" s="258" t="s">
        <v>461</v>
      </c>
      <c r="H6" s="262" t="s">
        <v>289</v>
      </c>
      <c r="I6" s="263">
        <v>1</v>
      </c>
      <c r="J6" s="263" t="s">
        <v>462</v>
      </c>
      <c r="K6" s="263" t="s">
        <v>462</v>
      </c>
      <c r="L6" s="263">
        <v>1</v>
      </c>
      <c r="M6" s="263" t="s">
        <v>462</v>
      </c>
      <c r="N6" s="263" t="s">
        <v>462</v>
      </c>
      <c r="O6" s="263">
        <v>1</v>
      </c>
      <c r="P6" s="263" t="s">
        <v>462</v>
      </c>
      <c r="Q6" s="263" t="s">
        <v>462</v>
      </c>
      <c r="R6" s="263" t="s">
        <v>462</v>
      </c>
      <c r="S6" s="263">
        <v>1</v>
      </c>
      <c r="T6" s="263" t="s">
        <v>462</v>
      </c>
      <c r="U6" s="263">
        <v>4</v>
      </c>
    </row>
    <row r="7" spans="1:21" ht="28.2" customHeight="1" x14ac:dyDescent="0.25">
      <c r="A7" s="523"/>
      <c r="B7" s="163" t="s">
        <v>209</v>
      </c>
      <c r="C7" s="520" t="s">
        <v>463</v>
      </c>
      <c r="D7" s="520"/>
      <c r="E7" s="520"/>
      <c r="F7" s="264">
        <v>1</v>
      </c>
      <c r="G7" s="258" t="s">
        <v>464</v>
      </c>
      <c r="H7" s="262" t="s">
        <v>56</v>
      </c>
      <c r="I7" s="263" t="s">
        <v>462</v>
      </c>
      <c r="J7" s="263" t="s">
        <v>462</v>
      </c>
      <c r="K7" s="263" t="s">
        <v>462</v>
      </c>
      <c r="L7" s="263" t="s">
        <v>462</v>
      </c>
      <c r="M7" s="263" t="s">
        <v>462</v>
      </c>
      <c r="N7" s="263" t="s">
        <v>462</v>
      </c>
      <c r="O7" s="263">
        <v>1</v>
      </c>
      <c r="P7" s="263" t="s">
        <v>462</v>
      </c>
      <c r="Q7" s="263" t="s">
        <v>462</v>
      </c>
      <c r="R7" s="263" t="s">
        <v>462</v>
      </c>
      <c r="S7" s="263" t="s">
        <v>462</v>
      </c>
      <c r="T7" s="263" t="s">
        <v>462</v>
      </c>
      <c r="U7" s="248">
        <v>1</v>
      </c>
    </row>
    <row r="9" spans="1:21" x14ac:dyDescent="0.25">
      <c r="A9" s="259"/>
    </row>
    <row r="12" spans="1:21" ht="106.5" customHeight="1" x14ac:dyDescent="0.25"/>
    <row r="54" spans="1:1" x14ac:dyDescent="0.25">
      <c r="A54" s="210" t="s">
        <v>464</v>
      </c>
    </row>
  </sheetData>
  <mergeCells count="14">
    <mergeCell ref="C7:E7"/>
    <mergeCell ref="A6:A7"/>
    <mergeCell ref="A1:C2"/>
    <mergeCell ref="R4:S4"/>
    <mergeCell ref="A3:Q4"/>
    <mergeCell ref="T4:U4"/>
    <mergeCell ref="C5:E5"/>
    <mergeCell ref="C6:E6"/>
    <mergeCell ref="R1:S1"/>
    <mergeCell ref="T1:U1"/>
    <mergeCell ref="R2:S2"/>
    <mergeCell ref="T2:U2"/>
    <mergeCell ref="R3:S3"/>
    <mergeCell ref="T3:U3"/>
  </mergeCells>
  <phoneticPr fontId="40" type="noConversion"/>
  <pageMargins left="0.75" right="0.75" top="1" bottom="1" header="0.5" footer="0.5"/>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U13"/>
  <sheetViews>
    <sheetView workbookViewId="0">
      <selection activeCell="D45" sqref="D45"/>
    </sheetView>
  </sheetViews>
  <sheetFormatPr defaultColWidth="8.88671875" defaultRowHeight="13.8" x14ac:dyDescent="0.25"/>
  <cols>
    <col min="1" max="1" width="10.6640625" style="210" customWidth="1"/>
    <col min="2" max="2" width="14" style="210" customWidth="1"/>
    <col min="3" max="6" width="8.88671875" style="210"/>
    <col min="7" max="7" width="23.88671875" style="210" customWidth="1"/>
    <col min="8" max="8" width="8.88671875" style="210"/>
    <col min="9" max="11" width="4.6640625" style="210" bestFit="1" customWidth="1"/>
    <col min="12" max="12" width="4.88671875" style="210" customWidth="1"/>
    <col min="13" max="17" width="4.6640625" style="210" bestFit="1" customWidth="1"/>
    <col min="18" max="20" width="5.77734375" style="210" bestFit="1" customWidth="1"/>
    <col min="21" max="21" width="5.5546875" style="210" bestFit="1" customWidth="1"/>
    <col min="22" max="16384" width="8.88671875" style="210"/>
  </cols>
  <sheetData>
    <row r="1" spans="1:21" ht="25.05" customHeight="1" x14ac:dyDescent="0.25">
      <c r="A1" s="315"/>
      <c r="B1" s="316"/>
      <c r="C1" s="316"/>
      <c r="D1" s="250"/>
      <c r="E1" s="250"/>
      <c r="F1" s="250"/>
      <c r="G1" s="250"/>
      <c r="H1" s="250"/>
      <c r="I1" s="250"/>
      <c r="J1" s="249"/>
      <c r="K1" s="249"/>
      <c r="L1" s="249"/>
      <c r="M1" s="249"/>
      <c r="N1" s="249"/>
      <c r="O1" s="249"/>
      <c r="P1" s="249"/>
      <c r="Q1" s="249"/>
      <c r="R1" s="322" t="s">
        <v>0</v>
      </c>
      <c r="S1" s="323"/>
      <c r="T1" s="324" t="s">
        <v>1</v>
      </c>
      <c r="U1" s="324"/>
    </row>
    <row r="2" spans="1:21" ht="25.05" customHeight="1" x14ac:dyDescent="0.25">
      <c r="A2" s="317"/>
      <c r="B2" s="318"/>
      <c r="C2" s="318"/>
      <c r="D2" s="251"/>
      <c r="E2" s="251"/>
      <c r="F2" s="251"/>
      <c r="G2" s="251"/>
      <c r="H2" s="251"/>
      <c r="I2" s="251"/>
      <c r="J2" s="129"/>
      <c r="K2" s="129"/>
      <c r="L2" s="129"/>
      <c r="M2" s="129"/>
      <c r="N2" s="129"/>
      <c r="O2" s="129"/>
      <c r="P2" s="129"/>
      <c r="Q2" s="129"/>
      <c r="R2" s="322" t="s">
        <v>2</v>
      </c>
      <c r="S2" s="323"/>
      <c r="T2" s="324" t="s">
        <v>3</v>
      </c>
      <c r="U2" s="324"/>
    </row>
    <row r="3" spans="1:21" ht="25.05" customHeight="1" x14ac:dyDescent="0.25">
      <c r="A3" s="252"/>
      <c r="B3" s="129"/>
      <c r="C3" s="129"/>
      <c r="D3" s="251"/>
      <c r="E3" s="251"/>
      <c r="F3" s="251"/>
      <c r="G3" s="251"/>
      <c r="H3" s="251"/>
      <c r="I3" s="251"/>
      <c r="J3" s="129"/>
      <c r="K3" s="129"/>
      <c r="L3" s="129"/>
      <c r="M3" s="129"/>
      <c r="N3" s="129"/>
      <c r="O3" s="129"/>
      <c r="P3" s="129"/>
      <c r="Q3" s="129"/>
      <c r="R3" s="322" t="s">
        <v>5</v>
      </c>
      <c r="S3" s="323"/>
      <c r="T3" s="332">
        <v>43159</v>
      </c>
      <c r="U3" s="332"/>
    </row>
    <row r="4" spans="1:21" ht="25.05" customHeight="1" x14ac:dyDescent="0.25">
      <c r="A4" s="528" t="s">
        <v>450</v>
      </c>
      <c r="B4" s="529"/>
      <c r="C4" s="529"/>
      <c r="D4" s="529"/>
      <c r="E4" s="529"/>
      <c r="F4" s="529"/>
      <c r="G4" s="529"/>
      <c r="H4" s="529"/>
      <c r="I4" s="529"/>
      <c r="J4" s="529"/>
      <c r="K4" s="529"/>
      <c r="L4" s="529"/>
      <c r="M4" s="529"/>
      <c r="N4" s="529"/>
      <c r="O4" s="529"/>
      <c r="P4" s="529"/>
      <c r="Q4" s="530"/>
      <c r="R4" s="322" t="s">
        <v>32</v>
      </c>
      <c r="S4" s="323"/>
      <c r="T4" s="324" t="s">
        <v>33</v>
      </c>
      <c r="U4" s="324"/>
    </row>
    <row r="5" spans="1:21" ht="30.6" customHeight="1" x14ac:dyDescent="0.25">
      <c r="A5" s="253" t="s">
        <v>7</v>
      </c>
      <c r="B5" s="253" t="s">
        <v>34</v>
      </c>
      <c r="C5" s="522" t="s">
        <v>35</v>
      </c>
      <c r="D5" s="522"/>
      <c r="E5" s="522"/>
      <c r="F5" s="253" t="s">
        <v>10</v>
      </c>
      <c r="G5" s="253" t="s">
        <v>140</v>
      </c>
      <c r="H5" s="253" t="s">
        <v>47</v>
      </c>
      <c r="I5" s="253" t="s">
        <v>13</v>
      </c>
      <c r="J5" s="253" t="s">
        <v>14</v>
      </c>
      <c r="K5" s="253" t="s">
        <v>15</v>
      </c>
      <c r="L5" s="253" t="s">
        <v>16</v>
      </c>
      <c r="M5" s="253" t="s">
        <v>17</v>
      </c>
      <c r="N5" s="253" t="s">
        <v>18</v>
      </c>
      <c r="O5" s="253" t="s">
        <v>19</v>
      </c>
      <c r="P5" s="253" t="s">
        <v>20</v>
      </c>
      <c r="Q5" s="253" t="s">
        <v>21</v>
      </c>
      <c r="R5" s="253" t="s">
        <v>22</v>
      </c>
      <c r="S5" s="253" t="s">
        <v>23</v>
      </c>
      <c r="T5" s="253" t="s">
        <v>24</v>
      </c>
      <c r="U5" s="253" t="s">
        <v>141</v>
      </c>
    </row>
    <row r="6" spans="1:21" ht="25.05" customHeight="1" x14ac:dyDescent="0.25">
      <c r="A6" s="51" t="s">
        <v>203</v>
      </c>
      <c r="B6" s="163" t="s">
        <v>216</v>
      </c>
      <c r="C6" s="520" t="s">
        <v>217</v>
      </c>
      <c r="D6" s="520"/>
      <c r="E6" s="520"/>
      <c r="F6" s="51" t="s">
        <v>214</v>
      </c>
      <c r="G6" s="51" t="s">
        <v>451</v>
      </c>
      <c r="H6" s="51" t="s">
        <v>72</v>
      </c>
      <c r="I6" s="45">
        <v>0</v>
      </c>
      <c r="J6" s="45">
        <v>0</v>
      </c>
      <c r="K6" s="45">
        <v>0</v>
      </c>
      <c r="L6" s="45">
        <v>0</v>
      </c>
      <c r="M6" s="45">
        <v>0</v>
      </c>
      <c r="N6" s="45">
        <v>0</v>
      </c>
      <c r="O6" s="45">
        <v>0</v>
      </c>
      <c r="P6" s="45">
        <v>0</v>
      </c>
      <c r="Q6" s="45">
        <v>0</v>
      </c>
      <c r="R6" s="45">
        <v>0</v>
      </c>
      <c r="S6" s="45">
        <v>0</v>
      </c>
      <c r="T6" s="45">
        <v>0</v>
      </c>
      <c r="U6" s="270">
        <f>SUM(I6:T6)/12</f>
        <v>0</v>
      </c>
    </row>
    <row r="7" spans="1:21" ht="25.05" customHeight="1" x14ac:dyDescent="0.25">
      <c r="A7" s="51" t="s">
        <v>203</v>
      </c>
      <c r="B7" s="163" t="s">
        <v>212</v>
      </c>
      <c r="C7" s="520" t="s">
        <v>213</v>
      </c>
      <c r="D7" s="520"/>
      <c r="E7" s="520"/>
      <c r="F7" s="51" t="s">
        <v>214</v>
      </c>
      <c r="G7" s="51" t="s">
        <v>452</v>
      </c>
      <c r="H7" s="51" t="s">
        <v>72</v>
      </c>
      <c r="I7" s="263">
        <v>0</v>
      </c>
      <c r="J7" s="263">
        <v>0</v>
      </c>
      <c r="K7" s="263">
        <v>0</v>
      </c>
      <c r="L7" s="263">
        <v>0</v>
      </c>
      <c r="M7" s="263">
        <v>0</v>
      </c>
      <c r="N7" s="263">
        <v>0</v>
      </c>
      <c r="O7" s="263">
        <v>0</v>
      </c>
      <c r="P7" s="263">
        <v>0</v>
      </c>
      <c r="Q7" s="263">
        <v>0</v>
      </c>
      <c r="R7" s="263">
        <v>0</v>
      </c>
      <c r="S7" s="263">
        <v>0</v>
      </c>
      <c r="T7" s="263">
        <v>0</v>
      </c>
      <c r="U7" s="270">
        <f>SUM(I7:T7)/12</f>
        <v>0</v>
      </c>
    </row>
    <row r="8" spans="1:21" ht="25.05" customHeight="1" x14ac:dyDescent="0.25">
      <c r="A8" s="51" t="s">
        <v>150</v>
      </c>
      <c r="B8" s="163" t="s">
        <v>220</v>
      </c>
      <c r="C8" s="520" t="s">
        <v>453</v>
      </c>
      <c r="D8" s="520"/>
      <c r="E8" s="520"/>
      <c r="F8" s="51" t="s">
        <v>214</v>
      </c>
      <c r="G8" s="51" t="s">
        <v>151</v>
      </c>
      <c r="H8" s="51" t="s">
        <v>72</v>
      </c>
      <c r="I8" s="263">
        <v>0</v>
      </c>
      <c r="J8" s="263">
        <v>0</v>
      </c>
      <c r="K8" s="263">
        <v>0</v>
      </c>
      <c r="L8" s="263">
        <v>0</v>
      </c>
      <c r="M8" s="263">
        <v>0</v>
      </c>
      <c r="N8" s="263">
        <v>0</v>
      </c>
      <c r="O8" s="263">
        <v>0</v>
      </c>
      <c r="P8" s="263">
        <v>0</v>
      </c>
      <c r="Q8" s="263">
        <v>0</v>
      </c>
      <c r="R8" s="263">
        <v>0</v>
      </c>
      <c r="S8" s="263">
        <v>0</v>
      </c>
      <c r="T8" s="263">
        <v>0</v>
      </c>
      <c r="U8" s="270">
        <f>SUM(I8:T8)/12</f>
        <v>0</v>
      </c>
    </row>
    <row r="10" spans="1:21" x14ac:dyDescent="0.25">
      <c r="A10" s="42" t="s">
        <v>454</v>
      </c>
    </row>
    <row r="11" spans="1:21" x14ac:dyDescent="0.25">
      <c r="A11" s="495" t="s">
        <v>455</v>
      </c>
      <c r="B11" s="495"/>
      <c r="C11" s="495"/>
      <c r="D11" s="495"/>
      <c r="E11" s="495"/>
      <c r="F11" s="495"/>
      <c r="G11" s="495"/>
      <c r="H11" s="269"/>
      <c r="I11" s="269"/>
      <c r="J11" s="269"/>
      <c r="K11" s="269"/>
      <c r="L11" s="269"/>
      <c r="M11" s="269"/>
    </row>
    <row r="12" spans="1:21" x14ac:dyDescent="0.25">
      <c r="A12" s="495"/>
      <c r="B12" s="495"/>
      <c r="C12" s="495"/>
      <c r="D12" s="495"/>
      <c r="E12" s="495"/>
      <c r="F12" s="495"/>
      <c r="G12" s="495"/>
      <c r="H12" s="269"/>
      <c r="I12" s="269"/>
      <c r="J12" s="269"/>
      <c r="K12" s="269"/>
      <c r="L12" s="269"/>
      <c r="M12" s="269"/>
    </row>
    <row r="13" spans="1:21" ht="27.75" customHeight="1" x14ac:dyDescent="0.25">
      <c r="B13" s="210" t="s">
        <v>456</v>
      </c>
      <c r="L13" s="210" t="s">
        <v>457</v>
      </c>
    </row>
  </sheetData>
  <mergeCells count="15">
    <mergeCell ref="C7:E7"/>
    <mergeCell ref="C8:E8"/>
    <mergeCell ref="A1:C2"/>
    <mergeCell ref="A11:G12"/>
    <mergeCell ref="A4:Q4"/>
    <mergeCell ref="R4:S4"/>
    <mergeCell ref="T4:U4"/>
    <mergeCell ref="C5:E5"/>
    <mergeCell ref="C6:E6"/>
    <mergeCell ref="R1:S1"/>
    <mergeCell ref="T1:U1"/>
    <mergeCell ref="R2:S2"/>
    <mergeCell ref="T2:U2"/>
    <mergeCell ref="R3:S3"/>
    <mergeCell ref="T3:U3"/>
  </mergeCells>
  <phoneticPr fontId="40" type="noConversion"/>
  <pageMargins left="0.75" right="0.75" top="1" bottom="1" header="0.5" footer="0.5"/>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U13"/>
  <sheetViews>
    <sheetView workbookViewId="0">
      <selection activeCell="N13" sqref="N13"/>
    </sheetView>
  </sheetViews>
  <sheetFormatPr defaultColWidth="8.88671875" defaultRowHeight="13.8" x14ac:dyDescent="0.25"/>
  <cols>
    <col min="1" max="1" width="7.109375" style="210" customWidth="1"/>
    <col min="2" max="5" width="8.88671875" style="210"/>
    <col min="6" max="6" width="11.21875" style="210" customWidth="1"/>
    <col min="7" max="8" width="8.88671875" style="210"/>
    <col min="9" max="9" width="5" style="210" bestFit="1" customWidth="1"/>
    <col min="10" max="10" width="5.5546875" style="210" bestFit="1" customWidth="1"/>
    <col min="11" max="11" width="5" style="210" bestFit="1" customWidth="1"/>
    <col min="12" max="14" width="5.5546875" style="210" bestFit="1" customWidth="1"/>
    <col min="15" max="15" width="4.6640625" style="210" bestFit="1" customWidth="1"/>
    <col min="16" max="17" width="5.5546875" style="210" bestFit="1" customWidth="1"/>
    <col min="18" max="20" width="5.77734375" style="210" bestFit="1" customWidth="1"/>
    <col min="21" max="21" width="5.5546875" style="210" bestFit="1" customWidth="1"/>
    <col min="22" max="16384" width="8.88671875" style="210"/>
  </cols>
  <sheetData>
    <row r="1" spans="1:21" ht="25.05" customHeight="1" x14ac:dyDescent="0.25">
      <c r="A1" s="315"/>
      <c r="B1" s="316"/>
      <c r="C1" s="316"/>
      <c r="D1" s="250"/>
      <c r="E1" s="250"/>
      <c r="F1" s="250"/>
      <c r="G1" s="250"/>
      <c r="H1" s="250"/>
      <c r="I1" s="250"/>
      <c r="J1" s="250"/>
      <c r="K1" s="250"/>
      <c r="L1" s="249"/>
      <c r="M1" s="249"/>
      <c r="N1" s="249"/>
      <c r="O1" s="249"/>
      <c r="P1" s="249"/>
      <c r="Q1" s="249"/>
      <c r="R1" s="532" t="s">
        <v>0</v>
      </c>
      <c r="S1" s="532"/>
      <c r="T1" s="322" t="s">
        <v>1</v>
      </c>
      <c r="U1" s="323"/>
    </row>
    <row r="2" spans="1:21" ht="25.05" customHeight="1" x14ac:dyDescent="0.25">
      <c r="A2" s="317"/>
      <c r="B2" s="318"/>
      <c r="C2" s="318"/>
      <c r="D2" s="251"/>
      <c r="E2" s="251"/>
      <c r="F2" s="251"/>
      <c r="G2" s="251"/>
      <c r="H2" s="251"/>
      <c r="I2" s="251"/>
      <c r="J2" s="251"/>
      <c r="K2" s="251"/>
      <c r="L2" s="129"/>
      <c r="M2" s="129"/>
      <c r="N2" s="129"/>
      <c r="O2" s="129"/>
      <c r="P2" s="129"/>
      <c r="Q2" s="129"/>
      <c r="R2" s="532" t="s">
        <v>2</v>
      </c>
      <c r="S2" s="532"/>
      <c r="T2" s="322" t="s">
        <v>3</v>
      </c>
      <c r="U2" s="323"/>
    </row>
    <row r="3" spans="1:21" ht="25.05" customHeight="1" x14ac:dyDescent="0.25">
      <c r="A3" s="252"/>
      <c r="B3" s="129"/>
      <c r="C3" s="129"/>
      <c r="D3" s="251"/>
      <c r="E3" s="251"/>
      <c r="F3" s="251"/>
      <c r="G3" s="251"/>
      <c r="H3" s="251"/>
      <c r="I3" s="251"/>
      <c r="J3" s="251"/>
      <c r="K3" s="251"/>
      <c r="L3" s="129"/>
      <c r="M3" s="129"/>
      <c r="N3" s="129"/>
      <c r="O3" s="129"/>
      <c r="P3" s="129"/>
      <c r="Q3" s="129"/>
      <c r="R3" s="532" t="s">
        <v>5</v>
      </c>
      <c r="S3" s="532"/>
      <c r="T3" s="322">
        <v>43159</v>
      </c>
      <c r="U3" s="323"/>
    </row>
    <row r="4" spans="1:21" ht="25.05" customHeight="1" x14ac:dyDescent="0.25">
      <c r="A4" s="533" t="s">
        <v>471</v>
      </c>
      <c r="B4" s="534"/>
      <c r="C4" s="534"/>
      <c r="D4" s="534"/>
      <c r="E4" s="534"/>
      <c r="F4" s="534"/>
      <c r="G4" s="534"/>
      <c r="H4" s="534"/>
      <c r="I4" s="534"/>
      <c r="J4" s="534"/>
      <c r="K4" s="534"/>
      <c r="L4" s="534"/>
      <c r="M4" s="534"/>
      <c r="N4" s="534"/>
      <c r="O4" s="534"/>
      <c r="P4" s="534"/>
      <c r="Q4" s="535"/>
      <c r="R4" s="532" t="s">
        <v>521</v>
      </c>
      <c r="S4" s="532"/>
      <c r="T4" s="322" t="s">
        <v>33</v>
      </c>
      <c r="U4" s="323"/>
    </row>
    <row r="5" spans="1:21" ht="25.05" customHeight="1" x14ac:dyDescent="0.25">
      <c r="A5" s="260" t="s">
        <v>7</v>
      </c>
      <c r="B5" s="260" t="s">
        <v>34</v>
      </c>
      <c r="C5" s="531" t="s">
        <v>44</v>
      </c>
      <c r="D5" s="531"/>
      <c r="E5" s="531"/>
      <c r="F5" s="260" t="s">
        <v>10</v>
      </c>
      <c r="G5" s="260" t="s">
        <v>434</v>
      </c>
      <c r="H5" s="260" t="s">
        <v>11</v>
      </c>
      <c r="I5" s="260" t="s">
        <v>13</v>
      </c>
      <c r="J5" s="260" t="s">
        <v>14</v>
      </c>
      <c r="K5" s="260" t="s">
        <v>15</v>
      </c>
      <c r="L5" s="260" t="s">
        <v>16</v>
      </c>
      <c r="M5" s="260" t="s">
        <v>17</v>
      </c>
      <c r="N5" s="260" t="s">
        <v>18</v>
      </c>
      <c r="O5" s="260" t="s">
        <v>19</v>
      </c>
      <c r="P5" s="260" t="s">
        <v>20</v>
      </c>
      <c r="Q5" s="260" t="s">
        <v>21</v>
      </c>
      <c r="R5" s="260" t="s">
        <v>22</v>
      </c>
      <c r="S5" s="260" t="s">
        <v>23</v>
      </c>
      <c r="T5" s="260" t="s">
        <v>24</v>
      </c>
      <c r="U5" s="260" t="s">
        <v>48</v>
      </c>
    </row>
    <row r="6" spans="1:21" ht="25.05" customHeight="1" x14ac:dyDescent="0.25">
      <c r="A6" s="538" t="s">
        <v>37</v>
      </c>
      <c r="B6" s="542" t="s">
        <v>472</v>
      </c>
      <c r="C6" s="542" t="s">
        <v>473</v>
      </c>
      <c r="D6" s="539"/>
      <c r="E6" s="539"/>
      <c r="F6" s="538" t="s">
        <v>225</v>
      </c>
      <c r="G6" s="536" t="s">
        <v>72</v>
      </c>
      <c r="H6" s="273" t="s">
        <v>474</v>
      </c>
      <c r="I6" s="274">
        <v>557</v>
      </c>
      <c r="J6" s="274">
        <v>853</v>
      </c>
      <c r="K6" s="274">
        <v>722</v>
      </c>
      <c r="L6" s="274">
        <v>641</v>
      </c>
      <c r="M6" s="274">
        <v>895</v>
      </c>
      <c r="N6" s="274">
        <v>1199</v>
      </c>
      <c r="O6" s="274">
        <v>361</v>
      </c>
      <c r="P6" s="274">
        <v>723</v>
      </c>
      <c r="Q6" s="274">
        <v>1046</v>
      </c>
      <c r="R6" s="274">
        <v>1146</v>
      </c>
      <c r="S6" s="274">
        <v>1198</v>
      </c>
      <c r="T6" s="274">
        <v>1110</v>
      </c>
      <c r="U6" s="275">
        <f>SUM(I6:T6)/12</f>
        <v>870.91666666666663</v>
      </c>
    </row>
    <row r="7" spans="1:21" ht="25.05" customHeight="1" x14ac:dyDescent="0.25">
      <c r="A7" s="539"/>
      <c r="B7" s="539"/>
      <c r="C7" s="539"/>
      <c r="D7" s="539"/>
      <c r="E7" s="539"/>
      <c r="F7" s="539"/>
      <c r="G7" s="537"/>
      <c r="H7" s="273" t="s">
        <v>475</v>
      </c>
      <c r="I7" s="274">
        <v>583</v>
      </c>
      <c r="J7" s="274">
        <v>959</v>
      </c>
      <c r="K7" s="274">
        <v>762</v>
      </c>
      <c r="L7" s="274">
        <v>687</v>
      </c>
      <c r="M7" s="274">
        <v>905</v>
      </c>
      <c r="N7" s="274">
        <v>1267</v>
      </c>
      <c r="O7" s="274">
        <v>397</v>
      </c>
      <c r="P7" s="274">
        <v>769</v>
      </c>
      <c r="Q7" s="274">
        <v>1106</v>
      </c>
      <c r="R7" s="274">
        <v>1198</v>
      </c>
      <c r="S7" s="274">
        <v>1258</v>
      </c>
      <c r="T7" s="274">
        <v>1180</v>
      </c>
      <c r="U7" s="275">
        <f>SUM(I7:T7)/12</f>
        <v>922.58333333333337</v>
      </c>
    </row>
    <row r="8" spans="1:21" ht="25.05" customHeight="1" x14ac:dyDescent="0.25">
      <c r="A8" s="539"/>
      <c r="B8" s="539"/>
      <c r="C8" s="539"/>
      <c r="D8" s="539"/>
      <c r="E8" s="539"/>
      <c r="F8" s="539"/>
      <c r="G8" s="537"/>
      <c r="H8" s="273" t="s">
        <v>476</v>
      </c>
      <c r="I8" s="276">
        <v>1.0469999999999999</v>
      </c>
      <c r="J8" s="274">
        <v>1.07</v>
      </c>
      <c r="K8" s="276">
        <v>1.0549999999999999</v>
      </c>
      <c r="L8" s="274">
        <v>1.07</v>
      </c>
      <c r="M8" s="274">
        <v>1.05</v>
      </c>
      <c r="N8" s="274">
        <v>1.06</v>
      </c>
      <c r="O8" s="274">
        <v>1.1000000000000001</v>
      </c>
      <c r="P8" s="274">
        <v>1.06</v>
      </c>
      <c r="Q8" s="274">
        <v>1.06</v>
      </c>
      <c r="R8" s="274">
        <v>1.05</v>
      </c>
      <c r="S8" s="274">
        <v>1.05</v>
      </c>
      <c r="T8" s="274">
        <v>1.06</v>
      </c>
      <c r="U8" s="277">
        <f>SUM(I8:T8)/12</f>
        <v>1.0610000000000002</v>
      </c>
    </row>
    <row r="9" spans="1:21" x14ac:dyDescent="0.25">
      <c r="H9" s="278"/>
    </row>
    <row r="11" spans="1:21" x14ac:dyDescent="0.25">
      <c r="A11" s="540" t="s">
        <v>477</v>
      </c>
      <c r="B11" s="541"/>
      <c r="C11" s="541"/>
      <c r="D11" s="541"/>
      <c r="E11" s="541"/>
      <c r="F11" s="541"/>
      <c r="G11" s="541"/>
      <c r="H11" s="541"/>
    </row>
    <row r="13" spans="1:21" ht="21" customHeight="1" x14ac:dyDescent="0.25">
      <c r="B13" s="210" t="s">
        <v>478</v>
      </c>
    </row>
  </sheetData>
  <mergeCells count="17">
    <mergeCell ref="G6:G8"/>
    <mergeCell ref="F6:F8"/>
    <mergeCell ref="A6:A8"/>
    <mergeCell ref="A11:H11"/>
    <mergeCell ref="C6:E8"/>
    <mergeCell ref="B6:B8"/>
    <mergeCell ref="C5:E5"/>
    <mergeCell ref="A1:C2"/>
    <mergeCell ref="T1:U1"/>
    <mergeCell ref="T2:U2"/>
    <mergeCell ref="T3:U3"/>
    <mergeCell ref="T4:U4"/>
    <mergeCell ref="R1:S1"/>
    <mergeCell ref="R2:S2"/>
    <mergeCell ref="R3:S3"/>
    <mergeCell ref="R4:S4"/>
    <mergeCell ref="A4:Q4"/>
  </mergeCells>
  <phoneticPr fontId="40" type="noConversion"/>
  <pageMargins left="0.75" right="0.75" top="1" bottom="1" header="0.5" footer="0.5"/>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2:S16"/>
  <sheetViews>
    <sheetView topLeftCell="B10" workbookViewId="0">
      <selection activeCell="H8" sqref="H8"/>
    </sheetView>
  </sheetViews>
  <sheetFormatPr defaultColWidth="8.88671875" defaultRowHeight="13.8" x14ac:dyDescent="0.25"/>
  <cols>
    <col min="1" max="1" width="8.88671875" style="210"/>
    <col min="2" max="2" width="21" style="210" customWidth="1"/>
    <col min="3" max="3" width="19" style="210" customWidth="1"/>
    <col min="4" max="4" width="8.88671875" style="210"/>
    <col min="5" max="6" width="19.109375" style="210" customWidth="1"/>
    <col min="7" max="19" width="9.6640625" style="210" customWidth="1"/>
    <col min="20" max="16384" width="8.88671875" style="210"/>
  </cols>
  <sheetData>
    <row r="2" spans="1:19" ht="22.05" customHeight="1" x14ac:dyDescent="0.25">
      <c r="A2" s="546"/>
      <c r="B2" s="547"/>
      <c r="C2" s="547"/>
      <c r="D2" s="547"/>
      <c r="E2" s="288"/>
      <c r="F2" s="288"/>
      <c r="G2" s="288"/>
      <c r="H2" s="289"/>
      <c r="I2" s="289"/>
      <c r="J2" s="289"/>
      <c r="K2" s="289"/>
      <c r="L2" s="289"/>
      <c r="M2" s="289"/>
      <c r="N2" s="289"/>
      <c r="O2" s="289"/>
      <c r="P2" s="563" t="s">
        <v>0</v>
      </c>
      <c r="Q2" s="564"/>
      <c r="R2" s="565" t="s">
        <v>1</v>
      </c>
      <c r="S2" s="566"/>
    </row>
    <row r="3" spans="1:19" ht="22.05" customHeight="1" x14ac:dyDescent="0.25">
      <c r="A3" s="548"/>
      <c r="B3" s="318"/>
      <c r="C3" s="318"/>
      <c r="D3" s="318"/>
      <c r="E3" s="251"/>
      <c r="F3" s="251"/>
      <c r="G3" s="251"/>
      <c r="H3" s="221"/>
      <c r="I3" s="221"/>
      <c r="J3" s="221"/>
      <c r="K3" s="221"/>
      <c r="L3" s="221"/>
      <c r="M3" s="221"/>
      <c r="N3" s="221"/>
      <c r="O3" s="221"/>
      <c r="P3" s="555" t="s">
        <v>2</v>
      </c>
      <c r="Q3" s="556"/>
      <c r="R3" s="557" t="s">
        <v>3</v>
      </c>
      <c r="S3" s="558"/>
    </row>
    <row r="4" spans="1:19" ht="22.05" customHeight="1" x14ac:dyDescent="0.25">
      <c r="A4" s="549" t="s">
        <v>101</v>
      </c>
      <c r="B4" s="550"/>
      <c r="C4" s="550"/>
      <c r="D4" s="550"/>
      <c r="E4" s="550"/>
      <c r="F4" s="550"/>
      <c r="G4" s="550"/>
      <c r="H4" s="550"/>
      <c r="I4" s="550"/>
      <c r="J4" s="550"/>
      <c r="K4" s="550"/>
      <c r="L4" s="550"/>
      <c r="M4" s="550"/>
      <c r="N4" s="550"/>
      <c r="O4" s="551"/>
      <c r="P4" s="555" t="s">
        <v>5</v>
      </c>
      <c r="Q4" s="556"/>
      <c r="R4" s="567">
        <v>43159</v>
      </c>
      <c r="S4" s="568"/>
    </row>
    <row r="5" spans="1:19" ht="22.05" customHeight="1" x14ac:dyDescent="0.25">
      <c r="A5" s="552"/>
      <c r="B5" s="553"/>
      <c r="C5" s="553"/>
      <c r="D5" s="553"/>
      <c r="E5" s="553"/>
      <c r="F5" s="553"/>
      <c r="G5" s="553"/>
      <c r="H5" s="553"/>
      <c r="I5" s="553"/>
      <c r="J5" s="553"/>
      <c r="K5" s="553"/>
      <c r="L5" s="553"/>
      <c r="M5" s="553"/>
      <c r="N5" s="553"/>
      <c r="O5" s="554"/>
      <c r="P5" s="555" t="s">
        <v>32</v>
      </c>
      <c r="Q5" s="556"/>
      <c r="R5" s="557" t="s">
        <v>33</v>
      </c>
      <c r="S5" s="558"/>
    </row>
    <row r="6" spans="1:19" ht="30" customHeight="1" x14ac:dyDescent="0.25">
      <c r="A6" s="543" t="s">
        <v>7</v>
      </c>
      <c r="B6" s="329" t="s">
        <v>34</v>
      </c>
      <c r="C6" s="329" t="s">
        <v>35</v>
      </c>
      <c r="D6" s="329" t="s">
        <v>10</v>
      </c>
      <c r="E6" s="329" t="s">
        <v>102</v>
      </c>
      <c r="F6" s="329" t="s">
        <v>103</v>
      </c>
      <c r="G6" s="559" t="s">
        <v>104</v>
      </c>
      <c r="H6" s="560"/>
      <c r="I6" s="560"/>
      <c r="J6" s="560"/>
      <c r="K6" s="560"/>
      <c r="L6" s="560"/>
      <c r="M6" s="560"/>
      <c r="N6" s="560"/>
      <c r="O6" s="560"/>
      <c r="P6" s="560"/>
      <c r="Q6" s="560"/>
      <c r="R6" s="560"/>
      <c r="S6" s="561"/>
    </row>
    <row r="7" spans="1:19" ht="30" customHeight="1" x14ac:dyDescent="0.25">
      <c r="A7" s="562"/>
      <c r="B7" s="331"/>
      <c r="C7" s="331"/>
      <c r="D7" s="331"/>
      <c r="E7" s="331"/>
      <c r="F7" s="331"/>
      <c r="G7" s="45" t="s">
        <v>13</v>
      </c>
      <c r="H7" s="45" t="s">
        <v>14</v>
      </c>
      <c r="I7" s="45" t="s">
        <v>15</v>
      </c>
      <c r="J7" s="45" t="s">
        <v>16</v>
      </c>
      <c r="K7" s="45" t="s">
        <v>17</v>
      </c>
      <c r="L7" s="45" t="s">
        <v>18</v>
      </c>
      <c r="M7" s="45" t="s">
        <v>19</v>
      </c>
      <c r="N7" s="45" t="s">
        <v>20</v>
      </c>
      <c r="O7" s="45" t="s">
        <v>21</v>
      </c>
      <c r="P7" s="45" t="s">
        <v>22</v>
      </c>
      <c r="Q7" s="45" t="s">
        <v>23</v>
      </c>
      <c r="R7" s="45" t="s">
        <v>24</v>
      </c>
      <c r="S7" s="285" t="s">
        <v>48</v>
      </c>
    </row>
    <row r="8" spans="1:19" ht="55.2" x14ac:dyDescent="0.25">
      <c r="A8" s="543" t="s">
        <v>105</v>
      </c>
      <c r="B8" s="51" t="s">
        <v>106</v>
      </c>
      <c r="C8" s="92" t="s">
        <v>107</v>
      </c>
      <c r="D8" s="164">
        <v>1</v>
      </c>
      <c r="E8" s="51" t="s">
        <v>108</v>
      </c>
      <c r="F8" s="51" t="s">
        <v>109</v>
      </c>
      <c r="G8" s="290">
        <v>1</v>
      </c>
      <c r="H8" s="291">
        <v>1</v>
      </c>
      <c r="I8" s="291">
        <v>1</v>
      </c>
      <c r="J8" s="291">
        <v>1</v>
      </c>
      <c r="K8" s="291">
        <v>1</v>
      </c>
      <c r="L8" s="291">
        <v>1</v>
      </c>
      <c r="M8" s="291">
        <v>1</v>
      </c>
      <c r="N8" s="291">
        <v>1</v>
      </c>
      <c r="O8" s="291">
        <v>1</v>
      </c>
      <c r="P8" s="291">
        <v>1</v>
      </c>
      <c r="Q8" s="291">
        <v>1</v>
      </c>
      <c r="R8" s="291">
        <v>1</v>
      </c>
      <c r="S8" s="286">
        <v>1</v>
      </c>
    </row>
    <row r="9" spans="1:19" ht="42" customHeight="1" x14ac:dyDescent="0.25">
      <c r="A9" s="544"/>
      <c r="B9" s="92" t="s">
        <v>110</v>
      </c>
      <c r="C9" s="92" t="s">
        <v>111</v>
      </c>
      <c r="D9" s="164">
        <v>1</v>
      </c>
      <c r="E9" s="51" t="s">
        <v>112</v>
      </c>
      <c r="F9" s="51" t="s">
        <v>109</v>
      </c>
      <c r="G9" s="292" t="s">
        <v>113</v>
      </c>
      <c r="H9" s="293" t="s">
        <v>113</v>
      </c>
      <c r="I9" s="293" t="s">
        <v>113</v>
      </c>
      <c r="J9" s="293" t="s">
        <v>113</v>
      </c>
      <c r="K9" s="293">
        <v>1</v>
      </c>
      <c r="L9" s="293" t="s">
        <v>113</v>
      </c>
      <c r="M9" s="293" t="s">
        <v>113</v>
      </c>
      <c r="N9" s="293" t="s">
        <v>113</v>
      </c>
      <c r="O9" s="293" t="s">
        <v>113</v>
      </c>
      <c r="P9" s="293" t="s">
        <v>113</v>
      </c>
      <c r="Q9" s="293">
        <v>1</v>
      </c>
      <c r="R9" s="293">
        <v>1</v>
      </c>
      <c r="S9" s="287">
        <v>1</v>
      </c>
    </row>
    <row r="10" spans="1:19" ht="55.2" x14ac:dyDescent="0.25">
      <c r="A10" s="544"/>
      <c r="B10" s="92" t="s">
        <v>114</v>
      </c>
      <c r="C10" s="92" t="s">
        <v>115</v>
      </c>
      <c r="D10" s="164">
        <v>1</v>
      </c>
      <c r="E10" s="51" t="s">
        <v>112</v>
      </c>
      <c r="F10" s="51" t="s">
        <v>109</v>
      </c>
      <c r="G10" s="292" t="s">
        <v>113</v>
      </c>
      <c r="H10" s="293" t="s">
        <v>113</v>
      </c>
      <c r="I10" s="293" t="s">
        <v>113</v>
      </c>
      <c r="J10" s="293" t="s">
        <v>113</v>
      </c>
      <c r="K10" s="293">
        <v>1</v>
      </c>
      <c r="L10" s="293" t="s">
        <v>113</v>
      </c>
      <c r="M10" s="293" t="s">
        <v>113</v>
      </c>
      <c r="N10" s="293" t="s">
        <v>113</v>
      </c>
      <c r="O10" s="293" t="s">
        <v>113</v>
      </c>
      <c r="P10" s="293" t="s">
        <v>113</v>
      </c>
      <c r="Q10" s="293">
        <v>1</v>
      </c>
      <c r="R10" s="293">
        <v>1</v>
      </c>
      <c r="S10" s="287">
        <v>1</v>
      </c>
    </row>
    <row r="11" spans="1:19" ht="82.8" x14ac:dyDescent="0.25">
      <c r="A11" s="544"/>
      <c r="B11" s="92" t="s">
        <v>116</v>
      </c>
      <c r="C11" s="92" t="s">
        <v>117</v>
      </c>
      <c r="D11" s="164">
        <v>1</v>
      </c>
      <c r="E11" s="51" t="s">
        <v>118</v>
      </c>
      <c r="F11" s="51" t="s">
        <v>109</v>
      </c>
      <c r="G11" s="294" t="s">
        <v>119</v>
      </c>
      <c r="H11" s="295" t="s">
        <v>119</v>
      </c>
      <c r="I11" s="295" t="s">
        <v>119</v>
      </c>
      <c r="J11" s="295" t="s">
        <v>119</v>
      </c>
      <c r="K11" s="295" t="s">
        <v>119</v>
      </c>
      <c r="L11" s="295" t="s">
        <v>119</v>
      </c>
      <c r="M11" s="295" t="s">
        <v>119</v>
      </c>
      <c r="N11" s="295" t="s">
        <v>119</v>
      </c>
      <c r="O11" s="295" t="s">
        <v>119</v>
      </c>
      <c r="P11" s="295" t="s">
        <v>119</v>
      </c>
      <c r="Q11" s="293">
        <v>1</v>
      </c>
      <c r="R11" s="293">
        <v>1</v>
      </c>
      <c r="S11" s="287">
        <v>1</v>
      </c>
    </row>
    <row r="12" spans="1:19" ht="82.8" x14ac:dyDescent="0.25">
      <c r="A12" s="544"/>
      <c r="B12" s="92" t="s">
        <v>120</v>
      </c>
      <c r="C12" s="92" t="s">
        <v>121</v>
      </c>
      <c r="D12" s="164">
        <v>1</v>
      </c>
      <c r="E12" s="51" t="s">
        <v>122</v>
      </c>
      <c r="F12" s="51" t="s">
        <v>109</v>
      </c>
      <c r="G12" s="292">
        <v>1</v>
      </c>
      <c r="H12" s="293">
        <v>1</v>
      </c>
      <c r="I12" s="293">
        <v>1</v>
      </c>
      <c r="J12" s="293">
        <v>1</v>
      </c>
      <c r="K12" s="293">
        <v>1</v>
      </c>
      <c r="L12" s="293">
        <v>1</v>
      </c>
      <c r="M12" s="293">
        <v>1</v>
      </c>
      <c r="N12" s="293">
        <v>1</v>
      </c>
      <c r="O12" s="293">
        <v>1</v>
      </c>
      <c r="P12" s="293">
        <v>1</v>
      </c>
      <c r="Q12" s="293">
        <v>1</v>
      </c>
      <c r="R12" s="293">
        <v>1</v>
      </c>
      <c r="S12" s="287">
        <v>1</v>
      </c>
    </row>
    <row r="13" spans="1:19" ht="55.2" x14ac:dyDescent="0.25">
      <c r="A13" s="544"/>
      <c r="B13" s="171" t="s">
        <v>123</v>
      </c>
      <c r="C13" s="171" t="s">
        <v>124</v>
      </c>
      <c r="D13" s="296">
        <v>1</v>
      </c>
      <c r="E13" s="170" t="s">
        <v>125</v>
      </c>
      <c r="F13" s="170" t="s">
        <v>109</v>
      </c>
      <c r="G13" s="292" t="s">
        <v>126</v>
      </c>
      <c r="H13" s="293">
        <v>1</v>
      </c>
      <c r="I13" s="293" t="s">
        <v>126</v>
      </c>
      <c r="J13" s="293" t="s">
        <v>126</v>
      </c>
      <c r="K13" s="293">
        <v>1</v>
      </c>
      <c r="L13" s="293" t="s">
        <v>126</v>
      </c>
      <c r="M13" s="293" t="s">
        <v>126</v>
      </c>
      <c r="N13" s="293" t="s">
        <v>126</v>
      </c>
      <c r="O13" s="293" t="s">
        <v>126</v>
      </c>
      <c r="P13" s="293">
        <v>1</v>
      </c>
      <c r="Q13" s="293" t="s">
        <v>126</v>
      </c>
      <c r="R13" s="293" t="s">
        <v>126</v>
      </c>
      <c r="S13" s="287">
        <v>1</v>
      </c>
    </row>
    <row r="14" spans="1:19" ht="69" x14ac:dyDescent="0.25">
      <c r="A14" s="545"/>
      <c r="B14" s="92" t="s">
        <v>127</v>
      </c>
      <c r="C14" s="92" t="s">
        <v>128</v>
      </c>
      <c r="D14" s="164">
        <v>1</v>
      </c>
      <c r="E14" s="51" t="s">
        <v>129</v>
      </c>
      <c r="F14" s="51" t="s">
        <v>109</v>
      </c>
      <c r="G14" s="292">
        <v>1</v>
      </c>
      <c r="H14" s="293">
        <v>1</v>
      </c>
      <c r="I14" s="293">
        <v>1</v>
      </c>
      <c r="J14" s="293">
        <v>1</v>
      </c>
      <c r="K14" s="293">
        <v>1</v>
      </c>
      <c r="L14" s="293">
        <v>1</v>
      </c>
      <c r="M14" s="293">
        <v>1</v>
      </c>
      <c r="N14" s="293">
        <v>1</v>
      </c>
      <c r="O14" s="293">
        <v>1</v>
      </c>
      <c r="P14" s="293">
        <v>1</v>
      </c>
      <c r="Q14" s="293">
        <v>1</v>
      </c>
      <c r="R14" s="293">
        <v>1</v>
      </c>
      <c r="S14" s="287">
        <v>1</v>
      </c>
    </row>
    <row r="16" spans="1:19" x14ac:dyDescent="0.25">
      <c r="A16" s="269" t="s">
        <v>130</v>
      </c>
    </row>
  </sheetData>
  <mergeCells count="18">
    <mergeCell ref="A2:D3"/>
    <mergeCell ref="A4:O5"/>
    <mergeCell ref="P5:Q5"/>
    <mergeCell ref="R5:S5"/>
    <mergeCell ref="G6:S6"/>
    <mergeCell ref="A6:A7"/>
    <mergeCell ref="F6:F7"/>
    <mergeCell ref="P2:Q2"/>
    <mergeCell ref="R2:S2"/>
    <mergeCell ref="P3:Q3"/>
    <mergeCell ref="R3:S3"/>
    <mergeCell ref="P4:Q4"/>
    <mergeCell ref="R4:S4"/>
    <mergeCell ref="A8:A14"/>
    <mergeCell ref="B6:B7"/>
    <mergeCell ref="C6:C7"/>
    <mergeCell ref="D6:D7"/>
    <mergeCell ref="E6:E7"/>
  </mergeCells>
  <phoneticPr fontId="40" type="noConversion"/>
  <pageMargins left="0.75" right="0.75" top="1" bottom="1" header="0.5" footer="0.5"/>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S11"/>
  <sheetViews>
    <sheetView topLeftCell="A5" zoomScaleNormal="100" workbookViewId="0">
      <selection activeCell="L24" sqref="L24"/>
    </sheetView>
  </sheetViews>
  <sheetFormatPr defaultColWidth="8.88671875" defaultRowHeight="13.8" x14ac:dyDescent="0.25"/>
  <cols>
    <col min="1" max="1" width="11.109375" style="210" customWidth="1"/>
    <col min="2" max="2" width="21.77734375" style="210" customWidth="1"/>
    <col min="3" max="3" width="23" style="210" bestFit="1" customWidth="1"/>
    <col min="4" max="4" width="8.88671875" style="210"/>
    <col min="5" max="6" width="13" style="210" customWidth="1"/>
    <col min="7" max="7" width="11.6640625" style="210" customWidth="1"/>
    <col min="8" max="8" width="11.6640625" style="210" bestFit="1" customWidth="1"/>
    <col min="9" max="9" width="5.6640625" style="210" bestFit="1" customWidth="1"/>
    <col min="10" max="12" width="11.6640625" style="210" bestFit="1" customWidth="1"/>
    <col min="13" max="13" width="5.6640625" style="210" bestFit="1" customWidth="1"/>
    <col min="14" max="15" width="11.6640625" style="210" bestFit="1" customWidth="1"/>
    <col min="16" max="16" width="5.6640625" style="210" bestFit="1" customWidth="1"/>
    <col min="17" max="17" width="11.6640625" style="210" bestFit="1" customWidth="1"/>
    <col min="18" max="19" width="5.6640625" style="210" bestFit="1" customWidth="1"/>
    <col min="20" max="16384" width="8.88671875" style="210"/>
  </cols>
  <sheetData>
    <row r="1" spans="1:19" ht="22.05" customHeight="1" x14ac:dyDescent="0.25">
      <c r="A1" s="302"/>
      <c r="B1" s="303"/>
      <c r="C1" s="303"/>
      <c r="D1" s="303"/>
      <c r="E1" s="303"/>
      <c r="F1" s="303"/>
      <c r="G1" s="303"/>
      <c r="H1" s="303"/>
      <c r="I1" s="303"/>
      <c r="J1" s="303"/>
      <c r="K1" s="303"/>
      <c r="L1" s="303"/>
      <c r="M1" s="303"/>
      <c r="N1" s="303"/>
      <c r="O1" s="303"/>
      <c r="P1" s="322" t="s">
        <v>0</v>
      </c>
      <c r="Q1" s="323"/>
      <c r="R1" s="324" t="s">
        <v>1</v>
      </c>
      <c r="S1" s="324"/>
    </row>
    <row r="2" spans="1:19" ht="22.05" customHeight="1" x14ac:dyDescent="0.25">
      <c r="A2" s="304"/>
      <c r="B2" s="305"/>
      <c r="C2" s="305"/>
      <c r="D2" s="305"/>
      <c r="E2" s="305"/>
      <c r="F2" s="305"/>
      <c r="G2" s="305"/>
      <c r="H2" s="305"/>
      <c r="I2" s="305"/>
      <c r="J2" s="305"/>
      <c r="K2" s="305"/>
      <c r="L2" s="305"/>
      <c r="M2" s="305"/>
      <c r="N2" s="305"/>
      <c r="O2" s="305"/>
      <c r="P2" s="322" t="s">
        <v>2</v>
      </c>
      <c r="Q2" s="323"/>
      <c r="R2" s="324" t="s">
        <v>3</v>
      </c>
      <c r="S2" s="324"/>
    </row>
    <row r="3" spans="1:19" ht="22.05" customHeight="1" x14ac:dyDescent="0.25">
      <c r="A3" s="304"/>
      <c r="B3" s="305"/>
      <c r="C3" s="305"/>
      <c r="D3" s="305"/>
      <c r="E3" s="305"/>
      <c r="F3" s="305"/>
      <c r="G3" s="305"/>
      <c r="H3" s="305"/>
      <c r="I3" s="305"/>
      <c r="J3" s="305"/>
      <c r="K3" s="305"/>
      <c r="L3" s="305"/>
      <c r="M3" s="305"/>
      <c r="N3" s="305"/>
      <c r="O3" s="305"/>
      <c r="P3" s="322" t="s">
        <v>5</v>
      </c>
      <c r="Q3" s="323"/>
      <c r="R3" s="332">
        <v>43159</v>
      </c>
      <c r="S3" s="332"/>
    </row>
    <row r="4" spans="1:19" ht="22.05" customHeight="1" x14ac:dyDescent="0.3">
      <c r="A4" s="569" t="s">
        <v>444</v>
      </c>
      <c r="B4" s="570"/>
      <c r="C4" s="570"/>
      <c r="D4" s="570"/>
      <c r="E4" s="570"/>
      <c r="F4" s="570"/>
      <c r="G4" s="570"/>
      <c r="H4" s="570"/>
      <c r="I4" s="570"/>
      <c r="J4" s="570"/>
      <c r="K4" s="570"/>
      <c r="L4" s="570"/>
      <c r="M4" s="570"/>
      <c r="N4" s="570"/>
      <c r="O4" s="571"/>
      <c r="P4" s="322" t="s">
        <v>32</v>
      </c>
      <c r="Q4" s="323"/>
      <c r="R4" s="466" t="s">
        <v>33</v>
      </c>
      <c r="S4" s="466"/>
    </row>
    <row r="5" spans="1:19" ht="22.05" customHeight="1" x14ac:dyDescent="0.25">
      <c r="A5" s="306" t="s">
        <v>7</v>
      </c>
      <c r="B5" s="307" t="s">
        <v>34</v>
      </c>
      <c r="C5" s="307" t="s">
        <v>35</v>
      </c>
      <c r="D5" s="307" t="s">
        <v>10</v>
      </c>
      <c r="E5" s="307" t="s">
        <v>11</v>
      </c>
      <c r="F5" s="307" t="s">
        <v>47</v>
      </c>
      <c r="G5" s="307" t="s">
        <v>13</v>
      </c>
      <c r="H5" s="307" t="s">
        <v>14</v>
      </c>
      <c r="I5" s="307" t="s">
        <v>15</v>
      </c>
      <c r="J5" s="307" t="s">
        <v>16</v>
      </c>
      <c r="K5" s="308" t="s">
        <v>17</v>
      </c>
      <c r="L5" s="307" t="s">
        <v>18</v>
      </c>
      <c r="M5" s="307" t="s">
        <v>19</v>
      </c>
      <c r="N5" s="307" t="s">
        <v>20</v>
      </c>
      <c r="O5" s="307" t="s">
        <v>21</v>
      </c>
      <c r="P5" s="307" t="s">
        <v>22</v>
      </c>
      <c r="Q5" s="308" t="s">
        <v>23</v>
      </c>
      <c r="R5" s="307" t="s">
        <v>24</v>
      </c>
      <c r="S5" s="307" t="s">
        <v>48</v>
      </c>
    </row>
    <row r="6" spans="1:19" ht="27.6" x14ac:dyDescent="0.25">
      <c r="A6" s="573" t="s">
        <v>236</v>
      </c>
      <c r="B6" s="576" t="s">
        <v>445</v>
      </c>
      <c r="C6" s="576" t="s">
        <v>238</v>
      </c>
      <c r="D6" s="579" t="s">
        <v>239</v>
      </c>
      <c r="E6" s="306" t="s">
        <v>446</v>
      </c>
      <c r="F6" s="51" t="s">
        <v>72</v>
      </c>
      <c r="G6" s="251">
        <v>0</v>
      </c>
      <c r="H6" s="307">
        <v>0</v>
      </c>
      <c r="I6" s="307">
        <v>43</v>
      </c>
      <c r="J6" s="307">
        <v>0</v>
      </c>
      <c r="K6" s="307">
        <v>0</v>
      </c>
      <c r="L6" s="307">
        <v>0</v>
      </c>
      <c r="M6" s="308">
        <v>9</v>
      </c>
      <c r="N6" s="307">
        <v>0</v>
      </c>
      <c r="O6" s="307">
        <v>0</v>
      </c>
      <c r="P6" s="307">
        <v>4</v>
      </c>
      <c r="Q6" s="307">
        <v>12</v>
      </c>
      <c r="R6" s="307">
        <v>2</v>
      </c>
      <c r="S6" s="307" t="s">
        <v>57</v>
      </c>
    </row>
    <row r="7" spans="1:19" ht="32.25" customHeight="1" x14ac:dyDescent="0.25">
      <c r="A7" s="574"/>
      <c r="B7" s="577"/>
      <c r="C7" s="577"/>
      <c r="D7" s="577"/>
      <c r="E7" s="307" t="s">
        <v>447</v>
      </c>
      <c r="F7" s="51" t="s">
        <v>72</v>
      </c>
      <c r="G7" s="307">
        <v>0</v>
      </c>
      <c r="H7" s="307">
        <v>0</v>
      </c>
      <c r="I7" s="307">
        <v>43</v>
      </c>
      <c r="J7" s="307">
        <v>0</v>
      </c>
      <c r="K7" s="307">
        <v>0</v>
      </c>
      <c r="L7" s="307">
        <v>0</v>
      </c>
      <c r="M7" s="308">
        <v>9</v>
      </c>
      <c r="N7" s="307">
        <v>0</v>
      </c>
      <c r="O7" s="307">
        <v>0</v>
      </c>
      <c r="P7" s="307">
        <v>4</v>
      </c>
      <c r="Q7" s="307">
        <v>12</v>
      </c>
      <c r="R7" s="307">
        <v>2</v>
      </c>
      <c r="S7" s="307" t="s">
        <v>57</v>
      </c>
    </row>
    <row r="8" spans="1:19" ht="32.25" customHeight="1" x14ac:dyDescent="0.25">
      <c r="A8" s="575"/>
      <c r="B8" s="578"/>
      <c r="C8" s="578"/>
      <c r="D8" s="578"/>
      <c r="E8" s="306" t="s">
        <v>448</v>
      </c>
      <c r="F8" s="51" t="s">
        <v>72</v>
      </c>
      <c r="G8" s="307" t="s">
        <v>449</v>
      </c>
      <c r="H8" s="307" t="s">
        <v>449</v>
      </c>
      <c r="I8" s="309">
        <f>I7/I6</f>
        <v>1</v>
      </c>
      <c r="J8" s="307" t="s">
        <v>449</v>
      </c>
      <c r="K8" s="307" t="s">
        <v>449</v>
      </c>
      <c r="L8" s="307" t="s">
        <v>449</v>
      </c>
      <c r="M8" s="309">
        <f>M7/M6</f>
        <v>1</v>
      </c>
      <c r="N8" s="307" t="s">
        <v>449</v>
      </c>
      <c r="O8" s="307" t="s">
        <v>449</v>
      </c>
      <c r="P8" s="309">
        <f>P7/P6</f>
        <v>1</v>
      </c>
      <c r="Q8" s="307" t="s">
        <v>449</v>
      </c>
      <c r="R8" s="309">
        <f>R7/R6</f>
        <v>1</v>
      </c>
      <c r="S8" s="309">
        <v>1</v>
      </c>
    </row>
    <row r="11" spans="1:19" x14ac:dyDescent="0.25">
      <c r="A11" s="572" t="s">
        <v>42</v>
      </c>
      <c r="B11" s="541"/>
      <c r="C11" s="541"/>
    </row>
  </sheetData>
  <mergeCells count="14">
    <mergeCell ref="A4:O4"/>
    <mergeCell ref="P4:Q4"/>
    <mergeCell ref="R4:S4"/>
    <mergeCell ref="A11:C11"/>
    <mergeCell ref="A6:A8"/>
    <mergeCell ref="B6:B8"/>
    <mergeCell ref="C6:C8"/>
    <mergeCell ref="D6:D8"/>
    <mergeCell ref="P1:Q1"/>
    <mergeCell ref="R1:S1"/>
    <mergeCell ref="P2:Q2"/>
    <mergeCell ref="R2:S2"/>
    <mergeCell ref="P3:Q3"/>
    <mergeCell ref="R3:S3"/>
  </mergeCells>
  <phoneticPr fontId="40" type="noConversion"/>
  <pageMargins left="0.75" right="0.75" top="1" bottom="1" header="0.5" footer="0.5"/>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U10"/>
  <sheetViews>
    <sheetView topLeftCell="B4" workbookViewId="0">
      <selection activeCell="J7" sqref="J7"/>
    </sheetView>
  </sheetViews>
  <sheetFormatPr defaultColWidth="8.88671875" defaultRowHeight="13.8" x14ac:dyDescent="0.25"/>
  <cols>
    <col min="1" max="1" width="13.21875" style="210" customWidth="1"/>
    <col min="2" max="3" width="14.77734375" style="210" customWidth="1"/>
    <col min="4" max="4" width="9.88671875" style="210" customWidth="1"/>
    <col min="5" max="5" width="10" style="210" customWidth="1"/>
    <col min="6" max="6" width="6.44140625" style="210" customWidth="1"/>
    <col min="7" max="7" width="25.109375" style="210" customWidth="1"/>
    <col min="8" max="8" width="8.88671875" style="210"/>
    <col min="9" max="17" width="5.5546875" style="210" bestFit="1" customWidth="1"/>
    <col min="18" max="20" width="5.77734375" style="210" bestFit="1" customWidth="1"/>
    <col min="21" max="21" width="5.5546875" style="210" bestFit="1" customWidth="1"/>
    <col min="22" max="16384" width="8.88671875" style="210"/>
  </cols>
  <sheetData>
    <row r="1" spans="1:21" ht="22.05" customHeight="1" x14ac:dyDescent="0.25">
      <c r="A1" s="315"/>
      <c r="B1" s="316"/>
      <c r="C1" s="316"/>
      <c r="D1" s="316"/>
      <c r="E1" s="316"/>
      <c r="F1" s="250"/>
      <c r="G1" s="250"/>
      <c r="H1" s="250"/>
      <c r="I1" s="250"/>
      <c r="J1" s="249"/>
      <c r="K1" s="249"/>
      <c r="L1" s="249"/>
      <c r="M1" s="249"/>
      <c r="N1" s="249"/>
      <c r="O1" s="249"/>
      <c r="P1" s="249"/>
      <c r="Q1" s="249"/>
      <c r="R1" s="322" t="s">
        <v>0</v>
      </c>
      <c r="S1" s="323"/>
      <c r="T1" s="324" t="s">
        <v>1</v>
      </c>
      <c r="U1" s="324"/>
    </row>
    <row r="2" spans="1:21" ht="22.05" customHeight="1" x14ac:dyDescent="0.25">
      <c r="A2" s="317"/>
      <c r="B2" s="318"/>
      <c r="C2" s="318"/>
      <c r="D2" s="318"/>
      <c r="E2" s="318"/>
      <c r="F2" s="251"/>
      <c r="G2" s="251"/>
      <c r="H2" s="251"/>
      <c r="I2" s="251"/>
      <c r="J2" s="129"/>
      <c r="K2" s="129"/>
      <c r="L2" s="129"/>
      <c r="M2" s="129"/>
      <c r="N2" s="129"/>
      <c r="O2" s="129"/>
      <c r="P2" s="129"/>
      <c r="Q2" s="129"/>
      <c r="R2" s="322" t="s">
        <v>2</v>
      </c>
      <c r="S2" s="323"/>
      <c r="T2" s="324" t="s">
        <v>3</v>
      </c>
      <c r="U2" s="324"/>
    </row>
    <row r="3" spans="1:21" ht="22.05" customHeight="1" x14ac:dyDescent="0.25">
      <c r="A3" s="252"/>
      <c r="B3" s="310"/>
      <c r="C3" s="310"/>
      <c r="D3" s="310"/>
      <c r="E3" s="310"/>
      <c r="F3" s="251"/>
      <c r="G3" s="251"/>
      <c r="H3" s="251"/>
      <c r="I3" s="251"/>
      <c r="J3" s="129"/>
      <c r="K3" s="129"/>
      <c r="L3" s="129"/>
      <c r="M3" s="129"/>
      <c r="N3" s="129"/>
      <c r="O3" s="129"/>
      <c r="P3" s="129"/>
      <c r="Q3" s="129"/>
      <c r="R3" s="322" t="s">
        <v>5</v>
      </c>
      <c r="S3" s="323"/>
      <c r="T3" s="332">
        <v>43159</v>
      </c>
      <c r="U3" s="332"/>
    </row>
    <row r="4" spans="1:21" ht="22.05" customHeight="1" x14ac:dyDescent="0.25">
      <c r="A4" s="468" t="s">
        <v>326</v>
      </c>
      <c r="B4" s="469"/>
      <c r="C4" s="469"/>
      <c r="D4" s="469"/>
      <c r="E4" s="469"/>
      <c r="F4" s="469"/>
      <c r="G4" s="469"/>
      <c r="H4" s="469"/>
      <c r="I4" s="469"/>
      <c r="J4" s="469"/>
      <c r="K4" s="469"/>
      <c r="L4" s="469"/>
      <c r="M4" s="469"/>
      <c r="N4" s="469"/>
      <c r="O4" s="469"/>
      <c r="P4" s="469"/>
      <c r="Q4" s="470"/>
      <c r="R4" s="322" t="s">
        <v>32</v>
      </c>
      <c r="S4" s="323"/>
      <c r="T4" s="324" t="s">
        <v>33</v>
      </c>
      <c r="U4" s="324"/>
    </row>
    <row r="5" spans="1:21" ht="27.6" x14ac:dyDescent="0.25">
      <c r="A5" s="253" t="s">
        <v>7</v>
      </c>
      <c r="B5" s="253" t="s">
        <v>34</v>
      </c>
      <c r="C5" s="580" t="s">
        <v>35</v>
      </c>
      <c r="D5" s="581"/>
      <c r="E5" s="582"/>
      <c r="F5" s="253" t="s">
        <v>10</v>
      </c>
      <c r="G5" s="253" t="s">
        <v>140</v>
      </c>
      <c r="H5" s="253" t="s">
        <v>47</v>
      </c>
      <c r="I5" s="253" t="s">
        <v>13</v>
      </c>
      <c r="J5" s="253" t="s">
        <v>14</v>
      </c>
      <c r="K5" s="253" t="s">
        <v>15</v>
      </c>
      <c r="L5" s="253" t="s">
        <v>16</v>
      </c>
      <c r="M5" s="253" t="s">
        <v>17</v>
      </c>
      <c r="N5" s="253" t="s">
        <v>18</v>
      </c>
      <c r="O5" s="253" t="s">
        <v>19</v>
      </c>
      <c r="P5" s="253" t="s">
        <v>20</v>
      </c>
      <c r="Q5" s="253" t="s">
        <v>21</v>
      </c>
      <c r="R5" s="253" t="s">
        <v>22</v>
      </c>
      <c r="S5" s="253" t="s">
        <v>23</v>
      </c>
      <c r="T5" s="253" t="s">
        <v>24</v>
      </c>
      <c r="U5" s="253" t="s">
        <v>141</v>
      </c>
    </row>
    <row r="6" spans="1:21" ht="48" customHeight="1" x14ac:dyDescent="0.25">
      <c r="A6" s="311" t="s">
        <v>236</v>
      </c>
      <c r="B6" s="311" t="s">
        <v>241</v>
      </c>
      <c r="C6" s="583" t="s">
        <v>242</v>
      </c>
      <c r="D6" s="583"/>
      <c r="E6" s="583"/>
      <c r="F6" s="151">
        <v>1</v>
      </c>
      <c r="G6" s="51" t="s">
        <v>327</v>
      </c>
      <c r="H6" s="51" t="s">
        <v>72</v>
      </c>
      <c r="I6" s="256">
        <v>1</v>
      </c>
      <c r="J6" s="256">
        <v>1</v>
      </c>
      <c r="K6" s="256">
        <v>1</v>
      </c>
      <c r="L6" s="256">
        <v>1</v>
      </c>
      <c r="M6" s="256">
        <v>1</v>
      </c>
      <c r="N6" s="256">
        <v>1</v>
      </c>
      <c r="O6" s="256">
        <v>1</v>
      </c>
      <c r="P6" s="256">
        <v>1</v>
      </c>
      <c r="Q6" s="256">
        <v>1</v>
      </c>
      <c r="R6" s="256">
        <v>1</v>
      </c>
      <c r="S6" s="256">
        <v>1</v>
      </c>
      <c r="T6" s="256">
        <v>1</v>
      </c>
      <c r="U6" s="256">
        <v>1</v>
      </c>
    </row>
    <row r="7" spans="1:21" ht="48" customHeight="1" x14ac:dyDescent="0.25">
      <c r="A7" s="311" t="s">
        <v>236</v>
      </c>
      <c r="B7" s="311" t="s">
        <v>244</v>
      </c>
      <c r="C7" s="583" t="s">
        <v>245</v>
      </c>
      <c r="D7" s="583"/>
      <c r="E7" s="583"/>
      <c r="F7" s="92" t="s">
        <v>246</v>
      </c>
      <c r="G7" s="51" t="s">
        <v>328</v>
      </c>
      <c r="H7" s="51" t="s">
        <v>72</v>
      </c>
      <c r="I7" s="263">
        <v>0</v>
      </c>
      <c r="J7" s="263">
        <v>0</v>
      </c>
      <c r="K7" s="263">
        <v>0</v>
      </c>
      <c r="L7" s="263">
        <v>0</v>
      </c>
      <c r="M7" s="263">
        <v>0</v>
      </c>
      <c r="N7" s="263">
        <v>0</v>
      </c>
      <c r="O7" s="263">
        <v>0</v>
      </c>
      <c r="P7" s="263">
        <v>0</v>
      </c>
      <c r="Q7" s="263">
        <v>0</v>
      </c>
      <c r="R7" s="263">
        <v>0</v>
      </c>
      <c r="S7" s="263">
        <v>0</v>
      </c>
      <c r="T7" s="263">
        <v>0</v>
      </c>
      <c r="U7" s="263">
        <v>0</v>
      </c>
    </row>
    <row r="8" spans="1:21" ht="48" customHeight="1" x14ac:dyDescent="0.25">
      <c r="A8" s="92" t="s">
        <v>248</v>
      </c>
      <c r="B8" s="311" t="s">
        <v>249</v>
      </c>
      <c r="C8" s="583" t="s">
        <v>250</v>
      </c>
      <c r="D8" s="583"/>
      <c r="E8" s="583"/>
      <c r="F8" s="312">
        <v>1</v>
      </c>
      <c r="G8" s="92" t="s">
        <v>329</v>
      </c>
      <c r="H8" s="51" t="s">
        <v>72</v>
      </c>
      <c r="I8" s="256">
        <v>1</v>
      </c>
      <c r="J8" s="256">
        <v>1</v>
      </c>
      <c r="K8" s="256">
        <v>1</v>
      </c>
      <c r="L8" s="256">
        <v>1</v>
      </c>
      <c r="M8" s="256">
        <v>1</v>
      </c>
      <c r="N8" s="256">
        <v>1</v>
      </c>
      <c r="O8" s="256">
        <v>1</v>
      </c>
      <c r="P8" s="256">
        <v>1</v>
      </c>
      <c r="Q8" s="256">
        <v>1</v>
      </c>
      <c r="R8" s="256">
        <v>1</v>
      </c>
      <c r="S8" s="256">
        <v>1</v>
      </c>
      <c r="T8" s="256">
        <v>1</v>
      </c>
      <c r="U8" s="256">
        <v>1</v>
      </c>
    </row>
    <row r="9" spans="1:21" ht="48" customHeight="1" x14ac:dyDescent="0.25">
      <c r="A9" s="92" t="s">
        <v>252</v>
      </c>
      <c r="B9" s="311" t="s">
        <v>253</v>
      </c>
      <c r="C9" s="583" t="s">
        <v>254</v>
      </c>
      <c r="D9" s="583"/>
      <c r="E9" s="583"/>
      <c r="F9" s="90" t="s">
        <v>214</v>
      </c>
      <c r="G9" s="51" t="s">
        <v>327</v>
      </c>
      <c r="H9" s="51" t="s">
        <v>72</v>
      </c>
      <c r="I9" s="263">
        <v>0</v>
      </c>
      <c r="J9" s="263">
        <v>0</v>
      </c>
      <c r="K9" s="263">
        <v>0</v>
      </c>
      <c r="L9" s="263">
        <v>0</v>
      </c>
      <c r="M9" s="263">
        <v>0</v>
      </c>
      <c r="N9" s="263">
        <v>0</v>
      </c>
      <c r="O9" s="263">
        <v>0</v>
      </c>
      <c r="P9" s="263">
        <v>0</v>
      </c>
      <c r="Q9" s="263">
        <v>0</v>
      </c>
      <c r="R9" s="263">
        <v>0</v>
      </c>
      <c r="S9" s="263">
        <v>0</v>
      </c>
      <c r="T9" s="263">
        <v>0</v>
      </c>
      <c r="U9" s="263">
        <v>0</v>
      </c>
    </row>
    <row r="10" spans="1:21" ht="24.9" customHeight="1" x14ac:dyDescent="0.25">
      <c r="A10" s="66" t="s">
        <v>256</v>
      </c>
      <c r="B10" s="311" t="s">
        <v>257</v>
      </c>
      <c r="C10" s="583" t="s">
        <v>258</v>
      </c>
      <c r="D10" s="583"/>
      <c r="E10" s="583"/>
      <c r="F10" s="90" t="s">
        <v>214</v>
      </c>
      <c r="G10" s="51" t="s">
        <v>327</v>
      </c>
      <c r="H10" s="51" t="s">
        <v>72</v>
      </c>
      <c r="I10" s="263">
        <v>0</v>
      </c>
      <c r="J10" s="263">
        <v>0</v>
      </c>
      <c r="K10" s="263">
        <v>0</v>
      </c>
      <c r="L10" s="263">
        <v>0</v>
      </c>
      <c r="M10" s="263">
        <v>0</v>
      </c>
      <c r="N10" s="263">
        <v>0</v>
      </c>
      <c r="O10" s="263">
        <v>0</v>
      </c>
      <c r="P10" s="263">
        <v>0</v>
      </c>
      <c r="Q10" s="263">
        <v>0</v>
      </c>
      <c r="R10" s="263">
        <v>0</v>
      </c>
      <c r="S10" s="263">
        <v>0</v>
      </c>
      <c r="T10" s="263">
        <v>0</v>
      </c>
      <c r="U10" s="263">
        <v>0</v>
      </c>
    </row>
  </sheetData>
  <mergeCells count="16">
    <mergeCell ref="C7:E7"/>
    <mergeCell ref="C8:E8"/>
    <mergeCell ref="C9:E9"/>
    <mergeCell ref="C10:E10"/>
    <mergeCell ref="A1:E2"/>
    <mergeCell ref="A4:Q4"/>
    <mergeCell ref="R4:S4"/>
    <mergeCell ref="T4:U4"/>
    <mergeCell ref="C5:E5"/>
    <mergeCell ref="C6:E6"/>
    <mergeCell ref="R1:S1"/>
    <mergeCell ref="T1:U1"/>
    <mergeCell ref="R2:S2"/>
    <mergeCell ref="T2:U2"/>
    <mergeCell ref="R3:S3"/>
    <mergeCell ref="T3:U3"/>
  </mergeCells>
  <phoneticPr fontId="40" type="noConversion"/>
  <pageMargins left="0.75" right="0.75" top="1" bottom="1" header="0.5" footer="0.5"/>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2:U13"/>
  <sheetViews>
    <sheetView workbookViewId="0">
      <selection activeCell="I11" sqref="I11:K11"/>
    </sheetView>
  </sheetViews>
  <sheetFormatPr defaultColWidth="8.88671875" defaultRowHeight="13.8" x14ac:dyDescent="0.25"/>
  <cols>
    <col min="1" max="1" width="8.88671875" style="210"/>
    <col min="2" max="2" width="16.6640625" style="210" customWidth="1"/>
    <col min="3" max="4" width="8.88671875" style="210"/>
    <col min="5" max="5" width="13.6640625" style="210" customWidth="1"/>
    <col min="6" max="16384" width="8.88671875" style="210"/>
  </cols>
  <sheetData>
    <row r="2" spans="1:21" ht="22.05" customHeight="1" x14ac:dyDescent="0.25">
      <c r="A2" s="315"/>
      <c r="B2" s="316"/>
      <c r="C2" s="316"/>
      <c r="D2" s="316"/>
      <c r="E2" s="316"/>
      <c r="F2" s="250"/>
      <c r="G2" s="250"/>
      <c r="H2" s="250"/>
      <c r="I2" s="250"/>
      <c r="J2" s="249"/>
      <c r="K2" s="249"/>
      <c r="L2" s="249"/>
      <c r="M2" s="249"/>
      <c r="N2" s="249"/>
      <c r="O2" s="249"/>
      <c r="P2" s="249"/>
      <c r="Q2" s="249"/>
      <c r="R2" s="322" t="s">
        <v>0</v>
      </c>
      <c r="S2" s="323"/>
      <c r="T2" s="324" t="s">
        <v>1</v>
      </c>
      <c r="U2" s="324"/>
    </row>
    <row r="3" spans="1:21" ht="22.05" customHeight="1" x14ac:dyDescent="0.25">
      <c r="A3" s="317"/>
      <c r="B3" s="318"/>
      <c r="C3" s="318"/>
      <c r="D3" s="318"/>
      <c r="E3" s="318"/>
      <c r="F3" s="251"/>
      <c r="G3" s="251"/>
      <c r="H3" s="251"/>
      <c r="I3" s="251"/>
      <c r="J3" s="129"/>
      <c r="K3" s="129"/>
      <c r="L3" s="129"/>
      <c r="M3" s="129"/>
      <c r="N3" s="129"/>
      <c r="O3" s="129"/>
      <c r="P3" s="129"/>
      <c r="Q3" s="129"/>
      <c r="R3" s="322" t="s">
        <v>2</v>
      </c>
      <c r="S3" s="323"/>
      <c r="T3" s="324" t="s">
        <v>3</v>
      </c>
      <c r="U3" s="324"/>
    </row>
    <row r="4" spans="1:21" ht="22.05" customHeight="1" x14ac:dyDescent="0.25">
      <c r="A4" s="252"/>
      <c r="B4" s="310"/>
      <c r="C4" s="310"/>
      <c r="D4" s="310"/>
      <c r="E4" s="310"/>
      <c r="F4" s="251"/>
      <c r="G4" s="251"/>
      <c r="H4" s="251"/>
      <c r="I4" s="251"/>
      <c r="J4" s="129"/>
      <c r="K4" s="129"/>
      <c r="L4" s="129"/>
      <c r="M4" s="129"/>
      <c r="N4" s="129"/>
      <c r="O4" s="129"/>
      <c r="P4" s="129"/>
      <c r="Q4" s="129"/>
      <c r="R4" s="322" t="s">
        <v>5</v>
      </c>
      <c r="S4" s="323"/>
      <c r="T4" s="332">
        <v>43159</v>
      </c>
      <c r="U4" s="332"/>
    </row>
    <row r="5" spans="1:21" ht="22.05" customHeight="1" x14ac:dyDescent="0.25">
      <c r="A5" s="468" t="s">
        <v>490</v>
      </c>
      <c r="B5" s="469"/>
      <c r="C5" s="469"/>
      <c r="D5" s="469"/>
      <c r="E5" s="469"/>
      <c r="F5" s="469"/>
      <c r="G5" s="469"/>
      <c r="H5" s="469"/>
      <c r="I5" s="469"/>
      <c r="J5" s="469"/>
      <c r="K5" s="469"/>
      <c r="L5" s="469"/>
      <c r="M5" s="469"/>
      <c r="N5" s="469"/>
      <c r="O5" s="469"/>
      <c r="P5" s="469"/>
      <c r="Q5" s="470"/>
      <c r="R5" s="322" t="s">
        <v>32</v>
      </c>
      <c r="S5" s="323"/>
      <c r="T5" s="324" t="s">
        <v>33</v>
      </c>
      <c r="U5" s="324"/>
    </row>
    <row r="6" spans="1:21" ht="41.4" x14ac:dyDescent="0.25">
      <c r="A6" s="253" t="s">
        <v>7</v>
      </c>
      <c r="B6" s="253" t="s">
        <v>34</v>
      </c>
      <c r="C6" s="580" t="s">
        <v>35</v>
      </c>
      <c r="D6" s="581"/>
      <c r="E6" s="582"/>
      <c r="F6" s="253" t="s">
        <v>10</v>
      </c>
      <c r="G6" s="253" t="s">
        <v>140</v>
      </c>
      <c r="H6" s="253" t="s">
        <v>47</v>
      </c>
      <c r="I6" s="253" t="s">
        <v>13</v>
      </c>
      <c r="J6" s="253" t="s">
        <v>14</v>
      </c>
      <c r="K6" s="253" t="s">
        <v>15</v>
      </c>
      <c r="L6" s="253" t="s">
        <v>16</v>
      </c>
      <c r="M6" s="253" t="s">
        <v>17</v>
      </c>
      <c r="N6" s="253" t="s">
        <v>18</v>
      </c>
      <c r="O6" s="253" t="s">
        <v>19</v>
      </c>
      <c r="P6" s="253" t="s">
        <v>20</v>
      </c>
      <c r="Q6" s="253" t="s">
        <v>21</v>
      </c>
      <c r="R6" s="253" t="s">
        <v>22</v>
      </c>
      <c r="S6" s="253" t="s">
        <v>23</v>
      </c>
      <c r="T6" s="253" t="s">
        <v>24</v>
      </c>
      <c r="U6" s="253" t="s">
        <v>141</v>
      </c>
    </row>
    <row r="7" spans="1:21" ht="41.4" x14ac:dyDescent="0.25">
      <c r="A7" s="311" t="s">
        <v>260</v>
      </c>
      <c r="B7" s="311" t="s">
        <v>261</v>
      </c>
      <c r="C7" s="583" t="s">
        <v>262</v>
      </c>
      <c r="D7" s="583"/>
      <c r="E7" s="583"/>
      <c r="F7" s="90" t="s">
        <v>214</v>
      </c>
      <c r="G7" s="92" t="s">
        <v>328</v>
      </c>
      <c r="H7" s="51" t="s">
        <v>72</v>
      </c>
      <c r="I7" s="49">
        <v>0</v>
      </c>
      <c r="J7" s="49">
        <v>0</v>
      </c>
      <c r="K7" s="49">
        <v>0</v>
      </c>
      <c r="L7" s="49">
        <v>0</v>
      </c>
      <c r="M7" s="49">
        <v>0</v>
      </c>
      <c r="N7" s="49">
        <v>0</v>
      </c>
      <c r="O7" s="49">
        <v>0</v>
      </c>
      <c r="P7" s="49">
        <v>0</v>
      </c>
      <c r="Q7" s="49">
        <v>0</v>
      </c>
      <c r="R7" s="49">
        <v>0</v>
      </c>
      <c r="S7" s="49">
        <v>0</v>
      </c>
      <c r="T7" s="49">
        <v>0</v>
      </c>
      <c r="U7" s="49">
        <v>0</v>
      </c>
    </row>
    <row r="8" spans="1:21" ht="41.4" x14ac:dyDescent="0.25">
      <c r="A8" s="311" t="s">
        <v>260</v>
      </c>
      <c r="B8" s="311" t="s">
        <v>264</v>
      </c>
      <c r="C8" s="583" t="s">
        <v>265</v>
      </c>
      <c r="D8" s="583"/>
      <c r="E8" s="583"/>
      <c r="F8" s="90" t="s">
        <v>214</v>
      </c>
      <c r="G8" s="92" t="s">
        <v>328</v>
      </c>
      <c r="H8" s="51" t="s">
        <v>72</v>
      </c>
      <c r="I8" s="49">
        <v>0</v>
      </c>
      <c r="J8" s="49">
        <v>0</v>
      </c>
      <c r="K8" s="49">
        <v>0</v>
      </c>
      <c r="L8" s="49">
        <v>0</v>
      </c>
      <c r="M8" s="49">
        <v>0</v>
      </c>
      <c r="N8" s="49">
        <v>0</v>
      </c>
      <c r="O8" s="49">
        <v>0</v>
      </c>
      <c r="P8" s="49">
        <v>0</v>
      </c>
      <c r="Q8" s="49">
        <v>0</v>
      </c>
      <c r="R8" s="49">
        <v>0</v>
      </c>
      <c r="S8" s="49">
        <v>0</v>
      </c>
      <c r="T8" s="49">
        <v>0</v>
      </c>
      <c r="U8" s="49">
        <v>0</v>
      </c>
    </row>
    <row r="9" spans="1:21" ht="41.4" x14ac:dyDescent="0.25">
      <c r="A9" s="311" t="s">
        <v>260</v>
      </c>
      <c r="B9" s="311" t="s">
        <v>269</v>
      </c>
      <c r="C9" s="583" t="s">
        <v>270</v>
      </c>
      <c r="D9" s="583"/>
      <c r="E9" s="583"/>
      <c r="F9" s="90" t="s">
        <v>214</v>
      </c>
      <c r="G9" s="92" t="s">
        <v>328</v>
      </c>
      <c r="H9" s="51" t="s">
        <v>72</v>
      </c>
      <c r="I9" s="49">
        <v>0</v>
      </c>
      <c r="J9" s="49">
        <v>0</v>
      </c>
      <c r="K9" s="49">
        <v>0</v>
      </c>
      <c r="L9" s="49">
        <v>0</v>
      </c>
      <c r="M9" s="49">
        <v>0</v>
      </c>
      <c r="N9" s="49">
        <v>0</v>
      </c>
      <c r="O9" s="49">
        <v>0</v>
      </c>
      <c r="P9" s="49">
        <v>0</v>
      </c>
      <c r="Q9" s="49">
        <v>0</v>
      </c>
      <c r="R9" s="49">
        <v>0</v>
      </c>
      <c r="S9" s="49">
        <v>0</v>
      </c>
      <c r="T9" s="49">
        <v>0</v>
      </c>
      <c r="U9" s="49">
        <v>0</v>
      </c>
    </row>
    <row r="10" spans="1:21" ht="27.6" x14ac:dyDescent="0.25">
      <c r="A10" s="311" t="s">
        <v>260</v>
      </c>
      <c r="B10" s="313" t="s">
        <v>272</v>
      </c>
      <c r="C10" s="357" t="s">
        <v>273</v>
      </c>
      <c r="D10" s="357"/>
      <c r="E10" s="357"/>
      <c r="F10" s="90" t="s">
        <v>214</v>
      </c>
      <c r="G10" s="311" t="s">
        <v>491</v>
      </c>
      <c r="H10" s="51" t="s">
        <v>72</v>
      </c>
      <c r="I10" s="49">
        <v>0</v>
      </c>
      <c r="J10" s="49">
        <v>0</v>
      </c>
      <c r="K10" s="49">
        <v>0</v>
      </c>
      <c r="L10" s="49">
        <v>0</v>
      </c>
      <c r="M10" s="49">
        <v>0</v>
      </c>
      <c r="N10" s="49">
        <v>0</v>
      </c>
      <c r="O10" s="49">
        <v>0</v>
      </c>
      <c r="P10" s="49">
        <v>0</v>
      </c>
      <c r="Q10" s="49">
        <v>0</v>
      </c>
      <c r="R10" s="49">
        <v>0</v>
      </c>
      <c r="S10" s="49">
        <v>0</v>
      </c>
      <c r="T10" s="49">
        <v>0</v>
      </c>
      <c r="U10" s="49">
        <v>0</v>
      </c>
    </row>
    <row r="11" spans="1:21" ht="27.6" x14ac:dyDescent="0.25">
      <c r="A11" s="311" t="s">
        <v>260</v>
      </c>
      <c r="B11" s="311" t="s">
        <v>277</v>
      </c>
      <c r="C11" s="583" t="s">
        <v>278</v>
      </c>
      <c r="D11" s="583"/>
      <c r="E11" s="583"/>
      <c r="F11" s="151">
        <v>1</v>
      </c>
      <c r="G11" s="311" t="s">
        <v>491</v>
      </c>
      <c r="H11" s="51" t="s">
        <v>56</v>
      </c>
      <c r="I11" s="584" t="s">
        <v>492</v>
      </c>
      <c r="J11" s="585"/>
      <c r="K11" s="586"/>
      <c r="L11" s="256">
        <v>1</v>
      </c>
      <c r="M11" s="584" t="s">
        <v>492</v>
      </c>
      <c r="N11" s="585"/>
      <c r="O11" s="585"/>
      <c r="P11" s="585"/>
      <c r="Q11" s="585"/>
      <c r="R11" s="585"/>
      <c r="S11" s="585"/>
      <c r="T11" s="586"/>
      <c r="U11" s="256">
        <v>1</v>
      </c>
    </row>
    <row r="13" spans="1:21" x14ac:dyDescent="0.25">
      <c r="A13" s="269" t="s">
        <v>493</v>
      </c>
      <c r="B13" s="269"/>
      <c r="C13" s="269"/>
      <c r="D13" s="269"/>
      <c r="E13" s="269"/>
      <c r="F13" s="269"/>
      <c r="G13" s="269"/>
    </row>
  </sheetData>
  <mergeCells count="18">
    <mergeCell ref="C10:E10"/>
    <mergeCell ref="C11:E11"/>
    <mergeCell ref="A2:E3"/>
    <mergeCell ref="A5:Q5"/>
    <mergeCell ref="I11:K11"/>
    <mergeCell ref="M11:T11"/>
    <mergeCell ref="R5:S5"/>
    <mergeCell ref="T5:U5"/>
    <mergeCell ref="C6:E6"/>
    <mergeCell ref="C7:E7"/>
    <mergeCell ref="R2:S2"/>
    <mergeCell ref="T2:U2"/>
    <mergeCell ref="R3:S3"/>
    <mergeCell ref="T3:U3"/>
    <mergeCell ref="R4:S4"/>
    <mergeCell ref="T4:U4"/>
    <mergeCell ref="C8:E8"/>
    <mergeCell ref="C9:E9"/>
  </mergeCells>
  <phoneticPr fontId="40" type="noConversion"/>
  <pageMargins left="0.75" right="0.75" top="1" bottom="1" header="0.5" footer="0.5"/>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2-33员工职业技能培训"/>
  <dimension ref="A2:U12"/>
  <sheetViews>
    <sheetView workbookViewId="0">
      <selection activeCell="F12" sqref="F12"/>
    </sheetView>
  </sheetViews>
  <sheetFormatPr defaultColWidth="8.88671875" defaultRowHeight="13.8" x14ac:dyDescent="0.25"/>
  <cols>
    <col min="1" max="1" width="8.88671875" style="210"/>
    <col min="2" max="2" width="11.109375" style="210" customWidth="1"/>
    <col min="3" max="5" width="8.88671875" style="210"/>
    <col min="6" max="6" width="11.21875" style="210" customWidth="1"/>
    <col min="7" max="7" width="12.5546875" style="210" customWidth="1"/>
    <col min="8" max="16" width="4.6640625" style="210" bestFit="1" customWidth="1"/>
    <col min="17" max="19" width="5.77734375" style="210" bestFit="1" customWidth="1"/>
    <col min="20" max="20" width="5.5546875" style="210" bestFit="1" customWidth="1"/>
    <col min="21" max="16384" width="8.88671875" style="210"/>
  </cols>
  <sheetData>
    <row r="2" spans="1:21" ht="25.05" customHeight="1" x14ac:dyDescent="0.25">
      <c r="A2" s="315"/>
      <c r="B2" s="316"/>
      <c r="C2" s="316"/>
      <c r="D2" s="250"/>
      <c r="E2" s="250"/>
      <c r="F2" s="250"/>
      <c r="G2" s="250"/>
      <c r="H2" s="250"/>
      <c r="I2" s="250"/>
      <c r="J2" s="250"/>
      <c r="K2" s="250"/>
      <c r="L2" s="249"/>
      <c r="M2" s="249"/>
      <c r="N2" s="249"/>
      <c r="O2" s="249"/>
      <c r="P2" s="249"/>
      <c r="Q2" s="322" t="s">
        <v>0</v>
      </c>
      <c r="R2" s="590"/>
      <c r="S2" s="593" t="s">
        <v>1</v>
      </c>
      <c r="T2" s="539"/>
      <c r="U2" s="279"/>
    </row>
    <row r="3" spans="1:21" ht="25.05" customHeight="1" x14ac:dyDescent="0.25">
      <c r="A3" s="317"/>
      <c r="B3" s="318"/>
      <c r="C3" s="318"/>
      <c r="D3" s="251"/>
      <c r="E3" s="251"/>
      <c r="F3" s="251"/>
      <c r="G3" s="251"/>
      <c r="H3" s="251"/>
      <c r="I3" s="251"/>
      <c r="J3" s="251"/>
      <c r="K3" s="251"/>
      <c r="L3" s="129"/>
      <c r="M3" s="129"/>
      <c r="N3" s="129"/>
      <c r="O3" s="129"/>
      <c r="P3" s="129"/>
      <c r="Q3" s="591" t="s">
        <v>2</v>
      </c>
      <c r="R3" s="592"/>
      <c r="S3" s="594" t="s">
        <v>3</v>
      </c>
      <c r="T3" s="539"/>
      <c r="U3" s="279"/>
    </row>
    <row r="4" spans="1:21" ht="25.05" customHeight="1" x14ac:dyDescent="0.25">
      <c r="A4" s="252"/>
      <c r="B4" s="129"/>
      <c r="C4" s="129"/>
      <c r="D4" s="251"/>
      <c r="E4" s="251"/>
      <c r="F4" s="251"/>
      <c r="G4" s="251"/>
      <c r="H4" s="251"/>
      <c r="I4" s="251"/>
      <c r="J4" s="251"/>
      <c r="K4" s="251"/>
      <c r="L4" s="129"/>
      <c r="M4" s="129"/>
      <c r="N4" s="129"/>
      <c r="O4" s="129"/>
      <c r="P4" s="129"/>
      <c r="Q4" s="591" t="s">
        <v>5</v>
      </c>
      <c r="R4" s="592"/>
      <c r="S4" s="595">
        <v>43159</v>
      </c>
      <c r="T4" s="539"/>
      <c r="U4" s="279"/>
    </row>
    <row r="5" spans="1:21" ht="25.05" customHeight="1" x14ac:dyDescent="0.25">
      <c r="A5" s="596" t="s">
        <v>31</v>
      </c>
      <c r="B5" s="597"/>
      <c r="C5" s="597"/>
      <c r="D5" s="597"/>
      <c r="E5" s="597"/>
      <c r="F5" s="597"/>
      <c r="G5" s="597"/>
      <c r="H5" s="597"/>
      <c r="I5" s="597"/>
      <c r="J5" s="597"/>
      <c r="K5" s="597"/>
      <c r="L5" s="597"/>
      <c r="M5" s="597"/>
      <c r="N5" s="597"/>
      <c r="O5" s="597"/>
      <c r="P5" s="598"/>
      <c r="Q5" s="322" t="s">
        <v>32</v>
      </c>
      <c r="R5" s="590"/>
      <c r="S5" s="593" t="s">
        <v>33</v>
      </c>
      <c r="T5" s="539"/>
      <c r="U5" s="279"/>
    </row>
    <row r="6" spans="1:21" ht="25.05" customHeight="1" x14ac:dyDescent="0.25">
      <c r="A6" s="260" t="s">
        <v>7</v>
      </c>
      <c r="B6" s="260" t="s">
        <v>34</v>
      </c>
      <c r="C6" s="531" t="s">
        <v>35</v>
      </c>
      <c r="D6" s="531"/>
      <c r="E6" s="531"/>
      <c r="F6" s="260" t="s">
        <v>10</v>
      </c>
      <c r="G6" s="260" t="s">
        <v>11</v>
      </c>
      <c r="H6" s="260" t="s">
        <v>13</v>
      </c>
      <c r="I6" s="260" t="s">
        <v>14</v>
      </c>
      <c r="J6" s="260" t="s">
        <v>15</v>
      </c>
      <c r="K6" s="260" t="s">
        <v>16</v>
      </c>
      <c r="L6" s="260" t="s">
        <v>17</v>
      </c>
      <c r="M6" s="260" t="s">
        <v>18</v>
      </c>
      <c r="N6" s="260" t="s">
        <v>19</v>
      </c>
      <c r="O6" s="260" t="s">
        <v>20</v>
      </c>
      <c r="P6" s="260" t="s">
        <v>21</v>
      </c>
      <c r="Q6" s="260" t="s">
        <v>22</v>
      </c>
      <c r="R6" s="260" t="s">
        <v>23</v>
      </c>
      <c r="S6" s="284" t="s">
        <v>24</v>
      </c>
      <c r="T6" s="284" t="s">
        <v>36</v>
      </c>
    </row>
    <row r="7" spans="1:21" ht="36.6" customHeight="1" x14ac:dyDescent="0.25">
      <c r="A7" s="271" t="s">
        <v>37</v>
      </c>
      <c r="B7" s="272" t="s">
        <v>38</v>
      </c>
      <c r="C7" s="587" t="s">
        <v>39</v>
      </c>
      <c r="D7" s="588"/>
      <c r="E7" s="589"/>
      <c r="F7" s="280" t="s">
        <v>40</v>
      </c>
      <c r="G7" s="281" t="s">
        <v>41</v>
      </c>
      <c r="H7" s="274">
        <v>0</v>
      </c>
      <c r="I7" s="274">
        <v>0</v>
      </c>
      <c r="J7" s="274">
        <v>1</v>
      </c>
      <c r="K7" s="274">
        <v>1</v>
      </c>
      <c r="L7" s="274">
        <v>0</v>
      </c>
      <c r="M7" s="274">
        <v>1</v>
      </c>
      <c r="N7" s="274">
        <v>0</v>
      </c>
      <c r="O7" s="274">
        <v>0</v>
      </c>
      <c r="P7" s="274">
        <v>0</v>
      </c>
      <c r="Q7" s="274">
        <v>1</v>
      </c>
      <c r="R7" s="274">
        <v>0</v>
      </c>
      <c r="S7" s="274">
        <v>1</v>
      </c>
      <c r="T7" s="282">
        <v>5</v>
      </c>
    </row>
    <row r="8" spans="1:21" x14ac:dyDescent="0.25">
      <c r="H8" s="278"/>
    </row>
    <row r="9" spans="1:21" x14ac:dyDescent="0.25">
      <c r="A9" s="283" t="s">
        <v>42</v>
      </c>
    </row>
    <row r="10" spans="1:21" x14ac:dyDescent="0.25">
      <c r="B10" s="283"/>
    </row>
    <row r="12" spans="1:21" ht="21" customHeight="1" x14ac:dyDescent="0.25"/>
  </sheetData>
  <mergeCells count="12">
    <mergeCell ref="S2:T2"/>
    <mergeCell ref="S3:T3"/>
    <mergeCell ref="S4:T4"/>
    <mergeCell ref="S5:T5"/>
    <mergeCell ref="A5:P5"/>
    <mergeCell ref="C7:E7"/>
    <mergeCell ref="C6:E6"/>
    <mergeCell ref="A2:C3"/>
    <mergeCell ref="Q2:R2"/>
    <mergeCell ref="Q3:R3"/>
    <mergeCell ref="Q4:R4"/>
    <mergeCell ref="Q5:R5"/>
  </mergeCells>
  <phoneticPr fontId="40" type="noConversion"/>
  <pageMargins left="0.75" right="0.75" top="1" bottom="1" header="0.5" footer="0.5"/>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27</vt:i4>
      </vt:variant>
      <vt:variant>
        <vt:lpstr>命名范围</vt:lpstr>
      </vt:variant>
      <vt:variant>
        <vt:i4>5</vt:i4>
      </vt:variant>
    </vt:vector>
  </HeadingPairs>
  <TitlesOfParts>
    <vt:vector size="32" baseType="lpstr">
      <vt:lpstr>封面</vt:lpstr>
      <vt:lpstr>1-2025年环境、健康与安全目标指标达成监测表---不变</vt:lpstr>
      <vt:lpstr>1-1-4水电-统计表</vt:lpstr>
      <vt:lpstr>1-5-13温室气体排放</vt:lpstr>
      <vt:lpstr>1-14-19-废（气、水）统计表</vt:lpstr>
      <vt:lpstr>1-20-24废弃物统计表</vt:lpstr>
      <vt:lpstr>1-25减少化学品领用量统计表</vt:lpstr>
      <vt:lpstr>1-26产品附着力测试统计表</vt:lpstr>
      <vt:lpstr>1-27回收料（PCR材料）统计表</vt:lpstr>
      <vt:lpstr>1-28回收材料的订单数量统计表</vt:lpstr>
      <vt:lpstr>1-29水口料回收目标</vt:lpstr>
      <vt:lpstr>1-30-可回收标志产品占比统计表</vt:lpstr>
      <vt:lpstr>1-31-33工伤事故统计表</vt:lpstr>
      <vt:lpstr>2-2025年社会责任目标指标达成监测表</vt:lpstr>
      <vt:lpstr>2-1周工时监测统计表</vt:lpstr>
      <vt:lpstr>2-2满足基本生活员工比率统计表</vt:lpstr>
      <vt:lpstr>2-3员工社会保险参保率统计表</vt:lpstr>
      <vt:lpstr>2-4薪酬差距月度统计表</vt:lpstr>
      <vt:lpstr>2-5-8员工结构分析表</vt:lpstr>
      <vt:lpstr>2-9-10行工会目标指标监测表</vt:lpstr>
      <vt:lpstr>2-11-13童工、强迫劳动、歧视</vt:lpstr>
      <vt:lpstr>2-14-培训平均时数</vt:lpstr>
      <vt:lpstr>2-15-21可持续采购管理绩效指标统计表</vt:lpstr>
      <vt:lpstr>2-22-员工廉洁从业培</vt:lpstr>
      <vt:lpstr>2-序号23-27商业道德绩效指标统计表</vt:lpstr>
      <vt:lpstr>2-28-32信息安全绩效统计表</vt:lpstr>
      <vt:lpstr>2-33员工职业技能培训</vt:lpstr>
      <vt:lpstr>'1-2025年环境、健康与安全目标指标达成监测表---不变'!Print_Titles</vt:lpstr>
      <vt:lpstr>'1-27回收料（PCR材料）统计表'!Print_Titles</vt:lpstr>
      <vt:lpstr>'1-28回收材料的订单数量统计表'!Print_Titles</vt:lpstr>
      <vt:lpstr>'1-30-可回收标志产品占比统计表'!Print_Titles</vt:lpstr>
      <vt:lpstr>'1-31-33工伤事故统计表'!Print_Titles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Kate Pei</cp:lastModifiedBy>
  <cp:lastPrinted>2026-07-29T08:01:25Z</cp:lastPrinted>
  <dcterms:created xsi:type="dcterms:W3CDTF">2026-06-12T15:26:26Z</dcterms:created>
  <dcterms:modified xsi:type="dcterms:W3CDTF">2026-07-29T11:36:44Z</dcterms:modified>
</cp:coreProperties>
</file>