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AW7" i="1" l="1"/>
  <c r="AK7" i="1"/>
  <c r="AW6" i="1" l="1"/>
  <c r="AK6" i="1"/>
  <c r="AW5" i="1" l="1"/>
  <c r="AK5" i="1"/>
  <c r="N8" i="1" l="1"/>
  <c r="AX8" i="1"/>
  <c r="BB8" i="1" s="1"/>
  <c r="AY8" i="1"/>
  <c r="AZ8" i="1"/>
  <c r="BA8" i="1"/>
  <c r="BC8" i="1"/>
  <c r="BD8" i="1"/>
  <c r="BE8" i="1"/>
  <c r="BA7" i="1"/>
  <c r="AZ7" i="1"/>
  <c r="AY7" i="1"/>
  <c r="AX7" i="1"/>
  <c r="N7" i="1"/>
  <c r="BA6" i="1"/>
  <c r="AZ6" i="1"/>
  <c r="AY6" i="1"/>
  <c r="AX6" i="1"/>
  <c r="N6" i="1"/>
  <c r="BE6" i="1" l="1"/>
  <c r="BC7" i="1"/>
  <c r="BE7" i="1"/>
  <c r="BB6" i="1"/>
  <c r="BC6" i="1"/>
  <c r="BB7" i="1"/>
  <c r="BD7" i="1"/>
  <c r="BD6" i="1"/>
  <c r="AY9" i="1" l="1"/>
  <c r="AY10" i="1"/>
  <c r="AY11" i="1"/>
  <c r="AY12" i="1"/>
  <c r="AY13" i="1"/>
  <c r="AY5" i="1"/>
  <c r="N9" i="1"/>
  <c r="N10" i="1"/>
  <c r="N11" i="1"/>
  <c r="N12" i="1"/>
  <c r="N13" i="1"/>
  <c r="N5" i="1"/>
  <c r="BA5" i="1" l="1"/>
  <c r="AX9" i="1"/>
  <c r="BB9" i="1" s="1"/>
  <c r="AZ9" i="1"/>
  <c r="BD9" i="1" s="1"/>
  <c r="BA9" i="1"/>
  <c r="AX10" i="1"/>
  <c r="BB10" i="1" s="1"/>
  <c r="AZ10" i="1"/>
  <c r="BD10" i="1" s="1"/>
  <c r="BA10" i="1"/>
  <c r="BC10" i="1" s="1"/>
  <c r="AX11" i="1"/>
  <c r="BB11" i="1" s="1"/>
  <c r="AZ11" i="1"/>
  <c r="BD11" i="1" s="1"/>
  <c r="BA11" i="1"/>
  <c r="BC11" i="1" s="1"/>
  <c r="AX12" i="1"/>
  <c r="BB12" i="1" s="1"/>
  <c r="AZ12" i="1"/>
  <c r="BD12" i="1" s="1"/>
  <c r="BA12" i="1"/>
  <c r="AX13" i="1"/>
  <c r="BB13" i="1" s="1"/>
  <c r="AZ13" i="1"/>
  <c r="BD13" i="1" s="1"/>
  <c r="BA13" i="1"/>
  <c r="BC13" i="1" s="1"/>
  <c r="AZ5" i="1"/>
  <c r="BD5" i="1"/>
  <c r="AX5" i="1"/>
  <c r="BC12" i="1" l="1"/>
  <c r="BC9" i="1"/>
  <c r="BE13" i="1"/>
  <c r="BE11" i="1"/>
  <c r="BE9" i="1"/>
  <c r="BE12" i="1"/>
  <c r="BE10" i="1"/>
  <c r="BE5" i="1"/>
  <c r="BB5" i="1"/>
  <c r="BC5" i="1"/>
</calcChain>
</file>

<file path=xl/sharedStrings.xml><?xml version="1.0" encoding="utf-8"?>
<sst xmlns="http://schemas.openxmlformats.org/spreadsheetml/2006/main" count="90" uniqueCount="77">
  <si>
    <t>Version</t>
  </si>
  <si>
    <t>Design</t>
  </si>
  <si>
    <t>Multiplier</t>
  </si>
  <si>
    <t>Divider</t>
  </si>
  <si>
    <t># of cycles</t>
  </si>
  <si>
    <t>Algorithm</t>
  </si>
  <si>
    <t>Resource Utilization</t>
  </si>
  <si>
    <t>Frequency (MHz)</t>
  </si>
  <si>
    <t>Area</t>
  </si>
  <si>
    <t>Power</t>
  </si>
  <si>
    <t>Timing Summary</t>
  </si>
  <si>
    <t>On Board</t>
  </si>
  <si>
    <t># of Occupied Slices</t>
    <phoneticPr fontId="1" type="noConversion"/>
  </si>
  <si>
    <t>Total # of 4-input LUTs</t>
    <phoneticPr fontId="1" type="noConversion"/>
  </si>
  <si>
    <t>Quiescent</t>
    <phoneticPr fontId="1" type="noConversion"/>
  </si>
  <si>
    <t>Dynamic</t>
    <phoneticPr fontId="1" type="noConversion"/>
  </si>
  <si>
    <t>Total</t>
    <phoneticPr fontId="1" type="noConversion"/>
  </si>
  <si>
    <t>P/f</t>
    <phoneticPr fontId="1" type="noConversion"/>
  </si>
  <si>
    <t>Stanford</t>
  </si>
  <si>
    <t>Whetstone Benchmark</t>
  </si>
  <si>
    <t>Perm</t>
  </si>
  <si>
    <t>Towers</t>
  </si>
  <si>
    <t>Queens</t>
  </si>
  <si>
    <t>Intmm</t>
  </si>
  <si>
    <t>Mm</t>
  </si>
  <si>
    <t>Puzzle</t>
  </si>
  <si>
    <t>Quick</t>
  </si>
  <si>
    <t>Bubble</t>
  </si>
  <si>
    <t>Tree</t>
  </si>
  <si>
    <t>FFT</t>
  </si>
  <si>
    <t>Non-FP</t>
    <phoneticPr fontId="1" type="noConversion"/>
  </si>
  <si>
    <t>FP</t>
    <phoneticPr fontId="1" type="noConversion"/>
  </si>
  <si>
    <t>MWIPS</t>
  </si>
  <si>
    <t>Mflops1</t>
  </si>
  <si>
    <t>Mflops2</t>
  </si>
  <si>
    <t>Mflops3</t>
  </si>
  <si>
    <t>Cosmops</t>
  </si>
  <si>
    <t>Expmops</t>
  </si>
  <si>
    <t>Fixpmops</t>
  </si>
  <si>
    <t>Ifmops</t>
  </si>
  <si>
    <t>Eqmops</t>
  </si>
  <si>
    <t>Remarks</t>
  </si>
  <si>
    <t>Baseline</t>
  </si>
  <si>
    <t>Non</t>
  </si>
  <si>
    <t>Non r2</t>
  </si>
  <si>
    <t>gmpbench</t>
  </si>
  <si>
    <t>Multiply</t>
  </si>
  <si>
    <t>Divide</t>
  </si>
  <si>
    <t>RSA</t>
  </si>
  <si>
    <t>Division</t>
  </si>
  <si>
    <t>1st run</t>
  </si>
  <si>
    <t>2nd run</t>
  </si>
  <si>
    <t>SSD</t>
  </si>
  <si>
    <t>"</t>
  </si>
  <si>
    <t>Final Evaluation</t>
  </si>
  <si>
    <t>Basic Parameters</t>
  </si>
  <si>
    <t>Composite Parameters</t>
  </si>
  <si>
    <t>A</t>
  </si>
  <si>
    <t>D</t>
  </si>
  <si>
    <t>Total Ex. Time</t>
  </si>
  <si>
    <t>P</t>
  </si>
  <si>
    <t>BS</t>
  </si>
  <si>
    <t>A*D</t>
  </si>
  <si>
    <t>A*BS</t>
  </si>
  <si>
    <t>P*D</t>
  </si>
  <si>
    <t>P*BS</t>
  </si>
  <si>
    <t>Benchmarks</t>
  </si>
  <si>
    <t>Mibench JPEG</t>
  </si>
  <si>
    <t>Tot. Ex. Time</t>
  </si>
  <si>
    <t>Local Time</t>
  </si>
  <si>
    <t>User Time</t>
  </si>
  <si>
    <t>Op/sec</t>
  </si>
  <si>
    <t>division</t>
  </si>
  <si>
    <t>Balanced Synthesis</t>
  </si>
  <si>
    <t>r4</t>
  </si>
  <si>
    <t>division corr</t>
  </si>
  <si>
    <t>In qSelector all "XXX" replaced by "---"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</si>
</sst>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.00000"/>
  </numFmts>
  <fonts count="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3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indexed="64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rgb="FFB2B2B2"/>
      </left>
      <right style="thin">
        <color indexed="64"/>
      </right>
      <top style="thin">
        <color rgb="FF7F7F7F"/>
      </top>
      <bottom style="thin">
        <color rgb="FFB2B2B2"/>
      </bottom>
      <diagonal/>
    </border>
    <border>
      <left style="thin">
        <color rgb="FF7F7F7F"/>
      </left>
      <right/>
      <top style="thin">
        <color indexed="64"/>
      </top>
      <bottom/>
      <diagonal/>
    </border>
    <border>
      <left/>
      <right style="thin">
        <color rgb="FF7F7F7F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5" fillId="5" borderId="25" applyNumberFormat="0" applyFont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2" borderId="16" xfId="3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0" fontId="1" fillId="2" borderId="15" xfId="1" applyFill="1" applyBorder="1" applyAlignment="1">
      <alignment horizontal="center" vertical="center"/>
    </xf>
    <xf numFmtId="0" fontId="3" fillId="2" borderId="12" xfId="3" applyBorder="1" applyAlignment="1">
      <alignment horizontal="center" vertical="center" wrapText="1"/>
    </xf>
    <xf numFmtId="0" fontId="7" fillId="2" borderId="12" xfId="2" applyFont="1" applyFill="1" applyBorder="1" applyAlignment="1">
      <alignment horizontal="center" vertical="center"/>
    </xf>
    <xf numFmtId="165" fontId="0" fillId="3" borderId="6" xfId="0" applyNumberFormat="1" applyFill="1" applyBorder="1" applyAlignment="1">
      <alignment horizontal="center" vertical="center"/>
    </xf>
    <xf numFmtId="11" fontId="0" fillId="6" borderId="7" xfId="0" applyNumberFormat="1" applyFill="1" applyBorder="1" applyAlignment="1">
      <alignment horizontal="center" vertical="center"/>
    </xf>
    <xf numFmtId="11" fontId="0" fillId="6" borderId="0" xfId="0" applyNumberFormat="1" applyFill="1" applyBorder="1" applyAlignment="1">
      <alignment horizontal="center" vertical="center"/>
    </xf>
    <xf numFmtId="11" fontId="0" fillId="6" borderId="27" xfId="0" applyNumberFormat="1" applyFill="1" applyBorder="1" applyAlignment="1">
      <alignment horizontal="center" vertical="center"/>
    </xf>
    <xf numFmtId="11" fontId="0" fillId="6" borderId="4" xfId="0" applyNumberFormat="1" applyFill="1" applyBorder="1" applyAlignment="1">
      <alignment horizontal="center" vertical="center"/>
    </xf>
    <xf numFmtId="11" fontId="0" fillId="6" borderId="8" xfId="0" applyNumberFormat="1" applyFill="1" applyBorder="1" applyAlignment="1">
      <alignment horizontal="center" vertical="center"/>
    </xf>
    <xf numFmtId="11" fontId="0" fillId="6" borderId="9" xfId="0" applyNumberFormat="1" applyFill="1" applyBorder="1" applyAlignment="1">
      <alignment horizontal="center" vertical="center"/>
    </xf>
    <xf numFmtId="11" fontId="0" fillId="6" borderId="17" xfId="0" applyNumberFormat="1" applyFill="1" applyBorder="1" applyAlignment="1">
      <alignment horizontal="center" vertical="center"/>
    </xf>
    <xf numFmtId="166" fontId="0" fillId="6" borderId="30" xfId="4" applyNumberFormat="1" applyFont="1" applyFill="1" applyBorder="1" applyAlignment="1">
      <alignment horizontal="center" vertical="center"/>
    </xf>
    <xf numFmtId="0" fontId="2" fillId="2" borderId="10" xfId="2" applyFill="1" applyBorder="1" applyAlignment="1">
      <alignment horizontal="center" vertical="center"/>
    </xf>
    <xf numFmtId="0" fontId="2" fillId="2" borderId="11" xfId="2" applyFill="1" applyBorder="1" applyAlignment="1">
      <alignment horizontal="center" vertical="center"/>
    </xf>
    <xf numFmtId="0" fontId="2" fillId="2" borderId="21" xfId="2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0" fontId="3" fillId="2" borderId="23" xfId="3" applyBorder="1" applyAlignment="1">
      <alignment horizontal="center" vertical="center" wrapText="1"/>
    </xf>
    <xf numFmtId="0" fontId="7" fillId="2" borderId="24" xfId="2" applyFont="1" applyFill="1" applyBorder="1" applyAlignment="1">
      <alignment horizontal="center" vertical="center" wrapText="1"/>
    </xf>
    <xf numFmtId="0" fontId="3" fillId="2" borderId="31" xfId="3" applyBorder="1" applyAlignment="1">
      <alignment horizontal="center" vertical="center" wrapText="1"/>
    </xf>
    <xf numFmtId="0" fontId="3" fillId="2" borderId="32" xfId="3" applyBorder="1" applyAlignment="1">
      <alignment horizontal="center" vertical="center" wrapText="1"/>
    </xf>
    <xf numFmtId="0" fontId="3" fillId="2" borderId="33" xfId="3" applyBorder="1" applyAlignment="1">
      <alignment horizontal="center" vertical="center" wrapText="1"/>
    </xf>
    <xf numFmtId="0" fontId="3" fillId="2" borderId="22" xfId="3" applyBorder="1" applyAlignment="1">
      <alignment horizontal="center" vertical="center" wrapText="1"/>
    </xf>
    <xf numFmtId="0" fontId="3" fillId="2" borderId="35" xfId="3" applyBorder="1" applyAlignment="1">
      <alignment horizontal="center" vertical="center" wrapText="1"/>
    </xf>
    <xf numFmtId="165" fontId="0" fillId="4" borderId="0" xfId="0" applyNumberFormat="1" applyFill="1" applyBorder="1" applyAlignment="1">
      <alignment horizontal="center" vertical="center"/>
    </xf>
    <xf numFmtId="165" fontId="0" fillId="3" borderId="0" xfId="0" applyNumberFormat="1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1" fillId="2" borderId="14" xfId="1" applyFill="1" applyBorder="1" applyAlignment="1">
      <alignment horizontal="center" vertical="center"/>
    </xf>
    <xf numFmtId="0" fontId="2" fillId="2" borderId="12" xfId="2" applyFill="1" applyBorder="1" applyAlignment="1">
      <alignment horizontal="center" vertical="center"/>
    </xf>
    <xf numFmtId="0" fontId="2" fillId="2" borderId="28" xfId="2" applyFill="1" applyBorder="1" applyAlignment="1">
      <alignment horizontal="center" vertical="center" wrapText="1"/>
    </xf>
    <xf numFmtId="0" fontId="2" fillId="2" borderId="19" xfId="2" applyFill="1" applyBorder="1" applyAlignment="1">
      <alignment horizontal="center" vertical="center" wrapText="1"/>
    </xf>
    <xf numFmtId="0" fontId="2" fillId="2" borderId="29" xfId="2" applyFill="1" applyBorder="1" applyAlignment="1">
      <alignment horizontal="center" vertical="center" wrapText="1"/>
    </xf>
    <xf numFmtId="0" fontId="1" fillId="2" borderId="26" xfId="1" applyFill="1" applyBorder="1" applyAlignment="1">
      <alignment horizontal="center" vertical="center"/>
    </xf>
    <xf numFmtId="0" fontId="1" fillId="2" borderId="12" xfId="1" applyFill="1" applyBorder="1" applyAlignment="1">
      <alignment horizontal="center" vertical="center"/>
    </xf>
    <xf numFmtId="0" fontId="2" fillId="2" borderId="10" xfId="2" applyFill="1" applyBorder="1" applyAlignment="1">
      <alignment horizontal="center" vertical="center"/>
    </xf>
    <xf numFmtId="0" fontId="2" fillId="2" borderId="11" xfId="2" applyFill="1" applyBorder="1" applyAlignment="1">
      <alignment horizontal="center" vertical="center"/>
    </xf>
    <xf numFmtId="0" fontId="2" fillId="2" borderId="21" xfId="2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1" fillId="2" borderId="15" xfId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1" fillId="2" borderId="13" xfId="1" applyFill="1" applyBorder="1" applyAlignment="1">
      <alignment horizontal="center" vertical="center"/>
    </xf>
    <xf numFmtId="0" fontId="3" fillId="2" borderId="34" xfId="3" applyBorder="1" applyAlignment="1">
      <alignment horizontal="center" vertical="center" wrapText="1"/>
    </xf>
    <xf numFmtId="0" fontId="3" fillId="2" borderId="35" xfId="3" applyBorder="1" applyAlignment="1">
      <alignment horizontal="center" vertical="center" wrapText="1"/>
    </xf>
  </cellXfs>
  <cellStyles count="5">
    <cellStyle name="Input" xfId="3" builtinId="20"/>
    <cellStyle name="Normale" xfId="0" builtinId="0"/>
    <cellStyle name="Nota" xfId="4" builtinId="10"/>
    <cellStyle name="Titolo" xfId="1" builtinId="15"/>
    <cellStyle name="Titolo 2" xfId="2" builtinId="1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7"/>
  <sheetViews>
    <sheetView tabSelected="1" topLeftCell="AI4" zoomScale="60" zoomScaleNormal="60" workbookViewId="0">
      <selection activeCell="BF7" sqref="BF7"/>
    </sheetView>
  </sheetViews>
  <sheetFormatPr defaultRowHeight="15" x14ac:dyDescent="0.25"/>
  <cols>
    <col min="1" max="1" width="18.5703125" customWidth="1"/>
    <col min="10" max="10" width="13.42578125" bestFit="1" customWidth="1"/>
    <col min="14" max="14" width="12.7109375" customWidth="1"/>
    <col min="15" max="15" width="9.85546875" bestFit="1" customWidth="1"/>
    <col min="16" max="16" width="9.42578125" bestFit="1" customWidth="1"/>
    <col min="17" max="17" width="9.28515625" bestFit="1" customWidth="1"/>
    <col min="18" max="20" width="9.85546875" bestFit="1" customWidth="1"/>
    <col min="21" max="21" width="9.28515625" bestFit="1" customWidth="1"/>
    <col min="22" max="22" width="9.85546875" bestFit="1" customWidth="1"/>
    <col min="23" max="23" width="10.42578125" bestFit="1" customWidth="1"/>
    <col min="24" max="24" width="10.5703125" bestFit="1" customWidth="1"/>
    <col min="25" max="25" width="10.42578125" bestFit="1" customWidth="1"/>
    <col min="26" max="26" width="10.42578125" customWidth="1"/>
    <col min="27" max="27" width="11.140625" bestFit="1" customWidth="1"/>
    <col min="41" max="42" width="9.140625" customWidth="1"/>
    <col min="44" max="44" width="13" customWidth="1"/>
    <col min="49" max="49" width="9.140625" customWidth="1"/>
    <col min="50" max="50" width="10.85546875" customWidth="1"/>
    <col min="51" max="51" width="14" customWidth="1"/>
    <col min="52" max="52" width="10.5703125" customWidth="1"/>
    <col min="53" max="53" width="12" customWidth="1"/>
    <col min="54" max="54" width="12.5703125" bestFit="1" customWidth="1"/>
    <col min="55" max="55" width="11.28515625" customWidth="1"/>
    <col min="56" max="56" width="12.5703125" bestFit="1" customWidth="1"/>
    <col min="57" max="57" width="11.5703125" customWidth="1"/>
    <col min="58" max="58" width="63.7109375" customWidth="1"/>
  </cols>
  <sheetData>
    <row r="1" spans="1:71" ht="24.75" customHeight="1" x14ac:dyDescent="0.25">
      <c r="A1" s="79" t="s">
        <v>0</v>
      </c>
      <c r="B1" s="78" t="s">
        <v>1</v>
      </c>
      <c r="C1" s="78"/>
      <c r="D1" s="78"/>
      <c r="E1" s="78"/>
      <c r="F1" s="34"/>
      <c r="G1" s="78" t="s">
        <v>6</v>
      </c>
      <c r="H1" s="78"/>
      <c r="I1" s="78"/>
      <c r="J1" s="78"/>
      <c r="K1" s="78"/>
      <c r="L1" s="78"/>
      <c r="M1" s="78"/>
      <c r="N1" s="78"/>
      <c r="O1" s="72" t="s">
        <v>66</v>
      </c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3" t="s">
        <v>54</v>
      </c>
      <c r="AY1" s="73"/>
      <c r="AZ1" s="73"/>
      <c r="BA1" s="73"/>
      <c r="BB1" s="73"/>
      <c r="BC1" s="73"/>
      <c r="BD1" s="73"/>
      <c r="BE1" s="73"/>
      <c r="BF1" s="67" t="s">
        <v>41</v>
      </c>
      <c r="BG1" s="3"/>
      <c r="BH1" s="3"/>
      <c r="BI1" s="3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7.25" customHeight="1" x14ac:dyDescent="0.25">
      <c r="A2" s="80"/>
      <c r="B2" s="68" t="s">
        <v>2</v>
      </c>
      <c r="C2" s="68"/>
      <c r="D2" s="68" t="s">
        <v>3</v>
      </c>
      <c r="E2" s="68"/>
      <c r="F2" s="68" t="s">
        <v>7</v>
      </c>
      <c r="G2" s="68"/>
      <c r="H2" s="68"/>
      <c r="I2" s="68" t="s">
        <v>8</v>
      </c>
      <c r="J2" s="68"/>
      <c r="K2" s="68" t="s">
        <v>9</v>
      </c>
      <c r="L2" s="68"/>
      <c r="M2" s="68"/>
      <c r="N2" s="68"/>
      <c r="O2" s="68" t="s">
        <v>18</v>
      </c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 t="s">
        <v>19</v>
      </c>
      <c r="AC2" s="68"/>
      <c r="AD2" s="68"/>
      <c r="AE2" s="68"/>
      <c r="AF2" s="68"/>
      <c r="AG2" s="68"/>
      <c r="AH2" s="68"/>
      <c r="AI2" s="68"/>
      <c r="AJ2" s="68"/>
      <c r="AK2" s="68"/>
      <c r="AL2" s="68" t="s">
        <v>45</v>
      </c>
      <c r="AM2" s="68"/>
      <c r="AN2" s="68"/>
      <c r="AO2" s="68"/>
      <c r="AP2" s="68"/>
      <c r="AQ2" s="74"/>
      <c r="AR2" s="68" t="s">
        <v>49</v>
      </c>
      <c r="AS2" s="77" t="s">
        <v>67</v>
      </c>
      <c r="AT2" s="77"/>
      <c r="AU2" s="68" t="s">
        <v>52</v>
      </c>
      <c r="AV2" s="68"/>
      <c r="AW2" s="69" t="s">
        <v>59</v>
      </c>
      <c r="AX2" s="74" t="s">
        <v>55</v>
      </c>
      <c r="AY2" s="75"/>
      <c r="AZ2" s="75"/>
      <c r="BA2" s="76"/>
      <c r="BB2" s="74" t="s">
        <v>56</v>
      </c>
      <c r="BC2" s="75"/>
      <c r="BD2" s="75"/>
      <c r="BE2" s="76"/>
      <c r="BF2" s="67"/>
      <c r="BG2" s="3"/>
      <c r="BH2" s="3"/>
      <c r="BI2" s="3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7.25" customHeight="1" x14ac:dyDescent="0.25">
      <c r="A3" s="80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 t="s">
        <v>46</v>
      </c>
      <c r="AM3" s="68"/>
      <c r="AN3" s="68" t="s">
        <v>47</v>
      </c>
      <c r="AO3" s="68"/>
      <c r="AP3" s="68" t="s">
        <v>48</v>
      </c>
      <c r="AQ3" s="74"/>
      <c r="AR3" s="68"/>
      <c r="AS3" s="77"/>
      <c r="AT3" s="77"/>
      <c r="AU3" s="68"/>
      <c r="AV3" s="68"/>
      <c r="AW3" s="70"/>
      <c r="AX3" s="46"/>
      <c r="AY3" s="47"/>
      <c r="AZ3" s="47"/>
      <c r="BA3" s="48"/>
      <c r="BB3" s="46"/>
      <c r="BC3" s="47"/>
      <c r="BD3" s="47"/>
      <c r="BE3" s="48"/>
      <c r="BF3" s="67"/>
      <c r="BG3" s="3"/>
      <c r="BH3" s="3"/>
      <c r="BI3" s="3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70.5" customHeight="1" x14ac:dyDescent="0.25">
      <c r="A4" s="79"/>
      <c r="B4" s="15" t="s">
        <v>4</v>
      </c>
      <c r="C4" s="15" t="s">
        <v>5</v>
      </c>
      <c r="D4" s="15" t="s">
        <v>4</v>
      </c>
      <c r="E4" s="15" t="s">
        <v>5</v>
      </c>
      <c r="F4" s="81" t="s">
        <v>10</v>
      </c>
      <c r="G4" s="82"/>
      <c r="H4" s="15" t="s">
        <v>11</v>
      </c>
      <c r="I4" s="15" t="s">
        <v>12</v>
      </c>
      <c r="J4" s="15" t="s">
        <v>13</v>
      </c>
      <c r="K4" s="15" t="s">
        <v>14</v>
      </c>
      <c r="L4" s="15" t="s">
        <v>15</v>
      </c>
      <c r="M4" s="15" t="s">
        <v>16</v>
      </c>
      <c r="N4" s="15" t="s">
        <v>17</v>
      </c>
      <c r="O4" s="15" t="s">
        <v>20</v>
      </c>
      <c r="P4" s="15" t="s">
        <v>21</v>
      </c>
      <c r="Q4" s="15" t="s">
        <v>22</v>
      </c>
      <c r="R4" s="15" t="s">
        <v>23</v>
      </c>
      <c r="S4" s="15" t="s">
        <v>24</v>
      </c>
      <c r="T4" s="15" t="s">
        <v>25</v>
      </c>
      <c r="U4" s="15" t="s">
        <v>26</v>
      </c>
      <c r="V4" s="15" t="s">
        <v>27</v>
      </c>
      <c r="W4" s="15" t="s">
        <v>28</v>
      </c>
      <c r="X4" s="15" t="s">
        <v>29</v>
      </c>
      <c r="Y4" s="15" t="s">
        <v>30</v>
      </c>
      <c r="Z4" s="15" t="s">
        <v>31</v>
      </c>
      <c r="AA4" s="15" t="s">
        <v>68</v>
      </c>
      <c r="AB4" s="15" t="s">
        <v>32</v>
      </c>
      <c r="AC4" s="15" t="s">
        <v>33</v>
      </c>
      <c r="AD4" s="15" t="s">
        <v>34</v>
      </c>
      <c r="AE4" s="15" t="s">
        <v>35</v>
      </c>
      <c r="AF4" s="15" t="s">
        <v>36</v>
      </c>
      <c r="AG4" s="15" t="s">
        <v>37</v>
      </c>
      <c r="AH4" s="15" t="s">
        <v>38</v>
      </c>
      <c r="AI4" s="15" t="s">
        <v>39</v>
      </c>
      <c r="AJ4" s="55" t="s">
        <v>40</v>
      </c>
      <c r="AK4" s="55" t="s">
        <v>68</v>
      </c>
      <c r="AL4" s="53" t="s">
        <v>71</v>
      </c>
      <c r="AM4" s="54" t="s">
        <v>70</v>
      </c>
      <c r="AN4" s="53" t="s">
        <v>71</v>
      </c>
      <c r="AO4" s="54" t="s">
        <v>70</v>
      </c>
      <c r="AP4" s="53" t="s">
        <v>71</v>
      </c>
      <c r="AQ4" s="56" t="s">
        <v>70</v>
      </c>
      <c r="AR4" s="68"/>
      <c r="AS4" s="57" t="s">
        <v>50</v>
      </c>
      <c r="AT4" s="15" t="s">
        <v>51</v>
      </c>
      <c r="AU4" s="51" t="s">
        <v>69</v>
      </c>
      <c r="AV4" s="52" t="s">
        <v>70</v>
      </c>
      <c r="AW4" s="71"/>
      <c r="AX4" s="35" t="s">
        <v>57</v>
      </c>
      <c r="AY4" s="35" t="s">
        <v>58</v>
      </c>
      <c r="AZ4" s="35" t="s">
        <v>60</v>
      </c>
      <c r="BA4" s="35" t="s">
        <v>61</v>
      </c>
      <c r="BB4" s="35" t="s">
        <v>62</v>
      </c>
      <c r="BC4" s="35" t="s">
        <v>63</v>
      </c>
      <c r="BD4" s="35" t="s">
        <v>64</v>
      </c>
      <c r="BE4" s="36" t="s">
        <v>65</v>
      </c>
      <c r="BF4" s="67"/>
      <c r="BG4" s="3"/>
      <c r="BH4" s="3"/>
      <c r="BI4" s="3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5" customHeight="1" x14ac:dyDescent="0.25">
      <c r="A5" s="4" t="s">
        <v>42</v>
      </c>
      <c r="B5" s="7">
        <v>5</v>
      </c>
      <c r="C5" s="8" t="s">
        <v>43</v>
      </c>
      <c r="D5" s="8">
        <v>35</v>
      </c>
      <c r="E5" s="16" t="s">
        <v>44</v>
      </c>
      <c r="F5" s="31">
        <v>80.522000000000006</v>
      </c>
      <c r="G5" s="31">
        <v>106.298</v>
      </c>
      <c r="H5" s="8">
        <v>80</v>
      </c>
      <c r="I5" s="8">
        <v>9904</v>
      </c>
      <c r="J5" s="8">
        <v>16889</v>
      </c>
      <c r="K5" s="37">
        <v>2.4670000000000001</v>
      </c>
      <c r="L5" s="37">
        <v>0.72099999999999997</v>
      </c>
      <c r="M5" s="37">
        <v>3.1880000000000002</v>
      </c>
      <c r="N5" s="45">
        <f>M5/F5</f>
        <v>3.9591664389856188E-2</v>
      </c>
      <c r="O5" s="28">
        <v>100</v>
      </c>
      <c r="P5" s="28">
        <v>117</v>
      </c>
      <c r="Q5" s="28">
        <v>67</v>
      </c>
      <c r="R5" s="28">
        <v>100</v>
      </c>
      <c r="S5" s="28">
        <v>816</v>
      </c>
      <c r="T5" s="28">
        <v>734</v>
      </c>
      <c r="U5" s="28">
        <v>83</v>
      </c>
      <c r="V5" s="28">
        <v>150</v>
      </c>
      <c r="W5" s="28">
        <v>433</v>
      </c>
      <c r="X5" s="28">
        <v>1183</v>
      </c>
      <c r="Y5" s="28">
        <v>257</v>
      </c>
      <c r="Z5" s="28">
        <v>1021</v>
      </c>
      <c r="AA5" s="24">
        <v>2.2999999999999998</v>
      </c>
      <c r="AB5" s="31">
        <v>0.442</v>
      </c>
      <c r="AC5" s="31">
        <v>0.28299999999999997</v>
      </c>
      <c r="AD5" s="31">
        <v>0.26600000000000001</v>
      </c>
      <c r="AE5" s="31">
        <v>0.24</v>
      </c>
      <c r="AF5" s="31">
        <v>8.0000000000000002E-3</v>
      </c>
      <c r="AG5" s="31">
        <v>4.0000000000000001E-3</v>
      </c>
      <c r="AH5" s="31">
        <v>1.615</v>
      </c>
      <c r="AI5" s="31">
        <v>4.5999999999999996</v>
      </c>
      <c r="AJ5" s="32">
        <v>2.31</v>
      </c>
      <c r="AK5" s="32">
        <f>60+56.2</f>
        <v>116.2</v>
      </c>
      <c r="AL5" s="28">
        <v>781</v>
      </c>
      <c r="AM5" s="24">
        <v>13.48</v>
      </c>
      <c r="AN5" s="28">
        <v>15876</v>
      </c>
      <c r="AO5" s="24">
        <v>10.84</v>
      </c>
      <c r="AP5" s="28">
        <v>5123</v>
      </c>
      <c r="AQ5" s="24">
        <v>10.58</v>
      </c>
      <c r="AR5" s="25">
        <v>8.06</v>
      </c>
      <c r="AS5" s="24">
        <v>25.28</v>
      </c>
      <c r="AT5" s="24">
        <v>21.15</v>
      </c>
      <c r="AU5" s="28">
        <v>7536</v>
      </c>
      <c r="AV5" s="24">
        <v>10.59</v>
      </c>
      <c r="AW5" s="24">
        <f>3*60+39.28</f>
        <v>219.28</v>
      </c>
      <c r="AX5" s="38">
        <f t="shared" ref="AX5:AX13" si="0">I5+J5</f>
        <v>26793</v>
      </c>
      <c r="AY5" s="39">
        <f>1/F5</f>
        <v>1.2418966245249744E-2</v>
      </c>
      <c r="AZ5" s="39">
        <f t="shared" ref="AZ5:AZ13" si="1">M5</f>
        <v>3.1880000000000002</v>
      </c>
      <c r="BA5" s="39">
        <f>AW5</f>
        <v>219.28</v>
      </c>
      <c r="BB5" s="40">
        <f>AX5*AY5</f>
        <v>332.74136260897637</v>
      </c>
      <c r="BC5" s="39">
        <f>AX5*BA5</f>
        <v>5875169.04</v>
      </c>
      <c r="BD5" s="39">
        <f>AZ5*AY5</f>
        <v>3.9591664389856188E-2</v>
      </c>
      <c r="BE5" s="41">
        <f>AZ5*BA5</f>
        <v>699.06464000000005</v>
      </c>
      <c r="BF5" s="20"/>
      <c r="BG5" s="3"/>
      <c r="BH5" s="3"/>
      <c r="BI5" s="3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s="66" customFormat="1" x14ac:dyDescent="0.25">
      <c r="A6" s="5" t="s">
        <v>72</v>
      </c>
      <c r="B6" s="9" t="s">
        <v>53</v>
      </c>
      <c r="C6" s="10" t="s">
        <v>53</v>
      </c>
      <c r="D6" s="10">
        <v>19</v>
      </c>
      <c r="E6" s="17" t="s">
        <v>74</v>
      </c>
      <c r="F6" s="33">
        <v>80.340999999999994</v>
      </c>
      <c r="G6" s="33">
        <v>106.32899999999999</v>
      </c>
      <c r="H6" s="10">
        <v>80</v>
      </c>
      <c r="I6" s="10">
        <v>10478</v>
      </c>
      <c r="J6" s="10">
        <v>17866</v>
      </c>
      <c r="K6" s="58">
        <v>2.468</v>
      </c>
      <c r="L6" s="10">
        <v>0.74299999999999999</v>
      </c>
      <c r="M6" s="10">
        <v>3.2120000000000002</v>
      </c>
      <c r="N6" s="45">
        <f t="shared" ref="N6:N8" si="2">M6/F6</f>
        <v>3.9979587010368307E-2</v>
      </c>
      <c r="O6" s="29">
        <v>100</v>
      </c>
      <c r="P6" s="29">
        <v>116</v>
      </c>
      <c r="Q6" s="29">
        <v>67</v>
      </c>
      <c r="R6" s="29">
        <v>100</v>
      </c>
      <c r="S6" s="29">
        <v>800</v>
      </c>
      <c r="T6" s="29">
        <v>733</v>
      </c>
      <c r="U6" s="29">
        <v>84</v>
      </c>
      <c r="V6" s="29">
        <v>133</v>
      </c>
      <c r="W6" s="29">
        <v>450</v>
      </c>
      <c r="X6" s="29">
        <v>1150</v>
      </c>
      <c r="Y6" s="29">
        <v>259</v>
      </c>
      <c r="Z6" s="29">
        <v>1003</v>
      </c>
      <c r="AA6" s="26">
        <v>2.2400000000000002</v>
      </c>
      <c r="AB6" s="33">
        <v>0.45400000000000001</v>
      </c>
      <c r="AC6" s="33">
        <v>0.29099999999999998</v>
      </c>
      <c r="AD6" s="33">
        <v>0.27300000000000002</v>
      </c>
      <c r="AE6" s="33">
        <v>0.246</v>
      </c>
      <c r="AF6" s="33">
        <v>8.0000000000000002E-3</v>
      </c>
      <c r="AG6" s="33">
        <v>4.0000000000000001E-3</v>
      </c>
      <c r="AH6" s="33">
        <v>1.6579999999999999</v>
      </c>
      <c r="AI6" s="33">
        <v>4.5999999999999996</v>
      </c>
      <c r="AJ6" s="33">
        <v>2.3839999999999999</v>
      </c>
      <c r="AK6" s="33">
        <f>60+53.22</f>
        <v>113.22</v>
      </c>
      <c r="AL6" s="29">
        <v>800</v>
      </c>
      <c r="AM6" s="26">
        <v>13.14</v>
      </c>
      <c r="AN6" s="29">
        <v>16335</v>
      </c>
      <c r="AO6" s="26">
        <v>10.54</v>
      </c>
      <c r="AP6" s="29">
        <v>5284</v>
      </c>
      <c r="AQ6" s="26">
        <v>10.51</v>
      </c>
      <c r="AR6" s="26">
        <v>7.66</v>
      </c>
      <c r="AS6" s="26">
        <v>24.41</v>
      </c>
      <c r="AT6" s="26">
        <v>20.3</v>
      </c>
      <c r="AU6" s="29">
        <v>7345</v>
      </c>
      <c r="AV6" s="26">
        <v>10.199999999999999</v>
      </c>
      <c r="AW6" s="26">
        <f>3*60+33.06</f>
        <v>213.06</v>
      </c>
      <c r="AX6" s="38">
        <f t="shared" ref="AX6:AX7" si="3">I6+J6</f>
        <v>28344</v>
      </c>
      <c r="AY6" s="39">
        <f t="shared" ref="AY6:AY7" si="4">1/F6</f>
        <v>1.244694489737494E-2</v>
      </c>
      <c r="AZ6" s="39">
        <f t="shared" ref="AZ6:AZ7" si="5">M6</f>
        <v>3.2120000000000002</v>
      </c>
      <c r="BA6" s="39">
        <f t="shared" ref="BA6:BA7" si="6">AW6</f>
        <v>213.06</v>
      </c>
      <c r="BB6" s="38">
        <f t="shared" ref="BB6:BB7" si="7">AX6*AY6</f>
        <v>352.79620617119531</v>
      </c>
      <c r="BC6" s="39">
        <f t="shared" ref="BC6:BC7" si="8">AX6*BA6</f>
        <v>6038972.6399999997</v>
      </c>
      <c r="BD6" s="39">
        <f t="shared" ref="BD6:BD7" si="9">AZ6*AY6</f>
        <v>3.9979587010368307E-2</v>
      </c>
      <c r="BE6" s="41">
        <f t="shared" ref="BE6:BE7" si="10">AZ6*BA6</f>
        <v>684.34872000000007</v>
      </c>
      <c r="BF6" s="21" t="s">
        <v>73</v>
      </c>
      <c r="BG6" s="64"/>
      <c r="BH6" s="64"/>
      <c r="BI6" s="64"/>
      <c r="BJ6" s="65"/>
      <c r="BK6" s="65"/>
      <c r="BL6" s="65"/>
      <c r="BM6" s="65"/>
      <c r="BN6" s="65"/>
      <c r="BO6" s="65"/>
      <c r="BP6" s="65"/>
      <c r="BQ6" s="65"/>
      <c r="BR6" s="65"/>
      <c r="BS6" s="65"/>
    </row>
    <row r="7" spans="1:71" s="63" customFormat="1" x14ac:dyDescent="0.25">
      <c r="A7" s="6" t="s">
        <v>75</v>
      </c>
      <c r="B7" s="11" t="s">
        <v>53</v>
      </c>
      <c r="C7" s="12" t="s">
        <v>53</v>
      </c>
      <c r="D7" s="12" t="s">
        <v>53</v>
      </c>
      <c r="E7" s="18" t="s">
        <v>53</v>
      </c>
      <c r="F7" s="12">
        <v>80.534999999999997</v>
      </c>
      <c r="G7" s="32">
        <v>106.32899999999999</v>
      </c>
      <c r="H7" s="12">
        <v>80</v>
      </c>
      <c r="I7" s="12">
        <v>10479</v>
      </c>
      <c r="J7" s="12">
        <v>17865</v>
      </c>
      <c r="K7" s="59">
        <v>2.468</v>
      </c>
      <c r="L7" s="12">
        <v>0.74299999999999999</v>
      </c>
      <c r="M7" s="12">
        <v>3.2109999999999999</v>
      </c>
      <c r="N7" s="45">
        <f t="shared" si="2"/>
        <v>3.9870863599677162E-2</v>
      </c>
      <c r="O7" s="30">
        <v>100</v>
      </c>
      <c r="P7" s="30">
        <v>117</v>
      </c>
      <c r="Q7" s="30">
        <v>83</v>
      </c>
      <c r="R7" s="30">
        <v>84</v>
      </c>
      <c r="S7" s="30">
        <v>800</v>
      </c>
      <c r="T7" s="30">
        <v>717</v>
      </c>
      <c r="U7" s="30">
        <v>83</v>
      </c>
      <c r="V7" s="30">
        <v>150</v>
      </c>
      <c r="W7" s="30">
        <v>434</v>
      </c>
      <c r="X7" s="30">
        <v>1150</v>
      </c>
      <c r="Y7" s="30">
        <v>257</v>
      </c>
      <c r="Z7" s="30">
        <v>1002</v>
      </c>
      <c r="AA7" s="25">
        <v>2.2599999999999998</v>
      </c>
      <c r="AB7" s="32">
        <v>0.45400000000000001</v>
      </c>
      <c r="AC7" s="32">
        <v>0.29099999999999998</v>
      </c>
      <c r="AD7" s="32">
        <v>0.27200000000000002</v>
      </c>
      <c r="AE7" s="32">
        <v>0.246</v>
      </c>
      <c r="AF7" s="32">
        <v>8.0000000000000002E-3</v>
      </c>
      <c r="AG7" s="32">
        <v>4.0000000000000001E-3</v>
      </c>
      <c r="AH7" s="32">
        <v>1.6579999999999999</v>
      </c>
      <c r="AI7" s="32">
        <v>4.5999999999999996</v>
      </c>
      <c r="AJ7" s="32">
        <v>2.3839999999999999</v>
      </c>
      <c r="AK7" s="32">
        <f>60+53.25</f>
        <v>113.25</v>
      </c>
      <c r="AL7" s="30">
        <v>801</v>
      </c>
      <c r="AM7" s="25">
        <v>13.13</v>
      </c>
      <c r="AN7" s="30">
        <v>16335</v>
      </c>
      <c r="AO7" s="25">
        <v>10.53</v>
      </c>
      <c r="AP7" s="30">
        <v>5284</v>
      </c>
      <c r="AQ7" s="25">
        <v>10.5</v>
      </c>
      <c r="AR7" s="25">
        <v>7.65</v>
      </c>
      <c r="AS7" s="25">
        <v>24.31</v>
      </c>
      <c r="AT7" s="25">
        <v>20.62</v>
      </c>
      <c r="AU7" s="30">
        <v>7345</v>
      </c>
      <c r="AV7" s="25">
        <v>10.210000000000001</v>
      </c>
      <c r="AW7" s="25">
        <f>3*60+33.3</f>
        <v>213.3</v>
      </c>
      <c r="AX7" s="38">
        <f t="shared" si="3"/>
        <v>28344</v>
      </c>
      <c r="AY7" s="39">
        <f t="shared" si="4"/>
        <v>1.2416961569503943E-2</v>
      </c>
      <c r="AZ7" s="39">
        <f t="shared" si="5"/>
        <v>3.2109999999999999</v>
      </c>
      <c r="BA7" s="39">
        <f t="shared" si="6"/>
        <v>213.3</v>
      </c>
      <c r="BB7" s="38">
        <f t="shared" si="7"/>
        <v>351.94635872601975</v>
      </c>
      <c r="BC7" s="39">
        <f t="shared" si="8"/>
        <v>6045775.2000000002</v>
      </c>
      <c r="BD7" s="39">
        <f t="shared" si="9"/>
        <v>3.9870863599677162E-2</v>
      </c>
      <c r="BE7" s="41">
        <f t="shared" si="10"/>
        <v>684.90629999999999</v>
      </c>
      <c r="BF7" s="22" t="s">
        <v>76</v>
      </c>
      <c r="BG7" s="61"/>
      <c r="BH7" s="61"/>
      <c r="BI7" s="61"/>
      <c r="BJ7" s="62"/>
      <c r="BK7" s="62"/>
      <c r="BL7" s="62"/>
      <c r="BM7" s="62"/>
      <c r="BN7" s="62"/>
      <c r="BO7" s="62"/>
      <c r="BP7" s="62"/>
      <c r="BQ7" s="62"/>
      <c r="BR7" s="62"/>
      <c r="BS7" s="62"/>
    </row>
    <row r="8" spans="1:71" x14ac:dyDescent="0.25">
      <c r="A8" s="5"/>
      <c r="B8" s="9"/>
      <c r="C8" s="10"/>
      <c r="D8" s="10"/>
      <c r="E8" s="17"/>
      <c r="F8" s="10"/>
      <c r="G8" s="33"/>
      <c r="H8" s="10"/>
      <c r="I8" s="10"/>
      <c r="J8" s="10"/>
      <c r="K8" s="58"/>
      <c r="L8" s="10"/>
      <c r="M8" s="10"/>
      <c r="N8" s="45" t="e">
        <f t="shared" si="2"/>
        <v>#DIV/0!</v>
      </c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6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29"/>
      <c r="AM8" s="26"/>
      <c r="AN8" s="29"/>
      <c r="AO8" s="26"/>
      <c r="AP8" s="29"/>
      <c r="AQ8" s="26"/>
      <c r="AR8" s="26"/>
      <c r="AS8" s="26"/>
      <c r="AT8" s="26"/>
      <c r="AU8" s="29"/>
      <c r="AV8" s="26"/>
      <c r="AW8" s="26"/>
      <c r="AX8" s="38">
        <f t="shared" ref="AX8" si="11">I8+J8</f>
        <v>0</v>
      </c>
      <c r="AY8" s="39" t="e">
        <f t="shared" ref="AY8" si="12">1/F8</f>
        <v>#DIV/0!</v>
      </c>
      <c r="AZ8" s="39">
        <f t="shared" ref="AZ8" si="13">M8</f>
        <v>0</v>
      </c>
      <c r="BA8" s="39">
        <f t="shared" ref="BA8" si="14">AW8</f>
        <v>0</v>
      </c>
      <c r="BB8" s="38" t="e">
        <f t="shared" ref="BB8" si="15">AX8*AY8</f>
        <v>#DIV/0!</v>
      </c>
      <c r="BC8" s="39">
        <f t="shared" ref="BC8" si="16">AX8*BA8</f>
        <v>0</v>
      </c>
      <c r="BD8" s="39" t="e">
        <f t="shared" ref="BD8" si="17">AZ8*AY8</f>
        <v>#DIV/0!</v>
      </c>
      <c r="BE8" s="41">
        <f t="shared" ref="BE8" si="18">AZ8*BA8</f>
        <v>0</v>
      </c>
      <c r="BF8" s="21"/>
      <c r="BG8" s="3"/>
      <c r="BH8" s="3"/>
      <c r="BI8" s="3"/>
      <c r="BJ8" s="1"/>
      <c r="BK8" s="1"/>
      <c r="BL8" s="1"/>
      <c r="BM8" s="1"/>
      <c r="BN8" s="1"/>
      <c r="BO8" s="1"/>
      <c r="BP8" s="1"/>
      <c r="BQ8" s="1"/>
      <c r="BR8" s="1"/>
      <c r="BS8" s="1"/>
    </row>
    <row r="9" spans="1:71" x14ac:dyDescent="0.25">
      <c r="A9" s="6"/>
      <c r="B9" s="11"/>
      <c r="C9" s="12"/>
      <c r="D9" s="12"/>
      <c r="E9" s="18"/>
      <c r="F9" s="12"/>
      <c r="G9" s="32"/>
      <c r="H9" s="12"/>
      <c r="I9" s="12"/>
      <c r="J9" s="12"/>
      <c r="K9" s="59"/>
      <c r="L9" s="12"/>
      <c r="M9" s="12"/>
      <c r="N9" s="45" t="e">
        <f t="shared" ref="N9:N13" si="19">M9/F9</f>
        <v>#DIV/0!</v>
      </c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25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25"/>
      <c r="AN9" s="30"/>
      <c r="AO9" s="25"/>
      <c r="AP9" s="30"/>
      <c r="AQ9" s="25"/>
      <c r="AR9" s="25"/>
      <c r="AS9" s="25"/>
      <c r="AT9" s="25"/>
      <c r="AU9" s="30"/>
      <c r="AV9" s="25"/>
      <c r="AW9" s="25"/>
      <c r="AX9" s="38">
        <f t="shared" si="0"/>
        <v>0</v>
      </c>
      <c r="AY9" s="39" t="e">
        <f t="shared" ref="AY9:AY13" si="20">1/F9</f>
        <v>#DIV/0!</v>
      </c>
      <c r="AZ9" s="39">
        <f t="shared" si="1"/>
        <v>0</v>
      </c>
      <c r="BA9" s="39">
        <f t="shared" ref="BA9:BA13" si="21">AW9</f>
        <v>0</v>
      </c>
      <c r="BB9" s="38" t="e">
        <f t="shared" ref="BB9:BB13" si="22">AX9*AY9</f>
        <v>#DIV/0!</v>
      </c>
      <c r="BC9" s="39">
        <f t="shared" ref="BC9:BC13" si="23">AX9*BA9</f>
        <v>0</v>
      </c>
      <c r="BD9" s="39" t="e">
        <f t="shared" ref="BD9:BD13" si="24">AZ9*AY9</f>
        <v>#DIV/0!</v>
      </c>
      <c r="BE9" s="41">
        <f t="shared" ref="BE9:BE13" si="25">AZ9*BA9</f>
        <v>0</v>
      </c>
      <c r="BF9" s="22"/>
      <c r="BG9" s="3"/>
      <c r="BH9" s="3"/>
      <c r="BI9" s="3"/>
      <c r="BJ9" s="1"/>
      <c r="BK9" s="1"/>
      <c r="BL9" s="1"/>
      <c r="BM9" s="1"/>
      <c r="BN9" s="1"/>
      <c r="BO9" s="1"/>
      <c r="BP9" s="1"/>
      <c r="BQ9" s="1"/>
      <c r="BR9" s="1"/>
      <c r="BS9" s="1"/>
    </row>
    <row r="10" spans="1:71" x14ac:dyDescent="0.25">
      <c r="A10" s="5"/>
      <c r="B10" s="9"/>
      <c r="C10" s="10"/>
      <c r="D10" s="10"/>
      <c r="E10" s="17"/>
      <c r="F10" s="10"/>
      <c r="G10" s="33"/>
      <c r="H10" s="10"/>
      <c r="I10" s="10"/>
      <c r="J10" s="10"/>
      <c r="K10" s="58"/>
      <c r="L10" s="10"/>
      <c r="M10" s="10"/>
      <c r="N10" s="45" t="e">
        <f t="shared" si="19"/>
        <v>#DIV/0!</v>
      </c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6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26"/>
      <c r="AN10" s="29"/>
      <c r="AO10" s="26"/>
      <c r="AP10" s="29"/>
      <c r="AQ10" s="26"/>
      <c r="AR10" s="26"/>
      <c r="AS10" s="26"/>
      <c r="AT10" s="26"/>
      <c r="AU10" s="29"/>
      <c r="AV10" s="26"/>
      <c r="AW10" s="26"/>
      <c r="AX10" s="38">
        <f t="shared" si="0"/>
        <v>0</v>
      </c>
      <c r="AY10" s="39" t="e">
        <f t="shared" si="20"/>
        <v>#DIV/0!</v>
      </c>
      <c r="AZ10" s="39">
        <f t="shared" si="1"/>
        <v>0</v>
      </c>
      <c r="BA10" s="39">
        <f t="shared" si="21"/>
        <v>0</v>
      </c>
      <c r="BB10" s="38" t="e">
        <f t="shared" si="22"/>
        <v>#DIV/0!</v>
      </c>
      <c r="BC10" s="39">
        <f t="shared" si="23"/>
        <v>0</v>
      </c>
      <c r="BD10" s="39" t="e">
        <f t="shared" si="24"/>
        <v>#DIV/0!</v>
      </c>
      <c r="BE10" s="41">
        <f t="shared" si="25"/>
        <v>0</v>
      </c>
      <c r="BF10" s="21"/>
      <c r="BG10" s="3"/>
      <c r="BH10" s="3"/>
      <c r="BI10" s="3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1" x14ac:dyDescent="0.25">
      <c r="A11" s="6"/>
      <c r="B11" s="11"/>
      <c r="C11" s="12"/>
      <c r="D11" s="12"/>
      <c r="E11" s="18"/>
      <c r="F11" s="12"/>
      <c r="G11" s="32"/>
      <c r="H11" s="12"/>
      <c r="I11" s="12"/>
      <c r="J11" s="12"/>
      <c r="K11" s="59"/>
      <c r="L11" s="12"/>
      <c r="M11" s="12"/>
      <c r="N11" s="45" t="e">
        <f t="shared" si="19"/>
        <v>#DIV/0!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25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25"/>
      <c r="AN11" s="30"/>
      <c r="AO11" s="25"/>
      <c r="AP11" s="30"/>
      <c r="AQ11" s="25"/>
      <c r="AR11" s="25"/>
      <c r="AS11" s="25"/>
      <c r="AT11" s="25"/>
      <c r="AU11" s="30"/>
      <c r="AV11" s="25"/>
      <c r="AW11" s="25"/>
      <c r="AX11" s="38">
        <f t="shared" si="0"/>
        <v>0</v>
      </c>
      <c r="AY11" s="39" t="e">
        <f t="shared" si="20"/>
        <v>#DIV/0!</v>
      </c>
      <c r="AZ11" s="39">
        <f t="shared" si="1"/>
        <v>0</v>
      </c>
      <c r="BA11" s="39">
        <f t="shared" si="21"/>
        <v>0</v>
      </c>
      <c r="BB11" s="38" t="e">
        <f t="shared" si="22"/>
        <v>#DIV/0!</v>
      </c>
      <c r="BC11" s="39">
        <f t="shared" si="23"/>
        <v>0</v>
      </c>
      <c r="BD11" s="39" t="e">
        <f t="shared" si="24"/>
        <v>#DIV/0!</v>
      </c>
      <c r="BE11" s="41">
        <f t="shared" si="25"/>
        <v>0</v>
      </c>
      <c r="BF11" s="22"/>
      <c r="BG11" s="3"/>
      <c r="BH11" s="3"/>
      <c r="BI11" s="3"/>
      <c r="BJ11" s="1"/>
      <c r="BK11" s="1"/>
      <c r="BL11" s="1"/>
      <c r="BM11" s="1"/>
      <c r="BN11" s="1"/>
      <c r="BO11" s="1"/>
      <c r="BP11" s="1"/>
      <c r="BQ11" s="1"/>
      <c r="BR11" s="1"/>
      <c r="BS11" s="1"/>
    </row>
    <row r="12" spans="1:71" x14ac:dyDescent="0.25">
      <c r="A12" s="5"/>
      <c r="B12" s="9"/>
      <c r="C12" s="10"/>
      <c r="D12" s="10"/>
      <c r="E12" s="17"/>
      <c r="F12" s="10"/>
      <c r="G12" s="33"/>
      <c r="H12" s="10"/>
      <c r="I12" s="10"/>
      <c r="J12" s="10"/>
      <c r="K12" s="58"/>
      <c r="L12" s="10"/>
      <c r="M12" s="10"/>
      <c r="N12" s="45" t="e">
        <f t="shared" si="19"/>
        <v>#DIV/0!</v>
      </c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6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26"/>
      <c r="AN12" s="29"/>
      <c r="AO12" s="26"/>
      <c r="AP12" s="29"/>
      <c r="AQ12" s="26"/>
      <c r="AR12" s="26"/>
      <c r="AS12" s="26"/>
      <c r="AT12" s="26"/>
      <c r="AU12" s="29"/>
      <c r="AV12" s="26"/>
      <c r="AW12" s="26"/>
      <c r="AX12" s="38">
        <f t="shared" si="0"/>
        <v>0</v>
      </c>
      <c r="AY12" s="39" t="e">
        <f t="shared" si="20"/>
        <v>#DIV/0!</v>
      </c>
      <c r="AZ12" s="39">
        <f t="shared" si="1"/>
        <v>0</v>
      </c>
      <c r="BA12" s="39">
        <f t="shared" si="21"/>
        <v>0</v>
      </c>
      <c r="BB12" s="38" t="e">
        <f t="shared" si="22"/>
        <v>#DIV/0!</v>
      </c>
      <c r="BC12" s="39">
        <f t="shared" si="23"/>
        <v>0</v>
      </c>
      <c r="BD12" s="39" t="e">
        <f t="shared" si="24"/>
        <v>#DIV/0!</v>
      </c>
      <c r="BE12" s="41">
        <f t="shared" si="25"/>
        <v>0</v>
      </c>
      <c r="BF12" s="21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3" spans="1:71" x14ac:dyDescent="0.25">
      <c r="A13" s="6"/>
      <c r="B13" s="13"/>
      <c r="C13" s="14"/>
      <c r="D13" s="14"/>
      <c r="E13" s="19"/>
      <c r="F13" s="14"/>
      <c r="G13" s="49"/>
      <c r="H13" s="14"/>
      <c r="I13" s="14"/>
      <c r="J13" s="14"/>
      <c r="K13" s="60"/>
      <c r="L13" s="14"/>
      <c r="M13" s="14"/>
      <c r="N13" s="45" t="e">
        <f t="shared" si="19"/>
        <v>#DIV/0!</v>
      </c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27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27"/>
      <c r="AN13" s="50"/>
      <c r="AO13" s="27"/>
      <c r="AP13" s="50"/>
      <c r="AQ13" s="27"/>
      <c r="AR13" s="27"/>
      <c r="AS13" s="27"/>
      <c r="AT13" s="27"/>
      <c r="AU13" s="50"/>
      <c r="AV13" s="27"/>
      <c r="AW13" s="27"/>
      <c r="AX13" s="42">
        <f t="shared" si="0"/>
        <v>0</v>
      </c>
      <c r="AY13" s="43" t="e">
        <f t="shared" si="20"/>
        <v>#DIV/0!</v>
      </c>
      <c r="AZ13" s="43">
        <f t="shared" si="1"/>
        <v>0</v>
      </c>
      <c r="BA13" s="43">
        <f t="shared" si="21"/>
        <v>0</v>
      </c>
      <c r="BB13" s="42" t="e">
        <f t="shared" si="22"/>
        <v>#DIV/0!</v>
      </c>
      <c r="BC13" s="43">
        <f t="shared" si="23"/>
        <v>0</v>
      </c>
      <c r="BD13" s="43" t="e">
        <f t="shared" si="24"/>
        <v>#DIV/0!</v>
      </c>
      <c r="BE13" s="44">
        <f t="shared" si="25"/>
        <v>0</v>
      </c>
      <c r="BF13" s="23"/>
      <c r="BG13" s="3"/>
      <c r="BH13" s="3"/>
      <c r="BI13" s="3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1"/>
      <c r="BK14" s="1"/>
      <c r="BL14" s="1"/>
      <c r="BM14" s="1"/>
      <c r="BN14" s="1"/>
      <c r="BO14" s="1"/>
      <c r="BP14" s="1"/>
      <c r="BQ14" s="1"/>
      <c r="BR14" s="1"/>
      <c r="BS14" s="1"/>
    </row>
    <row r="15" spans="1:7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1"/>
      <c r="BK15" s="1"/>
      <c r="BL15" s="1"/>
      <c r="BM15" s="1"/>
      <c r="BN15" s="1"/>
      <c r="BO15" s="1"/>
      <c r="BP15" s="1"/>
      <c r="BQ15" s="1"/>
      <c r="BR15" s="1"/>
      <c r="BS15" s="1"/>
    </row>
    <row r="16" spans="1:7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spans="1:7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spans="1:7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1:7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1:7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1:7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1"/>
      <c r="BK21" s="1"/>
      <c r="BL21" s="1"/>
      <c r="BM21" s="1"/>
      <c r="BN21" s="1"/>
      <c r="BO21" s="1"/>
      <c r="BP21" s="1"/>
      <c r="BQ21" s="1"/>
      <c r="BR21" s="1"/>
      <c r="BS21" s="1"/>
    </row>
    <row r="22" spans="1:7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6" spans="1:7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1"/>
      <c r="BK26" s="1"/>
      <c r="BL26" s="1"/>
      <c r="BM26" s="1"/>
      <c r="BN26" s="1"/>
      <c r="BO26" s="1"/>
      <c r="BP26" s="1"/>
      <c r="BQ26" s="1"/>
      <c r="BR26" s="1"/>
      <c r="BS26" s="1"/>
    </row>
    <row r="27" spans="1:7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1"/>
      <c r="BK27" s="1"/>
      <c r="BL27" s="1"/>
      <c r="BM27" s="1"/>
      <c r="BN27" s="1"/>
      <c r="BO27" s="1"/>
      <c r="BP27" s="1"/>
      <c r="BQ27" s="1"/>
      <c r="BR27" s="1"/>
      <c r="BS27" s="1"/>
    </row>
    <row r="28" spans="1:7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1:7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1"/>
      <c r="BK29" s="1"/>
      <c r="BL29" s="1"/>
      <c r="BM29" s="1"/>
      <c r="BN29" s="1"/>
      <c r="BO29" s="1"/>
      <c r="BP29" s="1"/>
      <c r="BQ29" s="1"/>
      <c r="BR29" s="1"/>
      <c r="BS29" s="1"/>
    </row>
    <row r="30" spans="1:7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spans="1:7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1"/>
      <c r="BK31" s="1"/>
      <c r="BL31" s="1"/>
      <c r="BM31" s="1"/>
      <c r="BN31" s="1"/>
      <c r="BO31" s="1"/>
      <c r="BP31" s="1"/>
      <c r="BQ31" s="1"/>
      <c r="BR31" s="1"/>
      <c r="BS31" s="1"/>
    </row>
    <row r="32" spans="1:7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spans="1:7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1"/>
      <c r="BK33" s="1"/>
      <c r="BL33" s="1"/>
      <c r="BM33" s="1"/>
      <c r="BN33" s="1"/>
      <c r="BO33" s="1"/>
      <c r="BP33" s="1"/>
      <c r="BQ33" s="1"/>
      <c r="BR33" s="1"/>
      <c r="BS33" s="1"/>
    </row>
    <row r="34" spans="1:7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1"/>
      <c r="BK34" s="1"/>
      <c r="BL34" s="1"/>
      <c r="BM34" s="1"/>
      <c r="BN34" s="1"/>
      <c r="BO34" s="1"/>
      <c r="BP34" s="1"/>
      <c r="BQ34" s="1"/>
      <c r="BR34" s="1"/>
      <c r="BS34" s="1"/>
    </row>
    <row r="35" spans="1:7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1:7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1:7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1:7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1:7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1"/>
      <c r="BK39" s="1"/>
      <c r="BL39" s="1"/>
      <c r="BM39" s="1"/>
      <c r="BN39" s="1"/>
      <c r="BO39" s="1"/>
      <c r="BP39" s="1"/>
      <c r="BQ39" s="1"/>
      <c r="BR39" s="1"/>
      <c r="BS39" s="1"/>
    </row>
    <row r="40" spans="1:7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1:7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1"/>
      <c r="BK41" s="1"/>
      <c r="BL41" s="1"/>
      <c r="BM41" s="1"/>
      <c r="BN41" s="1"/>
      <c r="BO41" s="1"/>
      <c r="BP41" s="1"/>
      <c r="BQ41" s="1"/>
      <c r="BR41" s="1"/>
      <c r="BS41" s="1"/>
    </row>
    <row r="42" spans="1:7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1:7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1"/>
      <c r="BK43" s="1"/>
      <c r="BL43" s="1"/>
      <c r="BM43" s="1"/>
      <c r="BN43" s="1"/>
      <c r="BO43" s="1"/>
      <c r="BP43" s="1"/>
      <c r="BQ43" s="1"/>
      <c r="BR43" s="1"/>
      <c r="BS43" s="1"/>
    </row>
    <row r="44" spans="1:7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1"/>
      <c r="BK44" s="1"/>
      <c r="BL44" s="1"/>
      <c r="BM44" s="1"/>
      <c r="BN44" s="1"/>
      <c r="BO44" s="1"/>
      <c r="BP44" s="1"/>
      <c r="BQ44" s="1"/>
      <c r="BR44" s="1"/>
      <c r="BS44" s="1"/>
    </row>
    <row r="45" spans="1:7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spans="1:7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1"/>
      <c r="BK46" s="1"/>
      <c r="BL46" s="1"/>
      <c r="BM46" s="1"/>
      <c r="BN46" s="1"/>
      <c r="BO46" s="1"/>
      <c r="BP46" s="1"/>
      <c r="BQ46" s="1"/>
      <c r="BR46" s="1"/>
      <c r="BS46" s="1"/>
    </row>
    <row r="47" spans="1:7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1"/>
      <c r="BK47" s="1"/>
      <c r="BL47" s="1"/>
      <c r="BM47" s="1"/>
      <c r="BN47" s="1"/>
      <c r="BO47" s="1"/>
      <c r="BP47" s="1"/>
      <c r="BQ47" s="1"/>
      <c r="BR47" s="1"/>
      <c r="BS47" s="1"/>
    </row>
    <row r="48" spans="1:7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1"/>
      <c r="BK48" s="1"/>
      <c r="BL48" s="1"/>
      <c r="BM48" s="1"/>
      <c r="BN48" s="1"/>
      <c r="BO48" s="1"/>
      <c r="BP48" s="1"/>
      <c r="BQ48" s="1"/>
      <c r="BR48" s="1"/>
      <c r="BS48" s="1"/>
    </row>
    <row r="49" spans="1:7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1"/>
      <c r="BK49" s="1"/>
      <c r="BL49" s="1"/>
      <c r="BM49" s="1"/>
      <c r="BN49" s="1"/>
      <c r="BO49" s="1"/>
      <c r="BP49" s="1"/>
      <c r="BQ49" s="1"/>
      <c r="BR49" s="1"/>
      <c r="BS49" s="1"/>
    </row>
    <row r="50" spans="1:7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1"/>
      <c r="BK50" s="1"/>
      <c r="BL50" s="1"/>
      <c r="BM50" s="1"/>
      <c r="BN50" s="1"/>
      <c r="BO50" s="1"/>
      <c r="BP50" s="1"/>
      <c r="BQ50" s="1"/>
      <c r="BR50" s="1"/>
      <c r="BS50" s="1"/>
    </row>
    <row r="51" spans="1:7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1"/>
      <c r="BK51" s="1"/>
      <c r="BL51" s="1"/>
      <c r="BM51" s="1"/>
      <c r="BN51" s="1"/>
      <c r="BO51" s="1"/>
      <c r="BP51" s="1"/>
      <c r="BQ51" s="1"/>
      <c r="BR51" s="1"/>
      <c r="BS51" s="1"/>
    </row>
    <row r="52" spans="1:7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1"/>
      <c r="BK52" s="1"/>
      <c r="BL52" s="1"/>
      <c r="BM52" s="1"/>
      <c r="BN52" s="1"/>
      <c r="BO52" s="1"/>
      <c r="BP52" s="1"/>
      <c r="BQ52" s="1"/>
      <c r="BR52" s="1"/>
      <c r="BS52" s="1"/>
    </row>
    <row r="53" spans="1:7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1"/>
      <c r="BK53" s="1"/>
      <c r="BL53" s="1"/>
      <c r="BM53" s="1"/>
      <c r="BN53" s="1"/>
      <c r="BO53" s="1"/>
      <c r="BP53" s="1"/>
      <c r="BQ53" s="1"/>
      <c r="BR53" s="1"/>
      <c r="BS53" s="1"/>
    </row>
    <row r="54" spans="1:7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1"/>
      <c r="BK54" s="1"/>
      <c r="BL54" s="1"/>
      <c r="BM54" s="1"/>
      <c r="BN54" s="1"/>
      <c r="BO54" s="1"/>
      <c r="BP54" s="1"/>
      <c r="BQ54" s="1"/>
      <c r="BR54" s="1"/>
      <c r="BS54" s="1"/>
    </row>
    <row r="55" spans="1:7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1"/>
      <c r="BK55" s="1"/>
      <c r="BL55" s="1"/>
      <c r="BM55" s="1"/>
      <c r="BN55" s="1"/>
      <c r="BO55" s="1"/>
      <c r="BP55" s="1"/>
      <c r="BQ55" s="1"/>
      <c r="BR55" s="1"/>
      <c r="BS55" s="1"/>
    </row>
    <row r="56" spans="1:7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1"/>
      <c r="BK56" s="1"/>
      <c r="BL56" s="1"/>
      <c r="BM56" s="1"/>
      <c r="BN56" s="1"/>
      <c r="BO56" s="1"/>
      <c r="BP56" s="1"/>
      <c r="BQ56" s="1"/>
      <c r="BR56" s="1"/>
      <c r="BS56" s="1"/>
    </row>
    <row r="57" spans="1:7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1"/>
      <c r="BK57" s="1"/>
      <c r="BL57" s="1"/>
      <c r="BM57" s="1"/>
      <c r="BN57" s="1"/>
      <c r="BO57" s="1"/>
      <c r="BP57" s="1"/>
      <c r="BQ57" s="1"/>
      <c r="BR57" s="1"/>
      <c r="BS57" s="1"/>
    </row>
    <row r="58" spans="1:7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1"/>
      <c r="BK58" s="1"/>
      <c r="BL58" s="1"/>
      <c r="BM58" s="1"/>
      <c r="BN58" s="1"/>
      <c r="BO58" s="1"/>
      <c r="BP58" s="1"/>
      <c r="BQ58" s="1"/>
      <c r="BR58" s="1"/>
      <c r="BS58" s="1"/>
    </row>
    <row r="59" spans="1:7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1"/>
      <c r="BK59" s="1"/>
      <c r="BL59" s="1"/>
      <c r="BM59" s="1"/>
      <c r="BN59" s="1"/>
      <c r="BO59" s="1"/>
      <c r="BP59" s="1"/>
      <c r="BQ59" s="1"/>
      <c r="BR59" s="1"/>
      <c r="BS59" s="1"/>
    </row>
    <row r="60" spans="1:7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1"/>
      <c r="BK60" s="1"/>
      <c r="BL60" s="1"/>
      <c r="BM60" s="1"/>
      <c r="BN60" s="1"/>
      <c r="BO60" s="1"/>
      <c r="BP60" s="1"/>
      <c r="BQ60" s="1"/>
      <c r="BR60" s="1"/>
      <c r="BS60" s="1"/>
    </row>
    <row r="61" spans="1:7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1"/>
      <c r="BK61" s="1"/>
      <c r="BL61" s="1"/>
      <c r="BM61" s="1"/>
      <c r="BN61" s="1"/>
      <c r="BO61" s="1"/>
      <c r="BP61" s="1"/>
      <c r="BQ61" s="1"/>
      <c r="BR61" s="1"/>
      <c r="BS61" s="1"/>
    </row>
    <row r="62" spans="1:7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1"/>
      <c r="BK62" s="1"/>
      <c r="BL62" s="1"/>
      <c r="BM62" s="1"/>
      <c r="BN62" s="1"/>
      <c r="BO62" s="1"/>
      <c r="BP62" s="1"/>
      <c r="BQ62" s="1"/>
      <c r="BR62" s="1"/>
      <c r="BS62" s="1"/>
    </row>
    <row r="63" spans="1:7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1"/>
      <c r="BK63" s="1"/>
      <c r="BL63" s="1"/>
      <c r="BM63" s="1"/>
      <c r="BN63" s="1"/>
      <c r="BO63" s="1"/>
      <c r="BP63" s="1"/>
      <c r="BQ63" s="1"/>
      <c r="BR63" s="1"/>
      <c r="BS63" s="1"/>
    </row>
    <row r="64" spans="1:7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1"/>
      <c r="BK64" s="1"/>
      <c r="BL64" s="1"/>
      <c r="BM64" s="1"/>
      <c r="BN64" s="1"/>
      <c r="BO64" s="1"/>
      <c r="BP64" s="1"/>
      <c r="BQ64" s="1"/>
      <c r="BR64" s="1"/>
      <c r="BS64" s="1"/>
    </row>
    <row r="65" spans="1:7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1"/>
      <c r="BK65" s="1"/>
      <c r="BL65" s="1"/>
      <c r="BM65" s="1"/>
      <c r="BN65" s="1"/>
      <c r="BO65" s="1"/>
      <c r="BP65" s="1"/>
      <c r="BQ65" s="1"/>
      <c r="BR65" s="1"/>
      <c r="BS65" s="1"/>
    </row>
    <row r="66" spans="1:7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1"/>
      <c r="BK66" s="1"/>
      <c r="BL66" s="1"/>
      <c r="BM66" s="1"/>
      <c r="BN66" s="1"/>
      <c r="BO66" s="1"/>
      <c r="BP66" s="1"/>
      <c r="BQ66" s="1"/>
      <c r="BR66" s="1"/>
      <c r="BS66" s="1"/>
    </row>
    <row r="67" spans="1:7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1"/>
      <c r="BK67" s="1"/>
      <c r="BL67" s="1"/>
      <c r="BM67" s="1"/>
      <c r="BN67" s="1"/>
      <c r="BO67" s="1"/>
      <c r="BP67" s="1"/>
      <c r="BQ67" s="1"/>
      <c r="BR67" s="1"/>
      <c r="BS67" s="1"/>
    </row>
    <row r="68" spans="1:7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1"/>
      <c r="BK68" s="1"/>
      <c r="BL68" s="1"/>
      <c r="BM68" s="1"/>
      <c r="BN68" s="1"/>
      <c r="BO68" s="1"/>
      <c r="BP68" s="1"/>
      <c r="BQ68" s="1"/>
      <c r="BR68" s="1"/>
      <c r="BS68" s="1"/>
    </row>
    <row r="69" spans="1:7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1"/>
      <c r="BK69" s="1"/>
      <c r="BL69" s="1"/>
      <c r="BM69" s="1"/>
      <c r="BN69" s="1"/>
      <c r="BO69" s="1"/>
      <c r="BP69" s="1"/>
      <c r="BQ69" s="1"/>
      <c r="BR69" s="1"/>
      <c r="BS69" s="1"/>
    </row>
    <row r="70" spans="1:7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1"/>
      <c r="BK70" s="1"/>
      <c r="BL70" s="1"/>
      <c r="BM70" s="1"/>
      <c r="BN70" s="1"/>
      <c r="BO70" s="1"/>
      <c r="BP70" s="1"/>
      <c r="BQ70" s="1"/>
      <c r="BR70" s="1"/>
      <c r="BS70" s="1"/>
    </row>
    <row r="71" spans="1:7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1"/>
      <c r="BK71" s="1"/>
      <c r="BL71" s="1"/>
      <c r="BM71" s="1"/>
      <c r="BN71" s="1"/>
      <c r="BO71" s="1"/>
      <c r="BP71" s="1"/>
      <c r="BQ71" s="1"/>
      <c r="BR71" s="1"/>
      <c r="BS71" s="1"/>
    </row>
    <row r="72" spans="1:7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1"/>
      <c r="BK72" s="1"/>
      <c r="BL72" s="1"/>
      <c r="BM72" s="1"/>
      <c r="BN72" s="1"/>
      <c r="BO72" s="1"/>
      <c r="BP72" s="1"/>
      <c r="BQ72" s="1"/>
      <c r="BR72" s="1"/>
      <c r="BS72" s="1"/>
    </row>
    <row r="73" spans="1:7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1"/>
      <c r="BK73" s="1"/>
      <c r="BL73" s="1"/>
      <c r="BM73" s="1"/>
      <c r="BN73" s="1"/>
      <c r="BO73" s="1"/>
      <c r="BP73" s="1"/>
      <c r="BQ73" s="1"/>
      <c r="BR73" s="1"/>
      <c r="BS73" s="1"/>
    </row>
    <row r="74" spans="1:7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1"/>
      <c r="BK74" s="1"/>
      <c r="BL74" s="1"/>
      <c r="BM74" s="1"/>
      <c r="BN74" s="1"/>
      <c r="BO74" s="1"/>
      <c r="BP74" s="1"/>
      <c r="BQ74" s="1"/>
      <c r="BR74" s="1"/>
      <c r="BS74" s="1"/>
    </row>
    <row r="75" spans="1:7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1"/>
      <c r="BK75" s="1"/>
      <c r="BL75" s="1"/>
      <c r="BM75" s="1"/>
      <c r="BN75" s="1"/>
      <c r="BO75" s="1"/>
      <c r="BP75" s="1"/>
      <c r="BQ75" s="1"/>
      <c r="BR75" s="1"/>
      <c r="BS75" s="1"/>
    </row>
    <row r="76" spans="1:7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1"/>
      <c r="BK76" s="1"/>
      <c r="BL76" s="1"/>
      <c r="BM76" s="1"/>
      <c r="BN76" s="1"/>
      <c r="BO76" s="1"/>
      <c r="BP76" s="1"/>
      <c r="BQ76" s="1"/>
      <c r="BR76" s="1"/>
      <c r="BS76" s="1"/>
    </row>
    <row r="77" spans="1:7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1"/>
      <c r="BK77" s="1"/>
      <c r="BL77" s="1"/>
      <c r="BM77" s="1"/>
      <c r="BN77" s="1"/>
      <c r="BO77" s="1"/>
      <c r="BP77" s="1"/>
      <c r="BQ77" s="1"/>
      <c r="BR77" s="1"/>
      <c r="BS77" s="1"/>
    </row>
    <row r="78" spans="1:7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1"/>
      <c r="BK78" s="1"/>
      <c r="BL78" s="1"/>
      <c r="BM78" s="1"/>
      <c r="BN78" s="1"/>
      <c r="BO78" s="1"/>
      <c r="BP78" s="1"/>
      <c r="BQ78" s="1"/>
      <c r="BR78" s="1"/>
      <c r="BS78" s="1"/>
    </row>
    <row r="79" spans="1:7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1"/>
      <c r="BK79" s="1"/>
      <c r="BL79" s="1"/>
      <c r="BM79" s="1"/>
      <c r="BN79" s="1"/>
      <c r="BO79" s="1"/>
      <c r="BP79" s="1"/>
      <c r="BQ79" s="1"/>
      <c r="BR79" s="1"/>
      <c r="BS79" s="1"/>
    </row>
    <row r="80" spans="1:7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1"/>
      <c r="BK80" s="1"/>
      <c r="BL80" s="1"/>
      <c r="BM80" s="1"/>
      <c r="BN80" s="1"/>
      <c r="BO80" s="1"/>
      <c r="BP80" s="1"/>
      <c r="BQ80" s="1"/>
      <c r="BR80" s="1"/>
      <c r="BS80" s="1"/>
    </row>
    <row r="81" spans="1:7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1"/>
      <c r="BK81" s="1"/>
      <c r="BL81" s="1"/>
      <c r="BM81" s="1"/>
      <c r="BN81" s="1"/>
      <c r="BO81" s="1"/>
      <c r="BP81" s="1"/>
      <c r="BQ81" s="1"/>
      <c r="BR81" s="1"/>
      <c r="BS81" s="1"/>
    </row>
    <row r="82" spans="1:7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1"/>
      <c r="BK82" s="1"/>
      <c r="BL82" s="1"/>
      <c r="BM82" s="1"/>
      <c r="BN82" s="1"/>
      <c r="BO82" s="1"/>
      <c r="BP82" s="1"/>
      <c r="BQ82" s="1"/>
      <c r="BR82" s="1"/>
      <c r="BS82" s="1"/>
    </row>
    <row r="83" spans="1:7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1"/>
      <c r="BK83" s="1"/>
      <c r="BL83" s="1"/>
      <c r="BM83" s="1"/>
      <c r="BN83" s="1"/>
      <c r="BO83" s="1"/>
      <c r="BP83" s="1"/>
      <c r="BQ83" s="1"/>
      <c r="BR83" s="1"/>
      <c r="BS83" s="1"/>
    </row>
    <row r="84" spans="1:7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1"/>
      <c r="BK84" s="1"/>
      <c r="BL84" s="1"/>
      <c r="BM84" s="1"/>
      <c r="BN84" s="1"/>
      <c r="BO84" s="1"/>
      <c r="BP84" s="1"/>
      <c r="BQ84" s="1"/>
      <c r="BR84" s="1"/>
      <c r="BS84" s="1"/>
    </row>
    <row r="85" spans="1:7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1"/>
      <c r="BK85" s="1"/>
      <c r="BL85" s="1"/>
      <c r="BM85" s="1"/>
      <c r="BN85" s="1"/>
      <c r="BO85" s="1"/>
      <c r="BP85" s="1"/>
      <c r="BQ85" s="1"/>
      <c r="BR85" s="1"/>
      <c r="BS85" s="1"/>
    </row>
    <row r="86" spans="1:7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1"/>
      <c r="BK86" s="1"/>
      <c r="BL86" s="1"/>
      <c r="BM86" s="1"/>
      <c r="BN86" s="1"/>
      <c r="BO86" s="1"/>
      <c r="BP86" s="1"/>
      <c r="BQ86" s="1"/>
      <c r="BR86" s="1"/>
      <c r="BS86" s="1"/>
    </row>
    <row r="87" spans="1:7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1"/>
      <c r="BK87" s="1"/>
      <c r="BL87" s="1"/>
      <c r="BM87" s="1"/>
      <c r="BN87" s="1"/>
      <c r="BO87" s="1"/>
      <c r="BP87" s="1"/>
      <c r="BQ87" s="1"/>
      <c r="BR87" s="1"/>
      <c r="BS87" s="1"/>
    </row>
    <row r="88" spans="1:7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1"/>
      <c r="BK88" s="1"/>
      <c r="BL88" s="1"/>
      <c r="BM88" s="1"/>
      <c r="BN88" s="1"/>
      <c r="BO88" s="1"/>
      <c r="BP88" s="1"/>
      <c r="BQ88" s="1"/>
      <c r="BR88" s="1"/>
      <c r="BS88" s="1"/>
    </row>
    <row r="89" spans="1:7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1"/>
      <c r="BK89" s="1"/>
      <c r="BL89" s="1"/>
      <c r="BM89" s="1"/>
      <c r="BN89" s="1"/>
      <c r="BO89" s="1"/>
      <c r="BP89" s="1"/>
      <c r="BQ89" s="1"/>
      <c r="BR89" s="1"/>
      <c r="BS89" s="1"/>
    </row>
    <row r="90" spans="1:7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1"/>
      <c r="BK90" s="1"/>
      <c r="BL90" s="1"/>
      <c r="BM90" s="1"/>
      <c r="BN90" s="1"/>
      <c r="BO90" s="1"/>
      <c r="BP90" s="1"/>
      <c r="BQ90" s="1"/>
      <c r="BR90" s="1"/>
      <c r="BS90" s="1"/>
    </row>
    <row r="91" spans="1:7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1"/>
      <c r="BK91" s="1"/>
      <c r="BL91" s="1"/>
      <c r="BM91" s="1"/>
      <c r="BN91" s="1"/>
      <c r="BO91" s="1"/>
      <c r="BP91" s="1"/>
      <c r="BQ91" s="1"/>
      <c r="BR91" s="1"/>
      <c r="BS91" s="1"/>
    </row>
    <row r="92" spans="1:7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1"/>
      <c r="BK92" s="1"/>
      <c r="BL92" s="1"/>
      <c r="BM92" s="1"/>
      <c r="BN92" s="1"/>
      <c r="BO92" s="1"/>
      <c r="BP92" s="1"/>
      <c r="BQ92" s="1"/>
      <c r="BR92" s="1"/>
      <c r="BS92" s="1"/>
    </row>
    <row r="93" spans="1:7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1"/>
      <c r="BK93" s="1"/>
      <c r="BL93" s="1"/>
      <c r="BM93" s="1"/>
      <c r="BN93" s="1"/>
      <c r="BO93" s="1"/>
      <c r="BP93" s="1"/>
      <c r="BQ93" s="1"/>
      <c r="BR93" s="1"/>
      <c r="BS93" s="1"/>
    </row>
    <row r="94" spans="1:7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1"/>
      <c r="BK94" s="1"/>
      <c r="BL94" s="1"/>
      <c r="BM94" s="1"/>
      <c r="BN94" s="1"/>
      <c r="BO94" s="1"/>
      <c r="BP94" s="1"/>
      <c r="BQ94" s="1"/>
      <c r="BR94" s="1"/>
      <c r="BS94" s="1"/>
    </row>
    <row r="95" spans="1:7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1"/>
      <c r="BK95" s="1"/>
      <c r="BL95" s="1"/>
      <c r="BM95" s="1"/>
      <c r="BN95" s="1"/>
      <c r="BO95" s="1"/>
      <c r="BP95" s="1"/>
      <c r="BQ95" s="1"/>
      <c r="BR95" s="1"/>
      <c r="BS95" s="1"/>
    </row>
    <row r="96" spans="1:7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1"/>
      <c r="BK96" s="1"/>
      <c r="BL96" s="1"/>
      <c r="BM96" s="1"/>
      <c r="BN96" s="1"/>
      <c r="BO96" s="1"/>
      <c r="BP96" s="1"/>
      <c r="BQ96" s="1"/>
      <c r="BR96" s="1"/>
      <c r="BS96" s="1"/>
    </row>
    <row r="97" spans="1:6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</row>
    <row r="98" spans="1:6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</row>
    <row r="99" spans="1:6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</row>
    <row r="100" spans="1:6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</row>
    <row r="101" spans="1:6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</row>
    <row r="102" spans="1:6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</row>
    <row r="103" spans="1:6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</row>
    <row r="104" spans="1:6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</row>
    <row r="105" spans="1:6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</row>
    <row r="106" spans="1:6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</row>
    <row r="107" spans="1:6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</row>
  </sheetData>
  <mergeCells count="24">
    <mergeCell ref="B1:E1"/>
    <mergeCell ref="A1:A4"/>
    <mergeCell ref="G1:N1"/>
    <mergeCell ref="F4:G4"/>
    <mergeCell ref="B2:C3"/>
    <mergeCell ref="D2:E3"/>
    <mergeCell ref="F2:H3"/>
    <mergeCell ref="I2:J3"/>
    <mergeCell ref="K2:N3"/>
    <mergeCell ref="BF1:BF4"/>
    <mergeCell ref="AR2:AR4"/>
    <mergeCell ref="AW2:AW4"/>
    <mergeCell ref="O1:AW1"/>
    <mergeCell ref="AX1:BE1"/>
    <mergeCell ref="AX2:BA2"/>
    <mergeCell ref="BB2:BE2"/>
    <mergeCell ref="AL3:AM3"/>
    <mergeCell ref="AN3:AO3"/>
    <mergeCell ref="AP3:AQ3"/>
    <mergeCell ref="O2:AA3"/>
    <mergeCell ref="AB2:AK3"/>
    <mergeCell ref="AL2:AQ2"/>
    <mergeCell ref="AS2:AT3"/>
    <mergeCell ref="AU2:AV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2013-06-03T09:21:36Z</dcterms:modified>
</cp:coreProperties>
</file>