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os" sheetId="1" r:id="rId4"/>
    <sheet state="visible" name="Consultas" sheetId="2" r:id="rId5"/>
    <sheet state="visible" name="Ordenada" sheetId="3" r:id="rId6"/>
  </sheets>
  <definedNames>
    <definedName hidden="1" localSheetId="2" name="_xlnm._FilterDatabase">Ordenada!$A$25:$M$41</definedName>
  </definedNames>
  <calcPr/>
  <extLst>
    <ext uri="GoogleSheetsCustomDataVersion2">
      <go:sheetsCustomData xmlns:go="http://customooxmlschemas.google.com/" r:id="rId7" roundtripDataChecksum="dP2QSf0ruaJNH/qmJTdfHpOn5viCrvZ2VB4O/OhHFgs="/>
    </ext>
  </extLst>
</workbook>
</file>

<file path=xl/sharedStrings.xml><?xml version="1.0" encoding="utf-8"?>
<sst xmlns="http://schemas.openxmlformats.org/spreadsheetml/2006/main" count="479" uniqueCount="72">
  <si>
    <t>Gimnasio Deportivo "Body Light"</t>
  </si>
  <si>
    <t>CODIGO</t>
  </si>
  <si>
    <t>Nombre</t>
  </si>
  <si>
    <t>Apellido</t>
  </si>
  <si>
    <t>Sexo</t>
  </si>
  <si>
    <t>Fecha de Nacimiento</t>
  </si>
  <si>
    <t>Edad</t>
  </si>
  <si>
    <t>Barrio</t>
  </si>
  <si>
    <t>Fecha de Ingreso</t>
  </si>
  <si>
    <t>Categoria de Socio</t>
  </si>
  <si>
    <t>Cuota</t>
  </si>
  <si>
    <t>Tipo de Socio</t>
  </si>
  <si>
    <t>Tiempo de Permanencia a la fecha</t>
  </si>
  <si>
    <t>Dias</t>
  </si>
  <si>
    <t>Meses</t>
  </si>
  <si>
    <t>Años</t>
  </si>
  <si>
    <t>S001</t>
  </si>
  <si>
    <t>JUAN</t>
  </si>
  <si>
    <t>PEREZ</t>
  </si>
  <si>
    <t>M</t>
  </si>
  <si>
    <t>CORDON</t>
  </si>
  <si>
    <t>A</t>
  </si>
  <si>
    <t>S002</t>
  </si>
  <si>
    <t>MARIA</t>
  </si>
  <si>
    <t>GOMEZ</t>
  </si>
  <si>
    <t>F</t>
  </si>
  <si>
    <t>AGUADA</t>
  </si>
  <si>
    <t>B</t>
  </si>
  <si>
    <t>S003</t>
  </si>
  <si>
    <t>JOSE</t>
  </si>
  <si>
    <t>GONZALES</t>
  </si>
  <si>
    <t>S004</t>
  </si>
  <si>
    <t>MARIO</t>
  </si>
  <si>
    <t>SELLANES</t>
  </si>
  <si>
    <t>S005</t>
  </si>
  <si>
    <t>CECILIA</t>
  </si>
  <si>
    <t>BAEZ</t>
  </si>
  <si>
    <t>S006</t>
  </si>
  <si>
    <t>LAURA</t>
  </si>
  <si>
    <t>GIMENEZ</t>
  </si>
  <si>
    <t>S007</t>
  </si>
  <si>
    <t>JUANA</t>
  </si>
  <si>
    <t>S008</t>
  </si>
  <si>
    <t>WALTER</t>
  </si>
  <si>
    <t>CENTRO</t>
  </si>
  <si>
    <t>S009</t>
  </si>
  <si>
    <t>MARIANA</t>
  </si>
  <si>
    <t>DIAZ</t>
  </si>
  <si>
    <t>S010</t>
  </si>
  <si>
    <t>PABLO</t>
  </si>
  <si>
    <t>PERALTA</t>
  </si>
  <si>
    <t xml:space="preserve">                           </t>
  </si>
  <si>
    <t>S011</t>
  </si>
  <si>
    <t>DIANA</t>
  </si>
  <si>
    <t>S012</t>
  </si>
  <si>
    <t>FERNANDA</t>
  </si>
  <si>
    <t>RUIZ</t>
  </si>
  <si>
    <t>S013</t>
  </si>
  <si>
    <t>MONICA</t>
  </si>
  <si>
    <t>ALMIRON</t>
  </si>
  <si>
    <t>S014</t>
  </si>
  <si>
    <t>MAURICIO</t>
  </si>
  <si>
    <t>LOPEZ</t>
  </si>
  <si>
    <t>S015</t>
  </si>
  <si>
    <t>MARCO</t>
  </si>
  <si>
    <t>GARCIA</t>
  </si>
  <si>
    <t>S016</t>
  </si>
  <si>
    <t>LETICIA</t>
  </si>
  <si>
    <t>ROBLES</t>
  </si>
  <si>
    <t>S017</t>
  </si>
  <si>
    <t>GERARDO</t>
  </si>
  <si>
    <t>SOSA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</si>
</sst>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-yy"/>
    <numFmt numFmtId="165" formatCode="D/M/YYYY"/>
    <numFmt numFmtId="166" formatCode="&quot;S/.&quot;\ #,##0.00"/>
  </numFmts>
  <fonts count="12">
    <font>
      <sz val="10.0"/>
      <color rgb="FF000000"/>
      <name val="Arial"/>
      <scheme val="minor"/>
    </font>
    <font>
      <b/>
      <sz val="16.0"/>
      <color rgb="FF008000"/>
      <name val="Bahamas"/>
    </font>
    <font>
      <color theme="1"/>
      <name val="Arial"/>
      <scheme val="minor"/>
    </font>
    <font>
      <b/>
      <sz val="12.0"/>
      <color rgb="FF008000"/>
      <name val="Bahamas"/>
    </font>
    <font>
      <b/>
      <sz val="10.0"/>
      <color theme="1"/>
      <name val="Arial"/>
    </font>
    <font>
      <b/>
      <color theme="1"/>
      <name val="Arial"/>
      <scheme val="minor"/>
    </font>
    <font/>
    <font>
      <sz val="10.0"/>
      <color theme="1"/>
      <name val="Arial"/>
    </font>
    <font>
      <b/>
      <sz val="12.0"/>
      <color rgb="FFE06666"/>
      <name val="Arial"/>
    </font>
    <font>
      <b/>
      <sz val="12.0"/>
      <color rgb="FFE06666"/>
      <name val="Arial"/>
      <scheme val="minor"/>
    </font>
    <font>
      <sz val="12.0"/>
      <color rgb="FFE06666"/>
      <name val="Arial"/>
    </font>
    <font>
      <sz val="12.0"/>
      <color rgb="FFE06666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3E3E3"/>
        <bgColor rgb="FFE3E3E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2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0"/>
    </xf>
    <xf borderId="0" fillId="0" fontId="2" numFmtId="0" xfId="0" applyFont="1"/>
    <xf borderId="0" fillId="0" fontId="7" numFmtId="0" xfId="0" applyAlignment="1" applyFont="1">
      <alignment horizontal="center" shrinkToFit="0" vertical="bottom" wrapText="0"/>
    </xf>
    <xf borderId="0" fillId="0" fontId="7" numFmtId="1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center"/>
    </xf>
    <xf borderId="0" fillId="0" fontId="7" numFmtId="165" xfId="0" applyAlignment="1" applyFont="1" applyNumberFormat="1">
      <alignment horizontal="right" shrinkToFit="0" vertical="bottom" wrapText="0"/>
    </xf>
    <xf borderId="0" fillId="0" fontId="7" numFmtId="166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/>
    </xf>
    <xf borderId="1" fillId="2" fontId="8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vertical="center"/>
    </xf>
    <xf borderId="3" fillId="2" fontId="8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0" fillId="0" fontId="11" numFmtId="0" xfId="0" applyFont="1"/>
    <xf borderId="0" fillId="0" fontId="10" numFmtId="0" xfId="0" applyAlignment="1" applyFont="1">
      <alignment horizontal="center" shrinkToFit="0" vertical="bottom" wrapText="0"/>
    </xf>
    <xf borderId="0" fillId="0" fontId="10" numFmtId="15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center"/>
    </xf>
    <xf borderId="0" fillId="0" fontId="10" numFmtId="165" xfId="0" applyAlignment="1" applyFont="1" applyNumberFormat="1">
      <alignment horizontal="right" shrinkToFit="0" vertical="bottom" wrapText="0"/>
    </xf>
    <xf borderId="0" fillId="0" fontId="10" numFmtId="166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3" width="10.0"/>
    <col customWidth="1" min="4" max="4" width="6.13"/>
    <col customWidth="1" min="5" max="26" width="10.0"/>
  </cols>
  <sheetData>
    <row r="1" ht="24.0" customHeight="1">
      <c r="B1" s="1" t="s">
        <v>0</v>
      </c>
      <c r="H1" s="2">
        <v>45216.0</v>
      </c>
    </row>
    <row r="2" ht="13.5" customHeight="1">
      <c r="B2" s="3"/>
    </row>
    <row r="3" ht="12.75" customHeight="1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6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7" t="s">
        <v>12</v>
      </c>
      <c r="M3" s="8"/>
      <c r="N3" s="9"/>
    </row>
    <row r="4" ht="12.75" customHeight="1">
      <c r="A4" s="10"/>
      <c r="B4" s="10"/>
      <c r="C4" s="10"/>
      <c r="D4" s="10"/>
      <c r="E4" s="11"/>
      <c r="F4" s="10"/>
      <c r="G4" s="10"/>
      <c r="H4" s="10"/>
      <c r="I4" s="10"/>
      <c r="J4" s="10"/>
      <c r="K4" s="10"/>
      <c r="L4" s="12" t="s">
        <v>13</v>
      </c>
      <c r="M4" s="12" t="s">
        <v>14</v>
      </c>
      <c r="N4" s="12" t="s">
        <v>15</v>
      </c>
    </row>
    <row r="5" ht="12.75" customHeight="1">
      <c r="A5" s="13" t="s">
        <v>16</v>
      </c>
      <c r="B5" s="14" t="s">
        <v>17</v>
      </c>
      <c r="C5" s="14" t="s">
        <v>18</v>
      </c>
      <c r="D5" s="15" t="s">
        <v>19</v>
      </c>
      <c r="E5" s="16">
        <v>27161.0</v>
      </c>
      <c r="F5" s="17">
        <f t="shared" ref="F5:F21" si="1">INT((TODAY()-E5)/365)</f>
        <v>49</v>
      </c>
      <c r="G5" s="15" t="s">
        <v>20</v>
      </c>
      <c r="H5" s="18">
        <v>38515.0</v>
      </c>
      <c r="I5" s="15" t="s">
        <v>21</v>
      </c>
      <c r="J5" s="19">
        <f t="shared" ref="J5:J21" si="2">IF(I5="A",25,18)</f>
        <v>25</v>
      </c>
      <c r="K5" s="17" t="str">
        <f t="shared" ref="K5:K21" si="3">IF(F5,"Adulto","Joven")</f>
        <v>Adulto</v>
      </c>
      <c r="L5" s="20">
        <f t="shared" ref="L5:L21" si="4">DATEDIF(H5,H$1,"D")</f>
        <v>6701</v>
      </c>
      <c r="M5" s="13">
        <f t="shared" ref="M5:M21" si="5">DATEDIF(H5,H$1,"M")</f>
        <v>220</v>
      </c>
      <c r="N5" s="13">
        <f>YEAR(H1)-YEAR(H5)</f>
        <v>18</v>
      </c>
    </row>
    <row r="6" ht="12.75" customHeight="1">
      <c r="A6" s="13" t="s">
        <v>22</v>
      </c>
      <c r="B6" s="14" t="s">
        <v>23</v>
      </c>
      <c r="C6" s="14" t="s">
        <v>24</v>
      </c>
      <c r="D6" s="15" t="s">
        <v>25</v>
      </c>
      <c r="E6" s="16">
        <v>27903.0</v>
      </c>
      <c r="F6" s="17">
        <f t="shared" si="1"/>
        <v>47</v>
      </c>
      <c r="G6" s="15" t="s">
        <v>26</v>
      </c>
      <c r="H6" s="18">
        <v>38889.0</v>
      </c>
      <c r="I6" s="15" t="s">
        <v>27</v>
      </c>
      <c r="J6" s="19">
        <f t="shared" si="2"/>
        <v>18</v>
      </c>
      <c r="K6" s="17" t="str">
        <f t="shared" si="3"/>
        <v>Adulto</v>
      </c>
      <c r="L6" s="20">
        <f t="shared" si="4"/>
        <v>6327</v>
      </c>
      <c r="M6" s="13">
        <f t="shared" si="5"/>
        <v>207</v>
      </c>
      <c r="N6" s="13">
        <f>YEAR(H1)-YEAR(H6)</f>
        <v>17</v>
      </c>
    </row>
    <row r="7" ht="12.75" customHeight="1">
      <c r="A7" s="13" t="s">
        <v>28</v>
      </c>
      <c r="B7" s="14" t="s">
        <v>29</v>
      </c>
      <c r="C7" s="14" t="s">
        <v>30</v>
      </c>
      <c r="D7" s="15" t="s">
        <v>19</v>
      </c>
      <c r="E7" s="16">
        <v>31190.0</v>
      </c>
      <c r="F7" s="17">
        <f t="shared" si="1"/>
        <v>38</v>
      </c>
      <c r="G7" s="15" t="s">
        <v>26</v>
      </c>
      <c r="H7" s="18">
        <v>38293.0</v>
      </c>
      <c r="I7" s="15" t="s">
        <v>21</v>
      </c>
      <c r="J7" s="19">
        <f t="shared" si="2"/>
        <v>25</v>
      </c>
      <c r="K7" s="17" t="str">
        <f t="shared" si="3"/>
        <v>Adulto</v>
      </c>
      <c r="L7" s="20">
        <f t="shared" si="4"/>
        <v>6923</v>
      </c>
      <c r="M7" s="13">
        <f t="shared" si="5"/>
        <v>227</v>
      </c>
      <c r="N7" s="13">
        <f>YEAR(H1)-YEAR(H7)</f>
        <v>19</v>
      </c>
    </row>
    <row r="8" ht="12.75" customHeight="1">
      <c r="A8" s="13" t="s">
        <v>31</v>
      </c>
      <c r="B8" s="14" t="s">
        <v>32</v>
      </c>
      <c r="C8" s="14" t="s">
        <v>33</v>
      </c>
      <c r="D8" s="15" t="s">
        <v>19</v>
      </c>
      <c r="E8" s="16">
        <v>29567.0</v>
      </c>
      <c r="F8" s="17">
        <f t="shared" si="1"/>
        <v>42</v>
      </c>
      <c r="G8" s="15" t="s">
        <v>26</v>
      </c>
      <c r="H8" s="18">
        <v>38513.0</v>
      </c>
      <c r="I8" s="15" t="s">
        <v>27</v>
      </c>
      <c r="J8" s="19">
        <f t="shared" si="2"/>
        <v>18</v>
      </c>
      <c r="K8" s="17" t="str">
        <f t="shared" si="3"/>
        <v>Adulto</v>
      </c>
      <c r="L8" s="20">
        <f t="shared" si="4"/>
        <v>6703</v>
      </c>
      <c r="M8" s="13">
        <f t="shared" si="5"/>
        <v>220</v>
      </c>
      <c r="N8" s="13">
        <f>YEAR(H1)-YEAR(H8)</f>
        <v>18</v>
      </c>
    </row>
    <row r="9" ht="12.75" customHeight="1">
      <c r="A9" s="13" t="s">
        <v>34</v>
      </c>
      <c r="B9" s="14" t="s">
        <v>35</v>
      </c>
      <c r="C9" s="14" t="s">
        <v>36</v>
      </c>
      <c r="D9" s="15" t="s">
        <v>25</v>
      </c>
      <c r="E9" s="16">
        <v>30261.0</v>
      </c>
      <c r="F9" s="17">
        <f t="shared" si="1"/>
        <v>40</v>
      </c>
      <c r="G9" s="15" t="s">
        <v>20</v>
      </c>
      <c r="H9" s="18">
        <v>38675.0</v>
      </c>
      <c r="I9" s="15" t="s">
        <v>27</v>
      </c>
      <c r="J9" s="19">
        <f t="shared" si="2"/>
        <v>18</v>
      </c>
      <c r="K9" s="17" t="str">
        <f t="shared" si="3"/>
        <v>Adulto</v>
      </c>
      <c r="L9" s="20">
        <f t="shared" si="4"/>
        <v>6541</v>
      </c>
      <c r="M9" s="13">
        <f t="shared" si="5"/>
        <v>214</v>
      </c>
      <c r="N9" s="13">
        <f>YEAR(H1)-YEAR(H9)</f>
        <v>18</v>
      </c>
    </row>
    <row r="10" ht="12.75" customHeight="1">
      <c r="A10" s="13" t="s">
        <v>37</v>
      </c>
      <c r="B10" s="14" t="s">
        <v>38</v>
      </c>
      <c r="C10" s="14" t="s">
        <v>39</v>
      </c>
      <c r="D10" s="15" t="s">
        <v>25</v>
      </c>
      <c r="E10" s="16">
        <v>27732.0</v>
      </c>
      <c r="F10" s="17">
        <f t="shared" si="1"/>
        <v>47</v>
      </c>
      <c r="G10" s="15" t="s">
        <v>20</v>
      </c>
      <c r="H10" s="18">
        <v>38296.0</v>
      </c>
      <c r="I10" s="15" t="s">
        <v>21</v>
      </c>
      <c r="J10" s="19">
        <f t="shared" si="2"/>
        <v>25</v>
      </c>
      <c r="K10" s="17" t="str">
        <f t="shared" si="3"/>
        <v>Adulto</v>
      </c>
      <c r="L10" s="20">
        <f t="shared" si="4"/>
        <v>6920</v>
      </c>
      <c r="M10" s="13">
        <f t="shared" si="5"/>
        <v>227</v>
      </c>
      <c r="N10" s="13">
        <f>YEAR(H1)-YEAR(H10)</f>
        <v>19</v>
      </c>
    </row>
    <row r="11" ht="12.75" customHeight="1">
      <c r="A11" s="13" t="s">
        <v>40</v>
      </c>
      <c r="B11" s="14" t="s">
        <v>41</v>
      </c>
      <c r="C11" s="14" t="s">
        <v>24</v>
      </c>
      <c r="D11" s="15" t="s">
        <v>25</v>
      </c>
      <c r="E11" s="16">
        <v>29323.0</v>
      </c>
      <c r="F11" s="17">
        <f t="shared" si="1"/>
        <v>43</v>
      </c>
      <c r="G11" s="15" t="s">
        <v>26</v>
      </c>
      <c r="H11" s="18">
        <v>38560.0</v>
      </c>
      <c r="I11" s="15" t="s">
        <v>21</v>
      </c>
      <c r="J11" s="19">
        <f t="shared" si="2"/>
        <v>25</v>
      </c>
      <c r="K11" s="17" t="str">
        <f t="shared" si="3"/>
        <v>Adulto</v>
      </c>
      <c r="L11" s="20">
        <f t="shared" si="4"/>
        <v>6656</v>
      </c>
      <c r="M11" s="13">
        <f t="shared" si="5"/>
        <v>218</v>
      </c>
      <c r="N11" s="13">
        <f>YEAR(H1)-YEAR(H11)</f>
        <v>18</v>
      </c>
    </row>
    <row r="12" ht="12.75" customHeight="1">
      <c r="A12" s="13" t="s">
        <v>42</v>
      </c>
      <c r="B12" s="14" t="s">
        <v>43</v>
      </c>
      <c r="C12" s="14" t="s">
        <v>18</v>
      </c>
      <c r="D12" s="15" t="s">
        <v>19</v>
      </c>
      <c r="E12" s="16">
        <v>29859.0</v>
      </c>
      <c r="F12" s="17">
        <f t="shared" si="1"/>
        <v>42</v>
      </c>
      <c r="G12" s="15" t="s">
        <v>44</v>
      </c>
      <c r="H12" s="18">
        <v>38233.0</v>
      </c>
      <c r="I12" s="15" t="s">
        <v>21</v>
      </c>
      <c r="J12" s="19">
        <f t="shared" si="2"/>
        <v>25</v>
      </c>
      <c r="K12" s="17" t="str">
        <f t="shared" si="3"/>
        <v>Adulto</v>
      </c>
      <c r="L12" s="20">
        <f t="shared" si="4"/>
        <v>6983</v>
      </c>
      <c r="M12" s="13">
        <f t="shared" si="5"/>
        <v>229</v>
      </c>
      <c r="N12" s="13">
        <f>YEAR(H1)-YEAR(H12)</f>
        <v>19</v>
      </c>
    </row>
    <row r="13" ht="12.75" customHeight="1">
      <c r="A13" s="13" t="s">
        <v>45</v>
      </c>
      <c r="B13" s="14" t="s">
        <v>46</v>
      </c>
      <c r="C13" s="14" t="s">
        <v>47</v>
      </c>
      <c r="D13" s="15" t="s">
        <v>25</v>
      </c>
      <c r="E13" s="16">
        <v>27742.0</v>
      </c>
      <c r="F13" s="17">
        <f t="shared" si="1"/>
        <v>47</v>
      </c>
      <c r="G13" s="15" t="s">
        <v>20</v>
      </c>
      <c r="H13" s="18">
        <v>38837.0</v>
      </c>
      <c r="I13" s="15" t="s">
        <v>27</v>
      </c>
      <c r="J13" s="19">
        <f t="shared" si="2"/>
        <v>18</v>
      </c>
      <c r="K13" s="17" t="str">
        <f t="shared" si="3"/>
        <v>Adulto</v>
      </c>
      <c r="L13" s="20">
        <f t="shared" si="4"/>
        <v>6379</v>
      </c>
      <c r="M13" s="13">
        <f t="shared" si="5"/>
        <v>209</v>
      </c>
      <c r="N13" s="13">
        <f>YEAR(H1)-YEAR(H13)</f>
        <v>17</v>
      </c>
    </row>
    <row r="14" ht="12.75" customHeight="1">
      <c r="A14" s="13" t="s">
        <v>48</v>
      </c>
      <c r="B14" s="14" t="s">
        <v>49</v>
      </c>
      <c r="C14" s="14" t="s">
        <v>50</v>
      </c>
      <c r="D14" s="15" t="s">
        <v>19</v>
      </c>
      <c r="E14" s="16">
        <v>26477.0</v>
      </c>
      <c r="F14" s="17">
        <f t="shared" si="1"/>
        <v>51</v>
      </c>
      <c r="G14" s="15" t="s">
        <v>44</v>
      </c>
      <c r="H14" s="18">
        <v>38415.0</v>
      </c>
      <c r="I14" s="15" t="s">
        <v>27</v>
      </c>
      <c r="J14" s="19">
        <f t="shared" si="2"/>
        <v>18</v>
      </c>
      <c r="K14" s="17" t="str">
        <f t="shared" si="3"/>
        <v>Adulto</v>
      </c>
      <c r="L14" s="20">
        <f t="shared" si="4"/>
        <v>6801</v>
      </c>
      <c r="M14" s="13">
        <f t="shared" si="5"/>
        <v>223</v>
      </c>
      <c r="N14" s="13">
        <f>YEAR(H1)-YEAR(H14)</f>
        <v>18</v>
      </c>
      <c r="P14" s="21" t="s">
        <v>51</v>
      </c>
    </row>
    <row r="15" ht="12.75" customHeight="1">
      <c r="A15" s="13" t="s">
        <v>52</v>
      </c>
      <c r="B15" s="14" t="s">
        <v>53</v>
      </c>
      <c r="C15" s="14" t="s">
        <v>30</v>
      </c>
      <c r="D15" s="15" t="s">
        <v>25</v>
      </c>
      <c r="E15" s="16">
        <v>27784.0</v>
      </c>
      <c r="F15" s="17">
        <f t="shared" si="1"/>
        <v>47</v>
      </c>
      <c r="G15" s="15" t="s">
        <v>44</v>
      </c>
      <c r="H15" s="18">
        <v>38385.0</v>
      </c>
      <c r="I15" s="15" t="s">
        <v>27</v>
      </c>
      <c r="J15" s="19">
        <f t="shared" si="2"/>
        <v>18</v>
      </c>
      <c r="K15" s="17" t="str">
        <f t="shared" si="3"/>
        <v>Adulto</v>
      </c>
      <c r="L15" s="20">
        <f t="shared" si="4"/>
        <v>6831</v>
      </c>
      <c r="M15" s="13">
        <f t="shared" si="5"/>
        <v>224</v>
      </c>
      <c r="N15" s="13">
        <f>YEAR(H1)-YEAR(H15)</f>
        <v>18</v>
      </c>
    </row>
    <row r="16" ht="12.75" customHeight="1">
      <c r="A16" s="13" t="s">
        <v>54</v>
      </c>
      <c r="B16" s="14" t="s">
        <v>55</v>
      </c>
      <c r="C16" s="14" t="s">
        <v>56</v>
      </c>
      <c r="D16" s="15" t="s">
        <v>25</v>
      </c>
      <c r="E16" s="16">
        <v>31405.0</v>
      </c>
      <c r="F16" s="17">
        <f t="shared" si="1"/>
        <v>37</v>
      </c>
      <c r="G16" s="15" t="s">
        <v>26</v>
      </c>
      <c r="H16" s="18">
        <v>38743.0</v>
      </c>
      <c r="I16" s="15" t="s">
        <v>21</v>
      </c>
      <c r="J16" s="19">
        <f t="shared" si="2"/>
        <v>25</v>
      </c>
      <c r="K16" s="17" t="str">
        <f t="shared" si="3"/>
        <v>Adulto</v>
      </c>
      <c r="L16" s="20">
        <f t="shared" si="4"/>
        <v>6473</v>
      </c>
      <c r="M16" s="13">
        <f t="shared" si="5"/>
        <v>212</v>
      </c>
      <c r="N16" s="13">
        <f>YEAR(H1)-YEAR(H16)</f>
        <v>17</v>
      </c>
    </row>
    <row r="17" ht="12.75" customHeight="1">
      <c r="A17" s="13" t="s">
        <v>57</v>
      </c>
      <c r="B17" s="14" t="s">
        <v>58</v>
      </c>
      <c r="C17" s="14" t="s">
        <v>59</v>
      </c>
      <c r="D17" s="15" t="s">
        <v>25</v>
      </c>
      <c r="E17" s="16">
        <v>31190.0</v>
      </c>
      <c r="F17" s="17">
        <f t="shared" si="1"/>
        <v>38</v>
      </c>
      <c r="G17" s="15" t="s">
        <v>20</v>
      </c>
      <c r="H17" s="18">
        <v>38190.0</v>
      </c>
      <c r="I17" s="15" t="s">
        <v>27</v>
      </c>
      <c r="J17" s="19">
        <f t="shared" si="2"/>
        <v>18</v>
      </c>
      <c r="K17" s="17" t="str">
        <f t="shared" si="3"/>
        <v>Adulto</v>
      </c>
      <c r="L17" s="20">
        <f t="shared" si="4"/>
        <v>7026</v>
      </c>
      <c r="M17" s="13">
        <f t="shared" si="5"/>
        <v>230</v>
      </c>
      <c r="N17" s="13">
        <f>YEAR(H1)-YEAR(H17)</f>
        <v>19</v>
      </c>
    </row>
    <row r="18" ht="12.75" customHeight="1">
      <c r="A18" s="13" t="s">
        <v>60</v>
      </c>
      <c r="B18" s="14" t="s">
        <v>61</v>
      </c>
      <c r="C18" s="14" t="s">
        <v>62</v>
      </c>
      <c r="D18" s="15" t="s">
        <v>19</v>
      </c>
      <c r="E18" s="16">
        <v>29567.0</v>
      </c>
      <c r="F18" s="17">
        <f t="shared" si="1"/>
        <v>42</v>
      </c>
      <c r="G18" s="15" t="s">
        <v>44</v>
      </c>
      <c r="H18" s="18">
        <v>38675.0</v>
      </c>
      <c r="I18" s="15" t="s">
        <v>27</v>
      </c>
      <c r="J18" s="19">
        <f t="shared" si="2"/>
        <v>18</v>
      </c>
      <c r="K18" s="17" t="str">
        <f t="shared" si="3"/>
        <v>Adulto</v>
      </c>
      <c r="L18" s="20">
        <f t="shared" si="4"/>
        <v>6541</v>
      </c>
      <c r="M18" s="13">
        <f t="shared" si="5"/>
        <v>214</v>
      </c>
      <c r="N18" s="13">
        <f>YEAR(H1)-YEAR(H18)</f>
        <v>18</v>
      </c>
    </row>
    <row r="19" ht="12.75" customHeight="1">
      <c r="A19" s="13" t="s">
        <v>63</v>
      </c>
      <c r="B19" s="14" t="s">
        <v>64</v>
      </c>
      <c r="C19" s="14" t="s">
        <v>65</v>
      </c>
      <c r="D19" s="15" t="s">
        <v>19</v>
      </c>
      <c r="E19" s="16">
        <v>30261.0</v>
      </c>
      <c r="F19" s="17">
        <f t="shared" si="1"/>
        <v>40</v>
      </c>
      <c r="G19" s="15" t="s">
        <v>20</v>
      </c>
      <c r="H19" s="18">
        <v>38537.0</v>
      </c>
      <c r="I19" s="15" t="s">
        <v>21</v>
      </c>
      <c r="J19" s="19">
        <f t="shared" si="2"/>
        <v>25</v>
      </c>
      <c r="K19" s="17" t="str">
        <f t="shared" si="3"/>
        <v>Adulto</v>
      </c>
      <c r="L19" s="20">
        <f t="shared" si="4"/>
        <v>6679</v>
      </c>
      <c r="M19" s="13">
        <f t="shared" si="5"/>
        <v>219</v>
      </c>
      <c r="N19" s="13">
        <f>YEAR(H1)-YEAR(H19)</f>
        <v>18</v>
      </c>
    </row>
    <row r="20" ht="12.75" customHeight="1">
      <c r="A20" s="13" t="s">
        <v>66</v>
      </c>
      <c r="B20" s="14" t="s">
        <v>67</v>
      </c>
      <c r="C20" s="14" t="s">
        <v>68</v>
      </c>
      <c r="D20" s="15" t="s">
        <v>25</v>
      </c>
      <c r="E20" s="16">
        <v>27732.0</v>
      </c>
      <c r="F20" s="17">
        <f t="shared" si="1"/>
        <v>47</v>
      </c>
      <c r="G20" s="15" t="s">
        <v>26</v>
      </c>
      <c r="H20" s="18">
        <v>38321.0</v>
      </c>
      <c r="I20" s="15" t="s">
        <v>27</v>
      </c>
      <c r="J20" s="19">
        <f t="shared" si="2"/>
        <v>18</v>
      </c>
      <c r="K20" s="17" t="str">
        <f t="shared" si="3"/>
        <v>Adulto</v>
      </c>
      <c r="L20" s="20">
        <f t="shared" si="4"/>
        <v>6895</v>
      </c>
      <c r="M20" s="13">
        <f t="shared" si="5"/>
        <v>226</v>
      </c>
      <c r="N20" s="13">
        <f>YEAR(H1)-YEAR(H20)</f>
        <v>19</v>
      </c>
    </row>
    <row r="21" ht="12.75" customHeight="1">
      <c r="A21" s="13" t="s">
        <v>69</v>
      </c>
      <c r="B21" s="14" t="s">
        <v>70</v>
      </c>
      <c r="C21" s="14" t="s">
        <v>71</v>
      </c>
      <c r="D21" s="15" t="s">
        <v>19</v>
      </c>
      <c r="E21" s="16">
        <v>30541.0</v>
      </c>
      <c r="F21" s="17">
        <f t="shared" si="1"/>
        <v>40</v>
      </c>
      <c r="G21" s="15" t="s">
        <v>44</v>
      </c>
      <c r="H21" s="18">
        <v>38213.0</v>
      </c>
      <c r="I21" s="15" t="s">
        <v>21</v>
      </c>
      <c r="J21" s="19">
        <f t="shared" si="2"/>
        <v>25</v>
      </c>
      <c r="K21" s="17" t="str">
        <f t="shared" si="3"/>
        <v>Adulto</v>
      </c>
      <c r="L21" s="20">
        <f t="shared" si="4"/>
        <v>7003</v>
      </c>
      <c r="M21" s="13">
        <f t="shared" si="5"/>
        <v>230</v>
      </c>
      <c r="N21" s="13">
        <f>YEAR(H1)-YEAR(H21)</f>
        <v>19</v>
      </c>
    </row>
    <row r="22" ht="12.75" customHeight="1">
      <c r="I22" s="19"/>
      <c r="K22" s="17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H3:H4"/>
    <mergeCell ref="I3:I4"/>
    <mergeCell ref="J3:J4"/>
    <mergeCell ref="K3:K4"/>
    <mergeCell ref="L3:N3"/>
    <mergeCell ref="A3:A4"/>
    <mergeCell ref="B3:B4"/>
    <mergeCell ref="C3:C4"/>
    <mergeCell ref="D3:D4"/>
    <mergeCell ref="E3:E4"/>
    <mergeCell ref="F3:F4"/>
    <mergeCell ref="G3:G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1</v>
      </c>
      <c r="B1" s="22" t="s">
        <v>2</v>
      </c>
      <c r="C1" s="22" t="s">
        <v>3</v>
      </c>
      <c r="D1" s="22" t="s">
        <v>4</v>
      </c>
      <c r="E1" s="23" t="s">
        <v>5</v>
      </c>
      <c r="F1" s="24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5" t="s">
        <v>12</v>
      </c>
      <c r="M1" s="8"/>
      <c r="N1" s="9"/>
    </row>
    <row r="2">
      <c r="A2" s="10"/>
      <c r="B2" s="10"/>
      <c r="C2" s="10"/>
      <c r="D2" s="10"/>
      <c r="E2" s="11"/>
      <c r="F2" s="10"/>
      <c r="G2" s="10"/>
      <c r="H2" s="10"/>
      <c r="I2" s="10"/>
      <c r="J2" s="10"/>
      <c r="K2" s="10"/>
      <c r="L2" s="26" t="s">
        <v>13</v>
      </c>
      <c r="M2" s="26" t="s">
        <v>14</v>
      </c>
      <c r="N2" s="26" t="s">
        <v>15</v>
      </c>
    </row>
    <row r="3">
      <c r="A3" s="27" t="s">
        <v>16</v>
      </c>
      <c r="B3" s="28" t="s">
        <v>17</v>
      </c>
      <c r="C3" s="28" t="s">
        <v>18</v>
      </c>
      <c r="D3" s="29" t="s">
        <v>19</v>
      </c>
      <c r="E3" s="30">
        <v>27161.0</v>
      </c>
      <c r="F3" s="31">
        <f t="shared" ref="F3:F10" si="1">INT((TODAY()-E3)/365)</f>
        <v>49</v>
      </c>
      <c r="G3" s="29" t="s">
        <v>20</v>
      </c>
      <c r="H3" s="32">
        <v>38515.0</v>
      </c>
      <c r="I3" s="29" t="s">
        <v>21</v>
      </c>
      <c r="J3" s="33">
        <f t="shared" ref="J3:J10" si="2">IF(I3="A",25,18)</f>
        <v>25</v>
      </c>
      <c r="K3" s="31" t="str">
        <f t="shared" ref="K3:K10" si="3">IF(F3,"Adulto","Joven")</f>
        <v>Adulto</v>
      </c>
      <c r="L3" s="34">
        <f t="shared" ref="L3:L10" si="4">DAY(TODAY()+H3)</f>
        <v>31</v>
      </c>
      <c r="M3" s="27">
        <f t="shared" ref="M3:M10" si="5">MONTH(TODAY()+H3)</f>
        <v>3</v>
      </c>
      <c r="N3" s="27" t="str">
        <f t="shared" ref="N3:N10" si="6">YEAR(#REF!)-YEAR(H3)</f>
        <v>#REF!</v>
      </c>
    </row>
    <row r="4">
      <c r="A4" s="27" t="s">
        <v>28</v>
      </c>
      <c r="B4" s="28" t="s">
        <v>29</v>
      </c>
      <c r="C4" s="28" t="s">
        <v>30</v>
      </c>
      <c r="D4" s="29" t="s">
        <v>19</v>
      </c>
      <c r="E4" s="30">
        <v>31190.0</v>
      </c>
      <c r="F4" s="31">
        <f t="shared" si="1"/>
        <v>38</v>
      </c>
      <c r="G4" s="29" t="s">
        <v>26</v>
      </c>
      <c r="H4" s="32">
        <v>38293.0</v>
      </c>
      <c r="I4" s="29" t="s">
        <v>21</v>
      </c>
      <c r="J4" s="33">
        <f t="shared" si="2"/>
        <v>25</v>
      </c>
      <c r="K4" s="31" t="str">
        <f t="shared" si="3"/>
        <v>Adulto</v>
      </c>
      <c r="L4" s="34">
        <f t="shared" si="4"/>
        <v>21</v>
      </c>
      <c r="M4" s="27">
        <f t="shared" si="5"/>
        <v>8</v>
      </c>
      <c r="N4" s="27" t="str">
        <f t="shared" si="6"/>
        <v>#REF!</v>
      </c>
    </row>
    <row r="5">
      <c r="A5" s="27" t="s">
        <v>37</v>
      </c>
      <c r="B5" s="28" t="s">
        <v>38</v>
      </c>
      <c r="C5" s="28" t="s">
        <v>39</v>
      </c>
      <c r="D5" s="29" t="s">
        <v>25</v>
      </c>
      <c r="E5" s="30">
        <v>27732.0</v>
      </c>
      <c r="F5" s="31">
        <f t="shared" si="1"/>
        <v>47</v>
      </c>
      <c r="G5" s="29" t="s">
        <v>20</v>
      </c>
      <c r="H5" s="32">
        <v>38296.0</v>
      </c>
      <c r="I5" s="29" t="s">
        <v>21</v>
      </c>
      <c r="J5" s="33">
        <f t="shared" si="2"/>
        <v>25</v>
      </c>
      <c r="K5" s="31" t="str">
        <f t="shared" si="3"/>
        <v>Adulto</v>
      </c>
      <c r="L5" s="34">
        <f t="shared" si="4"/>
        <v>24</v>
      </c>
      <c r="M5" s="27">
        <f t="shared" si="5"/>
        <v>8</v>
      </c>
      <c r="N5" s="27" t="str">
        <f t="shared" si="6"/>
        <v>#REF!</v>
      </c>
    </row>
    <row r="6">
      <c r="A6" s="27" t="s">
        <v>40</v>
      </c>
      <c r="B6" s="28" t="s">
        <v>41</v>
      </c>
      <c r="C6" s="28" t="s">
        <v>24</v>
      </c>
      <c r="D6" s="29" t="s">
        <v>25</v>
      </c>
      <c r="E6" s="30">
        <v>29323.0</v>
      </c>
      <c r="F6" s="31">
        <f t="shared" si="1"/>
        <v>43</v>
      </c>
      <c r="G6" s="29" t="s">
        <v>26</v>
      </c>
      <c r="H6" s="32">
        <v>38560.0</v>
      </c>
      <c r="I6" s="29" t="s">
        <v>21</v>
      </c>
      <c r="J6" s="33">
        <f t="shared" si="2"/>
        <v>25</v>
      </c>
      <c r="K6" s="31" t="str">
        <f t="shared" si="3"/>
        <v>Adulto</v>
      </c>
      <c r="L6" s="34">
        <f t="shared" si="4"/>
        <v>15</v>
      </c>
      <c r="M6" s="27">
        <f t="shared" si="5"/>
        <v>5</v>
      </c>
      <c r="N6" s="27" t="str">
        <f t="shared" si="6"/>
        <v>#REF!</v>
      </c>
    </row>
    <row r="7">
      <c r="A7" s="27" t="s">
        <v>42</v>
      </c>
      <c r="B7" s="28" t="s">
        <v>43</v>
      </c>
      <c r="C7" s="28" t="s">
        <v>18</v>
      </c>
      <c r="D7" s="29" t="s">
        <v>19</v>
      </c>
      <c r="E7" s="30">
        <v>29859.0</v>
      </c>
      <c r="F7" s="31">
        <f t="shared" si="1"/>
        <v>42</v>
      </c>
      <c r="G7" s="29" t="s">
        <v>44</v>
      </c>
      <c r="H7" s="32">
        <v>38233.0</v>
      </c>
      <c r="I7" s="29" t="s">
        <v>21</v>
      </c>
      <c r="J7" s="33">
        <f t="shared" si="2"/>
        <v>25</v>
      </c>
      <c r="K7" s="31" t="str">
        <f t="shared" si="3"/>
        <v>Adulto</v>
      </c>
      <c r="L7" s="34">
        <f t="shared" si="4"/>
        <v>22</v>
      </c>
      <c r="M7" s="27">
        <f t="shared" si="5"/>
        <v>6</v>
      </c>
      <c r="N7" s="27" t="str">
        <f t="shared" si="6"/>
        <v>#REF!</v>
      </c>
    </row>
    <row r="8">
      <c r="A8" s="27" t="s">
        <v>54</v>
      </c>
      <c r="B8" s="28" t="s">
        <v>55</v>
      </c>
      <c r="C8" s="28" t="s">
        <v>56</v>
      </c>
      <c r="D8" s="29" t="s">
        <v>25</v>
      </c>
      <c r="E8" s="30">
        <v>31405.0</v>
      </c>
      <c r="F8" s="31">
        <f t="shared" si="1"/>
        <v>37</v>
      </c>
      <c r="G8" s="29" t="s">
        <v>26</v>
      </c>
      <c r="H8" s="32">
        <v>38743.0</v>
      </c>
      <c r="I8" s="29" t="s">
        <v>21</v>
      </c>
      <c r="J8" s="33">
        <f t="shared" si="2"/>
        <v>25</v>
      </c>
      <c r="K8" s="31" t="str">
        <f t="shared" si="3"/>
        <v>Adulto</v>
      </c>
      <c r="L8" s="34">
        <f t="shared" si="4"/>
        <v>14</v>
      </c>
      <c r="M8" s="27">
        <f t="shared" si="5"/>
        <v>11</v>
      </c>
      <c r="N8" s="27" t="str">
        <f t="shared" si="6"/>
        <v>#REF!</v>
      </c>
    </row>
    <row r="9">
      <c r="A9" s="27" t="s">
        <v>63</v>
      </c>
      <c r="B9" s="28" t="s">
        <v>64</v>
      </c>
      <c r="C9" s="28" t="s">
        <v>65</v>
      </c>
      <c r="D9" s="29" t="s">
        <v>19</v>
      </c>
      <c r="E9" s="30">
        <v>30261.0</v>
      </c>
      <c r="F9" s="31">
        <f t="shared" si="1"/>
        <v>40</v>
      </c>
      <c r="G9" s="29" t="s">
        <v>20</v>
      </c>
      <c r="H9" s="32">
        <v>38537.0</v>
      </c>
      <c r="I9" s="29" t="s">
        <v>21</v>
      </c>
      <c r="J9" s="33">
        <f t="shared" si="2"/>
        <v>25</v>
      </c>
      <c r="K9" s="31" t="str">
        <f t="shared" si="3"/>
        <v>Adulto</v>
      </c>
      <c r="L9" s="34">
        <f t="shared" si="4"/>
        <v>22</v>
      </c>
      <c r="M9" s="27">
        <f t="shared" si="5"/>
        <v>4</v>
      </c>
      <c r="N9" s="27" t="str">
        <f t="shared" si="6"/>
        <v>#REF!</v>
      </c>
    </row>
    <row r="10">
      <c r="A10" s="27" t="s">
        <v>69</v>
      </c>
      <c r="B10" s="28" t="s">
        <v>70</v>
      </c>
      <c r="C10" s="28" t="s">
        <v>71</v>
      </c>
      <c r="D10" s="29" t="s">
        <v>19</v>
      </c>
      <c r="E10" s="30">
        <v>30541.0</v>
      </c>
      <c r="F10" s="31">
        <f t="shared" si="1"/>
        <v>40</v>
      </c>
      <c r="G10" s="29" t="s">
        <v>44</v>
      </c>
      <c r="H10" s="32">
        <v>38213.0</v>
      </c>
      <c r="I10" s="29" t="s">
        <v>21</v>
      </c>
      <c r="J10" s="33">
        <f t="shared" si="2"/>
        <v>25</v>
      </c>
      <c r="K10" s="31" t="str">
        <f t="shared" si="3"/>
        <v>Adulto</v>
      </c>
      <c r="L10" s="34">
        <f t="shared" si="4"/>
        <v>2</v>
      </c>
      <c r="M10" s="27">
        <f t="shared" si="5"/>
        <v>6</v>
      </c>
      <c r="N10" s="27" t="str">
        <f t="shared" si="6"/>
        <v>#REF!</v>
      </c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>
      <c r="A13" s="22" t="s">
        <v>1</v>
      </c>
      <c r="B13" s="22" t="s">
        <v>2</v>
      </c>
      <c r="C13" s="22" t="s">
        <v>3</v>
      </c>
      <c r="D13" s="22" t="s">
        <v>4</v>
      </c>
      <c r="E13" s="23" t="s">
        <v>5</v>
      </c>
      <c r="F13" s="24" t="s">
        <v>6</v>
      </c>
      <c r="G13" s="22" t="s">
        <v>7</v>
      </c>
      <c r="H13" s="22" t="s">
        <v>8</v>
      </c>
      <c r="I13" s="22" t="s">
        <v>9</v>
      </c>
      <c r="J13" s="22" t="s">
        <v>10</v>
      </c>
      <c r="K13" s="22" t="s">
        <v>11</v>
      </c>
      <c r="L13" s="25" t="s">
        <v>12</v>
      </c>
      <c r="M13" s="8"/>
      <c r="N13" s="9"/>
    </row>
    <row r="14">
      <c r="A14" s="10"/>
      <c r="B14" s="10"/>
      <c r="C14" s="10"/>
      <c r="D14" s="10"/>
      <c r="E14" s="11"/>
      <c r="F14" s="10"/>
      <c r="G14" s="10"/>
      <c r="H14" s="10"/>
      <c r="I14" s="10"/>
      <c r="J14" s="10"/>
      <c r="K14" s="10"/>
      <c r="L14" s="26" t="s">
        <v>13</v>
      </c>
      <c r="M14" s="26" t="s">
        <v>14</v>
      </c>
      <c r="N14" s="26" t="s">
        <v>15</v>
      </c>
    </row>
    <row r="15">
      <c r="A15" s="27" t="s">
        <v>34</v>
      </c>
      <c r="B15" s="28" t="s">
        <v>35</v>
      </c>
      <c r="C15" s="28" t="s">
        <v>36</v>
      </c>
      <c r="D15" s="29" t="s">
        <v>25</v>
      </c>
      <c r="E15" s="30">
        <v>30261.0</v>
      </c>
      <c r="F15" s="31">
        <f t="shared" ref="F15:F21" si="7">INT((TODAY()-E15)/365)</f>
        <v>40</v>
      </c>
      <c r="G15" s="29" t="s">
        <v>20</v>
      </c>
      <c r="H15" s="32">
        <v>38675.0</v>
      </c>
      <c r="I15" s="29" t="s">
        <v>27</v>
      </c>
      <c r="J15" s="33">
        <f t="shared" ref="J15:J21" si="8">IF(I15="A",25,18)</f>
        <v>18</v>
      </c>
      <c r="K15" s="31" t="str">
        <f t="shared" ref="K15:K21" si="9">IF(F15,"Adulto","Joven")</f>
        <v>Adulto</v>
      </c>
      <c r="L15" s="34">
        <f t="shared" ref="L15:L21" si="10">DAY(TODAY()+H15)</f>
        <v>7</v>
      </c>
      <c r="M15" s="27">
        <f t="shared" ref="M15:M21" si="11">MONTH(TODAY()+H15)</f>
        <v>9</v>
      </c>
      <c r="N15" s="27">
        <f>YEAR(H7)-YEAR(H15)</f>
        <v>-1</v>
      </c>
    </row>
    <row r="16">
      <c r="A16" s="27" t="s">
        <v>37</v>
      </c>
      <c r="B16" s="28" t="s">
        <v>38</v>
      </c>
      <c r="C16" s="28" t="s">
        <v>39</v>
      </c>
      <c r="D16" s="29" t="s">
        <v>25</v>
      </c>
      <c r="E16" s="30">
        <v>27732.0</v>
      </c>
      <c r="F16" s="31">
        <f t="shared" si="7"/>
        <v>47</v>
      </c>
      <c r="G16" s="29" t="s">
        <v>20</v>
      </c>
      <c r="H16" s="32">
        <v>38296.0</v>
      </c>
      <c r="I16" s="29" t="s">
        <v>21</v>
      </c>
      <c r="J16" s="33">
        <f t="shared" si="8"/>
        <v>25</v>
      </c>
      <c r="K16" s="31" t="str">
        <f t="shared" si="9"/>
        <v>Adulto</v>
      </c>
      <c r="L16" s="34">
        <f t="shared" si="10"/>
        <v>24</v>
      </c>
      <c r="M16" s="27">
        <f t="shared" si="11"/>
        <v>8</v>
      </c>
      <c r="N16" s="27">
        <f>YEAR(H7)-YEAR(H16)</f>
        <v>0</v>
      </c>
    </row>
    <row r="17">
      <c r="A17" s="27" t="s">
        <v>34</v>
      </c>
      <c r="B17" s="28" t="s">
        <v>35</v>
      </c>
      <c r="C17" s="28" t="s">
        <v>36</v>
      </c>
      <c r="D17" s="29" t="s">
        <v>25</v>
      </c>
      <c r="E17" s="30">
        <v>30261.0</v>
      </c>
      <c r="F17" s="31">
        <f t="shared" si="7"/>
        <v>40</v>
      </c>
      <c r="G17" s="29" t="s">
        <v>20</v>
      </c>
      <c r="H17" s="32">
        <v>38675.0</v>
      </c>
      <c r="I17" s="29" t="s">
        <v>27</v>
      </c>
      <c r="J17" s="33">
        <f t="shared" si="8"/>
        <v>18</v>
      </c>
      <c r="K17" s="31" t="str">
        <f t="shared" si="9"/>
        <v>Adulto</v>
      </c>
      <c r="L17" s="34">
        <f t="shared" si="10"/>
        <v>7</v>
      </c>
      <c r="M17" s="27">
        <f t="shared" si="11"/>
        <v>9</v>
      </c>
      <c r="N17" s="27">
        <f>YEAR(H9)-YEAR(H17)</f>
        <v>0</v>
      </c>
    </row>
    <row r="18">
      <c r="A18" s="27" t="s">
        <v>37</v>
      </c>
      <c r="B18" s="28" t="s">
        <v>38</v>
      </c>
      <c r="C18" s="28" t="s">
        <v>39</v>
      </c>
      <c r="D18" s="29" t="s">
        <v>25</v>
      </c>
      <c r="E18" s="30">
        <v>27732.0</v>
      </c>
      <c r="F18" s="31">
        <f t="shared" si="7"/>
        <v>47</v>
      </c>
      <c r="G18" s="29" t="s">
        <v>20</v>
      </c>
      <c r="H18" s="32">
        <v>38296.0</v>
      </c>
      <c r="I18" s="29" t="s">
        <v>21</v>
      </c>
      <c r="J18" s="33">
        <f t="shared" si="8"/>
        <v>25</v>
      </c>
      <c r="K18" s="31" t="str">
        <f t="shared" si="9"/>
        <v>Adulto</v>
      </c>
      <c r="L18" s="34">
        <f t="shared" si="10"/>
        <v>24</v>
      </c>
      <c r="M18" s="27">
        <f t="shared" si="11"/>
        <v>8</v>
      </c>
      <c r="N18" s="27">
        <f>YEAR(H9)-YEAR(H18)</f>
        <v>1</v>
      </c>
    </row>
    <row r="19">
      <c r="A19" s="27" t="s">
        <v>45</v>
      </c>
      <c r="B19" s="28" t="s">
        <v>46</v>
      </c>
      <c r="C19" s="28" t="s">
        <v>47</v>
      </c>
      <c r="D19" s="29" t="s">
        <v>25</v>
      </c>
      <c r="E19" s="30">
        <v>27742.0</v>
      </c>
      <c r="F19" s="31">
        <f t="shared" si="7"/>
        <v>47</v>
      </c>
      <c r="G19" s="29" t="s">
        <v>20</v>
      </c>
      <c r="H19" s="32">
        <v>38837.0</v>
      </c>
      <c r="I19" s="29" t="s">
        <v>27</v>
      </c>
      <c r="J19" s="33">
        <f t="shared" si="8"/>
        <v>18</v>
      </c>
      <c r="K19" s="31" t="str">
        <f t="shared" si="9"/>
        <v>Adulto</v>
      </c>
      <c r="L19" s="34">
        <f t="shared" si="10"/>
        <v>16</v>
      </c>
      <c r="M19" s="27">
        <f t="shared" si="11"/>
        <v>2</v>
      </c>
      <c r="N19" s="27">
        <f>YEAR(H7)-YEAR(H19)</f>
        <v>-2</v>
      </c>
    </row>
    <row r="20">
      <c r="A20" s="27" t="s">
        <v>52</v>
      </c>
      <c r="B20" s="28" t="s">
        <v>53</v>
      </c>
      <c r="C20" s="28" t="s">
        <v>30</v>
      </c>
      <c r="D20" s="29" t="s">
        <v>25</v>
      </c>
      <c r="E20" s="30">
        <v>27784.0</v>
      </c>
      <c r="F20" s="31">
        <f t="shared" si="7"/>
        <v>47</v>
      </c>
      <c r="G20" s="29" t="s">
        <v>44</v>
      </c>
      <c r="H20" s="32">
        <v>38385.0</v>
      </c>
      <c r="I20" s="29" t="s">
        <v>27</v>
      </c>
      <c r="J20" s="33">
        <f t="shared" si="8"/>
        <v>18</v>
      </c>
      <c r="K20" s="31" t="str">
        <f t="shared" si="9"/>
        <v>Adulto</v>
      </c>
      <c r="L20" s="34">
        <f t="shared" si="10"/>
        <v>21</v>
      </c>
      <c r="M20" s="27">
        <f t="shared" si="11"/>
        <v>11</v>
      </c>
      <c r="N20" s="27">
        <f>YEAR(H6)-YEAR(H20)</f>
        <v>0</v>
      </c>
    </row>
    <row r="21">
      <c r="A21" s="27" t="s">
        <v>57</v>
      </c>
      <c r="B21" s="28" t="s">
        <v>58</v>
      </c>
      <c r="C21" s="28" t="s">
        <v>59</v>
      </c>
      <c r="D21" s="29" t="s">
        <v>25</v>
      </c>
      <c r="E21" s="30">
        <v>31190.0</v>
      </c>
      <c r="F21" s="31">
        <f t="shared" si="7"/>
        <v>38</v>
      </c>
      <c r="G21" s="29" t="s">
        <v>20</v>
      </c>
      <c r="H21" s="32">
        <v>38190.0</v>
      </c>
      <c r="I21" s="29" t="s">
        <v>27</v>
      </c>
      <c r="J21" s="33">
        <f t="shared" si="8"/>
        <v>18</v>
      </c>
      <c r="K21" s="31" t="str">
        <f t="shared" si="9"/>
        <v>Adulto</v>
      </c>
      <c r="L21" s="34">
        <f t="shared" si="10"/>
        <v>10</v>
      </c>
      <c r="M21" s="27">
        <f t="shared" si="11"/>
        <v>5</v>
      </c>
      <c r="N21" s="27">
        <f>YEAR(H5)-YEAR(H21)</f>
        <v>0</v>
      </c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</sheetData>
  <mergeCells count="24">
    <mergeCell ref="H1:H2"/>
    <mergeCell ref="I1:I2"/>
    <mergeCell ref="J1:J2"/>
    <mergeCell ref="K1:K2"/>
    <mergeCell ref="L1:N1"/>
    <mergeCell ref="A1:A2"/>
    <mergeCell ref="B1:B2"/>
    <mergeCell ref="C1:C2"/>
    <mergeCell ref="D1:D2"/>
    <mergeCell ref="E1:E2"/>
    <mergeCell ref="F1:F2"/>
    <mergeCell ref="G1:G2"/>
    <mergeCell ref="H13:H14"/>
    <mergeCell ref="I13:I14"/>
    <mergeCell ref="J13:J14"/>
    <mergeCell ref="K13:K14"/>
    <mergeCell ref="L13:N13"/>
    <mergeCell ref="A13:A14"/>
    <mergeCell ref="B13:B14"/>
    <mergeCell ref="C13:C14"/>
    <mergeCell ref="D13:D14"/>
    <mergeCell ref="E13:E14"/>
    <mergeCell ref="F13:F14"/>
    <mergeCell ref="G13:G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6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7" t="s">
        <v>12</v>
      </c>
      <c r="M1" s="8"/>
      <c r="N1" s="9"/>
    </row>
    <row r="2">
      <c r="A2" s="10"/>
      <c r="B2" s="10"/>
      <c r="C2" s="10"/>
      <c r="D2" s="10"/>
      <c r="E2" s="11"/>
      <c r="F2" s="10"/>
      <c r="G2" s="10"/>
      <c r="H2" s="10"/>
      <c r="I2" s="10"/>
      <c r="J2" s="10"/>
      <c r="K2" s="10"/>
      <c r="L2" s="12" t="s">
        <v>13</v>
      </c>
      <c r="M2" s="12" t="s">
        <v>14</v>
      </c>
      <c r="N2" s="12" t="s">
        <v>15</v>
      </c>
    </row>
    <row r="3">
      <c r="A3" s="13" t="s">
        <v>16</v>
      </c>
      <c r="B3" s="14" t="s">
        <v>17</v>
      </c>
      <c r="C3" s="14" t="s">
        <v>18</v>
      </c>
      <c r="D3" s="15" t="s">
        <v>19</v>
      </c>
      <c r="E3" s="16">
        <v>27161.0</v>
      </c>
      <c r="F3" s="17">
        <f t="shared" ref="F3:F20" si="1">INT((TODAY()-E3)/365)</f>
        <v>49</v>
      </c>
      <c r="G3" s="15" t="s">
        <v>20</v>
      </c>
      <c r="H3" s="18">
        <v>38515.0</v>
      </c>
      <c r="I3" s="15" t="s">
        <v>21</v>
      </c>
      <c r="J3" s="19">
        <f t="shared" ref="J3:J20" si="2">IF(I3="A",25,18)</f>
        <v>25</v>
      </c>
      <c r="K3" s="17" t="str">
        <f t="shared" ref="K3:K20" si="3">IF(F3,"Adulto","Joven")</f>
        <v>Adulto</v>
      </c>
      <c r="L3" s="20" t="str">
        <f t="shared" ref="L3:L20" si="4">DATEDIF(H3,H$1,"D")</f>
        <v>#VALUE!</v>
      </c>
      <c r="M3" s="13" t="str">
        <f t="shared" ref="M3:M20" si="5">DATEDIF(H3,H$1,"M")</f>
        <v>#VALUE!</v>
      </c>
      <c r="N3" s="13" t="str">
        <f t="shared" ref="N3:N20" si="6">YEAR(#REF!)-YEAR(H3)</f>
        <v>#REF!</v>
      </c>
    </row>
    <row r="4">
      <c r="A4" s="13" t="s">
        <v>57</v>
      </c>
      <c r="B4" s="14" t="s">
        <v>58</v>
      </c>
      <c r="C4" s="14" t="s">
        <v>59</v>
      </c>
      <c r="D4" s="15" t="s">
        <v>25</v>
      </c>
      <c r="E4" s="16">
        <v>31190.0</v>
      </c>
      <c r="F4" s="17">
        <f t="shared" si="1"/>
        <v>38</v>
      </c>
      <c r="G4" s="15" t="s">
        <v>20</v>
      </c>
      <c r="H4" s="18">
        <v>38190.0</v>
      </c>
      <c r="I4" s="15" t="s">
        <v>27</v>
      </c>
      <c r="J4" s="19">
        <f t="shared" si="2"/>
        <v>18</v>
      </c>
      <c r="K4" s="17" t="str">
        <f t="shared" si="3"/>
        <v>Adulto</v>
      </c>
      <c r="L4" s="20" t="str">
        <f t="shared" si="4"/>
        <v>#VALUE!</v>
      </c>
      <c r="M4" s="13" t="str">
        <f t="shared" si="5"/>
        <v>#VALUE!</v>
      </c>
      <c r="N4" s="13" t="str">
        <f t="shared" si="6"/>
        <v>#REF!</v>
      </c>
    </row>
    <row r="5">
      <c r="A5" s="13" t="s">
        <v>34</v>
      </c>
      <c r="B5" s="14" t="s">
        <v>35</v>
      </c>
      <c r="C5" s="14" t="s">
        <v>36</v>
      </c>
      <c r="D5" s="15" t="s">
        <v>25</v>
      </c>
      <c r="E5" s="16">
        <v>30261.0</v>
      </c>
      <c r="F5" s="17">
        <f t="shared" si="1"/>
        <v>40</v>
      </c>
      <c r="G5" s="15" t="s">
        <v>20</v>
      </c>
      <c r="H5" s="18">
        <v>38675.0</v>
      </c>
      <c r="I5" s="15" t="s">
        <v>27</v>
      </c>
      <c r="J5" s="19">
        <f t="shared" si="2"/>
        <v>18</v>
      </c>
      <c r="K5" s="17" t="str">
        <f t="shared" si="3"/>
        <v>Adulto</v>
      </c>
      <c r="L5" s="20" t="str">
        <f t="shared" si="4"/>
        <v>#VALUE!</v>
      </c>
      <c r="M5" s="13" t="str">
        <f t="shared" si="5"/>
        <v>#VALUE!</v>
      </c>
      <c r="N5" s="13" t="str">
        <f t="shared" si="6"/>
        <v>#REF!</v>
      </c>
    </row>
    <row r="6">
      <c r="A6" s="13" t="s">
        <v>45</v>
      </c>
      <c r="B6" s="14" t="s">
        <v>46</v>
      </c>
      <c r="C6" s="14" t="s">
        <v>47</v>
      </c>
      <c r="D6" s="15" t="s">
        <v>25</v>
      </c>
      <c r="E6" s="16">
        <v>27742.0</v>
      </c>
      <c r="F6" s="17">
        <f t="shared" si="1"/>
        <v>47</v>
      </c>
      <c r="G6" s="15" t="s">
        <v>20</v>
      </c>
      <c r="H6" s="18">
        <v>38837.0</v>
      </c>
      <c r="I6" s="15" t="s">
        <v>27</v>
      </c>
      <c r="J6" s="19">
        <f t="shared" si="2"/>
        <v>18</v>
      </c>
      <c r="K6" s="17" t="str">
        <f t="shared" si="3"/>
        <v>Adulto</v>
      </c>
      <c r="L6" s="20" t="str">
        <f t="shared" si="4"/>
        <v>#VALUE!</v>
      </c>
      <c r="M6" s="13" t="str">
        <f t="shared" si="5"/>
        <v>#VALUE!</v>
      </c>
      <c r="N6" s="13" t="str">
        <f t="shared" si="6"/>
        <v>#REF!</v>
      </c>
    </row>
    <row r="7">
      <c r="A7" s="13" t="s">
        <v>63</v>
      </c>
      <c r="B7" s="14" t="s">
        <v>64</v>
      </c>
      <c r="C7" s="14" t="s">
        <v>65</v>
      </c>
      <c r="D7" s="15" t="s">
        <v>19</v>
      </c>
      <c r="E7" s="16">
        <v>30261.0</v>
      </c>
      <c r="F7" s="17">
        <f t="shared" si="1"/>
        <v>40</v>
      </c>
      <c r="G7" s="15" t="s">
        <v>20</v>
      </c>
      <c r="H7" s="18">
        <v>38537.0</v>
      </c>
      <c r="I7" s="15" t="s">
        <v>21</v>
      </c>
      <c r="J7" s="19">
        <f t="shared" si="2"/>
        <v>25</v>
      </c>
      <c r="K7" s="17" t="str">
        <f t="shared" si="3"/>
        <v>Adulto</v>
      </c>
      <c r="L7" s="20" t="str">
        <f t="shared" si="4"/>
        <v>#VALUE!</v>
      </c>
      <c r="M7" s="13" t="str">
        <f t="shared" si="5"/>
        <v>#VALUE!</v>
      </c>
      <c r="N7" s="13" t="str">
        <f t="shared" si="6"/>
        <v>#REF!</v>
      </c>
    </row>
    <row r="8">
      <c r="A8" s="13" t="s">
        <v>37</v>
      </c>
      <c r="B8" s="14" t="s">
        <v>38</v>
      </c>
      <c r="C8" s="14" t="s">
        <v>39</v>
      </c>
      <c r="D8" s="15" t="s">
        <v>25</v>
      </c>
      <c r="E8" s="16">
        <v>27732.0</v>
      </c>
      <c r="F8" s="17">
        <f t="shared" si="1"/>
        <v>47</v>
      </c>
      <c r="G8" s="15" t="s">
        <v>20</v>
      </c>
      <c r="H8" s="18">
        <v>38296.0</v>
      </c>
      <c r="I8" s="15" t="s">
        <v>21</v>
      </c>
      <c r="J8" s="19">
        <f t="shared" si="2"/>
        <v>25</v>
      </c>
      <c r="K8" s="17" t="str">
        <f t="shared" si="3"/>
        <v>Adulto</v>
      </c>
      <c r="L8" s="20" t="str">
        <f t="shared" si="4"/>
        <v>#VALUE!</v>
      </c>
      <c r="M8" s="13" t="str">
        <f t="shared" si="5"/>
        <v>#VALUE!</v>
      </c>
      <c r="N8" s="13" t="str">
        <f t="shared" si="6"/>
        <v>#REF!</v>
      </c>
    </row>
    <row r="9">
      <c r="A9" s="13" t="s">
        <v>22</v>
      </c>
      <c r="B9" s="14" t="s">
        <v>23</v>
      </c>
      <c r="C9" s="14" t="s">
        <v>24</v>
      </c>
      <c r="D9" s="15" t="s">
        <v>25</v>
      </c>
      <c r="E9" s="16">
        <v>27903.0</v>
      </c>
      <c r="F9" s="17">
        <f t="shared" si="1"/>
        <v>47</v>
      </c>
      <c r="G9" s="15" t="s">
        <v>26</v>
      </c>
      <c r="H9" s="18">
        <v>38889.0</v>
      </c>
      <c r="I9" s="15" t="s">
        <v>27</v>
      </c>
      <c r="J9" s="19">
        <f t="shared" si="2"/>
        <v>18</v>
      </c>
      <c r="K9" s="17" t="str">
        <f t="shared" si="3"/>
        <v>Adulto</v>
      </c>
      <c r="L9" s="20" t="str">
        <f t="shared" si="4"/>
        <v>#VALUE!</v>
      </c>
      <c r="M9" s="13" t="str">
        <f t="shared" si="5"/>
        <v>#VALUE!</v>
      </c>
      <c r="N9" s="13" t="str">
        <f t="shared" si="6"/>
        <v>#REF!</v>
      </c>
    </row>
    <row r="10">
      <c r="A10" s="13" t="s">
        <v>40</v>
      </c>
      <c r="B10" s="14" t="s">
        <v>41</v>
      </c>
      <c r="C10" s="14" t="s">
        <v>24</v>
      </c>
      <c r="D10" s="15" t="s">
        <v>25</v>
      </c>
      <c r="E10" s="16">
        <v>29323.0</v>
      </c>
      <c r="F10" s="17">
        <f t="shared" si="1"/>
        <v>43</v>
      </c>
      <c r="G10" s="15" t="s">
        <v>26</v>
      </c>
      <c r="H10" s="18">
        <v>38560.0</v>
      </c>
      <c r="I10" s="15" t="s">
        <v>21</v>
      </c>
      <c r="J10" s="19">
        <f t="shared" si="2"/>
        <v>25</v>
      </c>
      <c r="K10" s="17" t="str">
        <f t="shared" si="3"/>
        <v>Adulto</v>
      </c>
      <c r="L10" s="20" t="str">
        <f t="shared" si="4"/>
        <v>#VALUE!</v>
      </c>
      <c r="M10" s="13" t="str">
        <f t="shared" si="5"/>
        <v>#VALUE!</v>
      </c>
      <c r="N10" s="13" t="str">
        <f t="shared" si="6"/>
        <v>#REF!</v>
      </c>
    </row>
    <row r="11">
      <c r="A11" s="13" t="s">
        <v>28</v>
      </c>
      <c r="B11" s="14" t="s">
        <v>29</v>
      </c>
      <c r="C11" s="14" t="s">
        <v>30</v>
      </c>
      <c r="D11" s="15" t="s">
        <v>19</v>
      </c>
      <c r="E11" s="16">
        <v>31190.0</v>
      </c>
      <c r="F11" s="17">
        <f t="shared" si="1"/>
        <v>38</v>
      </c>
      <c r="G11" s="15" t="s">
        <v>26</v>
      </c>
      <c r="H11" s="18">
        <v>38293.0</v>
      </c>
      <c r="I11" s="15" t="s">
        <v>21</v>
      </c>
      <c r="J11" s="19">
        <f t="shared" si="2"/>
        <v>25</v>
      </c>
      <c r="K11" s="17" t="str">
        <f t="shared" si="3"/>
        <v>Adulto</v>
      </c>
      <c r="L11" s="20" t="str">
        <f t="shared" si="4"/>
        <v>#VALUE!</v>
      </c>
      <c r="M11" s="13" t="str">
        <f t="shared" si="5"/>
        <v>#VALUE!</v>
      </c>
      <c r="N11" s="13" t="str">
        <f t="shared" si="6"/>
        <v>#REF!</v>
      </c>
    </row>
    <row r="12">
      <c r="A12" s="13" t="s">
        <v>52</v>
      </c>
      <c r="B12" s="14" t="s">
        <v>53</v>
      </c>
      <c r="C12" s="14" t="s">
        <v>30</v>
      </c>
      <c r="D12" s="15" t="s">
        <v>25</v>
      </c>
      <c r="E12" s="16">
        <v>27784.0</v>
      </c>
      <c r="F12" s="17">
        <f t="shared" si="1"/>
        <v>47</v>
      </c>
      <c r="G12" s="15" t="s">
        <v>44</v>
      </c>
      <c r="H12" s="18">
        <v>38385.0</v>
      </c>
      <c r="I12" s="15" t="s">
        <v>27</v>
      </c>
      <c r="J12" s="19">
        <f t="shared" si="2"/>
        <v>18</v>
      </c>
      <c r="K12" s="17" t="str">
        <f t="shared" si="3"/>
        <v>Adulto</v>
      </c>
      <c r="L12" s="20" t="str">
        <f t="shared" si="4"/>
        <v>#VALUE!</v>
      </c>
      <c r="M12" s="13" t="str">
        <f t="shared" si="5"/>
        <v>#VALUE!</v>
      </c>
      <c r="N12" s="13" t="str">
        <f t="shared" si="6"/>
        <v>#REF!</v>
      </c>
    </row>
    <row r="13">
      <c r="A13" s="13" t="s">
        <v>60</v>
      </c>
      <c r="B13" s="14" t="s">
        <v>61</v>
      </c>
      <c r="C13" s="14" t="s">
        <v>62</v>
      </c>
      <c r="D13" s="15" t="s">
        <v>19</v>
      </c>
      <c r="E13" s="16">
        <v>29567.0</v>
      </c>
      <c r="F13" s="17">
        <f t="shared" si="1"/>
        <v>42</v>
      </c>
      <c r="G13" s="15" t="s">
        <v>44</v>
      </c>
      <c r="H13" s="18">
        <v>38675.0</v>
      </c>
      <c r="I13" s="15" t="s">
        <v>27</v>
      </c>
      <c r="J13" s="19">
        <f t="shared" si="2"/>
        <v>18</v>
      </c>
      <c r="K13" s="17" t="str">
        <f t="shared" si="3"/>
        <v>Adulto</v>
      </c>
      <c r="L13" s="20" t="str">
        <f t="shared" si="4"/>
        <v>#VALUE!</v>
      </c>
      <c r="M13" s="13" t="str">
        <f t="shared" si="5"/>
        <v>#VALUE!</v>
      </c>
      <c r="N13" s="13" t="str">
        <f t="shared" si="6"/>
        <v>#REF!</v>
      </c>
    </row>
    <row r="14">
      <c r="A14" s="13" t="s">
        <v>48</v>
      </c>
      <c r="B14" s="14" t="s">
        <v>49</v>
      </c>
      <c r="C14" s="14" t="s">
        <v>50</v>
      </c>
      <c r="D14" s="15" t="s">
        <v>19</v>
      </c>
      <c r="E14" s="16">
        <v>26477.0</v>
      </c>
      <c r="F14" s="17">
        <f t="shared" si="1"/>
        <v>51</v>
      </c>
      <c r="G14" s="15" t="s">
        <v>44</v>
      </c>
      <c r="H14" s="18">
        <v>38415.0</v>
      </c>
      <c r="I14" s="15" t="s">
        <v>27</v>
      </c>
      <c r="J14" s="19">
        <f t="shared" si="2"/>
        <v>18</v>
      </c>
      <c r="K14" s="17" t="str">
        <f t="shared" si="3"/>
        <v>Adulto</v>
      </c>
      <c r="L14" s="20" t="str">
        <f t="shared" si="4"/>
        <v>#VALUE!</v>
      </c>
      <c r="M14" s="13" t="str">
        <f t="shared" si="5"/>
        <v>#VALUE!</v>
      </c>
      <c r="N14" s="13" t="str">
        <f t="shared" si="6"/>
        <v>#REF!</v>
      </c>
    </row>
    <row r="15">
      <c r="A15" s="13" t="s">
        <v>42</v>
      </c>
      <c r="B15" s="14" t="s">
        <v>43</v>
      </c>
      <c r="C15" s="14" t="s">
        <v>18</v>
      </c>
      <c r="D15" s="15" t="s">
        <v>19</v>
      </c>
      <c r="E15" s="16">
        <v>29859.0</v>
      </c>
      <c r="F15" s="17">
        <f t="shared" si="1"/>
        <v>42</v>
      </c>
      <c r="G15" s="15" t="s">
        <v>44</v>
      </c>
      <c r="H15" s="18">
        <v>38233.0</v>
      </c>
      <c r="I15" s="15" t="s">
        <v>21</v>
      </c>
      <c r="J15" s="19">
        <f t="shared" si="2"/>
        <v>25</v>
      </c>
      <c r="K15" s="17" t="str">
        <f t="shared" si="3"/>
        <v>Adulto</v>
      </c>
      <c r="L15" s="20" t="str">
        <f t="shared" si="4"/>
        <v>#VALUE!</v>
      </c>
      <c r="M15" s="13" t="str">
        <f t="shared" si="5"/>
        <v>#VALUE!</v>
      </c>
      <c r="N15" s="13" t="str">
        <f t="shared" si="6"/>
        <v>#REF!</v>
      </c>
    </row>
    <row r="16">
      <c r="A16" s="13" t="s">
        <v>16</v>
      </c>
      <c r="B16" s="14" t="s">
        <v>17</v>
      </c>
      <c r="C16" s="14" t="s">
        <v>18</v>
      </c>
      <c r="D16" s="15" t="s">
        <v>19</v>
      </c>
      <c r="E16" s="16">
        <v>27161.0</v>
      </c>
      <c r="F16" s="17">
        <f t="shared" si="1"/>
        <v>49</v>
      </c>
      <c r="G16" s="15" t="s">
        <v>20</v>
      </c>
      <c r="H16" s="18">
        <v>38515.0</v>
      </c>
      <c r="I16" s="15" t="s">
        <v>21</v>
      </c>
      <c r="J16" s="19">
        <f t="shared" si="2"/>
        <v>25</v>
      </c>
      <c r="K16" s="17" t="str">
        <f t="shared" si="3"/>
        <v>Adulto</v>
      </c>
      <c r="L16" s="20" t="str">
        <f t="shared" si="4"/>
        <v>#VALUE!</v>
      </c>
      <c r="M16" s="13" t="str">
        <f t="shared" si="5"/>
        <v>#VALUE!</v>
      </c>
      <c r="N16" s="13" t="str">
        <f t="shared" si="6"/>
        <v>#REF!</v>
      </c>
    </row>
    <row r="17">
      <c r="A17" s="13" t="s">
        <v>66</v>
      </c>
      <c r="B17" s="14" t="s">
        <v>67</v>
      </c>
      <c r="C17" s="14" t="s">
        <v>68</v>
      </c>
      <c r="D17" s="15" t="s">
        <v>25</v>
      </c>
      <c r="E17" s="16">
        <v>27732.0</v>
      </c>
      <c r="F17" s="17">
        <f t="shared" si="1"/>
        <v>47</v>
      </c>
      <c r="G17" s="15" t="s">
        <v>26</v>
      </c>
      <c r="H17" s="18">
        <v>38321.0</v>
      </c>
      <c r="I17" s="15" t="s">
        <v>27</v>
      </c>
      <c r="J17" s="19">
        <f t="shared" si="2"/>
        <v>18</v>
      </c>
      <c r="K17" s="17" t="str">
        <f t="shared" si="3"/>
        <v>Adulto</v>
      </c>
      <c r="L17" s="20" t="str">
        <f t="shared" si="4"/>
        <v>#VALUE!</v>
      </c>
      <c r="M17" s="13" t="str">
        <f t="shared" si="5"/>
        <v>#VALUE!</v>
      </c>
      <c r="N17" s="13" t="str">
        <f t="shared" si="6"/>
        <v>#REF!</v>
      </c>
    </row>
    <row r="18">
      <c r="A18" s="13" t="s">
        <v>54</v>
      </c>
      <c r="B18" s="14" t="s">
        <v>55</v>
      </c>
      <c r="C18" s="14" t="s">
        <v>56</v>
      </c>
      <c r="D18" s="15" t="s">
        <v>25</v>
      </c>
      <c r="E18" s="16">
        <v>31405.0</v>
      </c>
      <c r="F18" s="17">
        <f t="shared" si="1"/>
        <v>37</v>
      </c>
      <c r="G18" s="15" t="s">
        <v>26</v>
      </c>
      <c r="H18" s="18">
        <v>38743.0</v>
      </c>
      <c r="I18" s="15" t="s">
        <v>21</v>
      </c>
      <c r="J18" s="19">
        <f t="shared" si="2"/>
        <v>25</v>
      </c>
      <c r="K18" s="17" t="str">
        <f t="shared" si="3"/>
        <v>Adulto</v>
      </c>
      <c r="L18" s="20" t="str">
        <f t="shared" si="4"/>
        <v>#VALUE!</v>
      </c>
      <c r="M18" s="13" t="str">
        <f t="shared" si="5"/>
        <v>#VALUE!</v>
      </c>
      <c r="N18" s="13" t="str">
        <f t="shared" si="6"/>
        <v>#REF!</v>
      </c>
    </row>
    <row r="19">
      <c r="A19" s="13" t="s">
        <v>31</v>
      </c>
      <c r="B19" s="14" t="s">
        <v>32</v>
      </c>
      <c r="C19" s="14" t="s">
        <v>33</v>
      </c>
      <c r="D19" s="15" t="s">
        <v>19</v>
      </c>
      <c r="E19" s="16">
        <v>29567.0</v>
      </c>
      <c r="F19" s="17">
        <f t="shared" si="1"/>
        <v>42</v>
      </c>
      <c r="G19" s="15" t="s">
        <v>26</v>
      </c>
      <c r="H19" s="18">
        <v>38513.0</v>
      </c>
      <c r="I19" s="15" t="s">
        <v>27</v>
      </c>
      <c r="J19" s="19">
        <f t="shared" si="2"/>
        <v>18</v>
      </c>
      <c r="K19" s="17" t="str">
        <f t="shared" si="3"/>
        <v>Adulto</v>
      </c>
      <c r="L19" s="20" t="str">
        <f t="shared" si="4"/>
        <v>#VALUE!</v>
      </c>
      <c r="M19" s="13" t="str">
        <f t="shared" si="5"/>
        <v>#VALUE!</v>
      </c>
      <c r="N19" s="13" t="str">
        <f t="shared" si="6"/>
        <v>#REF!</v>
      </c>
    </row>
    <row r="20">
      <c r="A20" s="13" t="s">
        <v>69</v>
      </c>
      <c r="B20" s="14" t="s">
        <v>70</v>
      </c>
      <c r="C20" s="14" t="s">
        <v>71</v>
      </c>
      <c r="D20" s="15" t="s">
        <v>19</v>
      </c>
      <c r="E20" s="16">
        <v>30541.0</v>
      </c>
      <c r="F20" s="17">
        <f t="shared" si="1"/>
        <v>40</v>
      </c>
      <c r="G20" s="15" t="s">
        <v>44</v>
      </c>
      <c r="H20" s="18">
        <v>38213.0</v>
      </c>
      <c r="I20" s="15" t="s">
        <v>21</v>
      </c>
      <c r="J20" s="19">
        <f t="shared" si="2"/>
        <v>25</v>
      </c>
      <c r="K20" s="17" t="str">
        <f t="shared" si="3"/>
        <v>Adulto</v>
      </c>
      <c r="L20" s="20" t="str">
        <f t="shared" si="4"/>
        <v>#VALUE!</v>
      </c>
      <c r="M20" s="13" t="str">
        <f t="shared" si="5"/>
        <v>#VALUE!</v>
      </c>
      <c r="N20" s="13" t="str">
        <f t="shared" si="6"/>
        <v>#REF!</v>
      </c>
    </row>
    <row r="23">
      <c r="A23" s="4" t="s">
        <v>1</v>
      </c>
      <c r="B23" s="4" t="s">
        <v>2</v>
      </c>
      <c r="C23" s="4" t="s">
        <v>3</v>
      </c>
      <c r="D23" s="4" t="s">
        <v>4</v>
      </c>
      <c r="E23" s="5" t="s">
        <v>5</v>
      </c>
      <c r="F23" s="6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7" t="s">
        <v>12</v>
      </c>
      <c r="M23" s="8"/>
      <c r="N23" s="9"/>
    </row>
    <row r="24">
      <c r="A24" s="10"/>
      <c r="B24" s="10"/>
      <c r="C24" s="10"/>
      <c r="D24" s="10"/>
      <c r="E24" s="11"/>
      <c r="F24" s="10"/>
      <c r="G24" s="10"/>
      <c r="H24" s="10"/>
      <c r="I24" s="10"/>
      <c r="J24" s="10"/>
      <c r="K24" s="10"/>
      <c r="L24" s="12" t="s">
        <v>13</v>
      </c>
      <c r="M24" s="12" t="s">
        <v>14</v>
      </c>
      <c r="N24" s="12" t="s">
        <v>15</v>
      </c>
    </row>
    <row r="25">
      <c r="A25" s="13" t="s">
        <v>16</v>
      </c>
      <c r="B25" s="14" t="s">
        <v>17</v>
      </c>
      <c r="C25" s="14" t="s">
        <v>18</v>
      </c>
      <c r="D25" s="15" t="s">
        <v>19</v>
      </c>
      <c r="E25" s="16">
        <v>27161.0</v>
      </c>
      <c r="F25" s="17">
        <f t="shared" ref="F25:F41" si="7">INT((TODAY()-E25)/365)</f>
        <v>49</v>
      </c>
      <c r="G25" s="15" t="s">
        <v>20</v>
      </c>
      <c r="H25" s="18">
        <v>38515.0</v>
      </c>
      <c r="I25" s="15" t="s">
        <v>21</v>
      </c>
      <c r="J25" s="19">
        <f t="shared" ref="J25:J41" si="8">IF(I25="A",25,18)</f>
        <v>25</v>
      </c>
      <c r="K25" s="17" t="str">
        <f t="shared" ref="K25:K41" si="9">IF(F25,"Adulto","Joven")</f>
        <v>Adulto</v>
      </c>
      <c r="L25" s="20" t="str">
        <f t="shared" ref="L25:L41" si="10">DATEDIF(H25,H$1,"D")</f>
        <v>#VALUE!</v>
      </c>
      <c r="M25" s="13" t="str">
        <f t="shared" ref="M25:M41" si="11">DATEDIF(H25,H$1,"M")</f>
        <v>#VALUE!</v>
      </c>
      <c r="N25" s="13" t="str">
        <f>YEAR(H23)-YEAR(H25)</f>
        <v>#VALUE!</v>
      </c>
    </row>
    <row r="26">
      <c r="A26" s="13" t="s">
        <v>22</v>
      </c>
      <c r="B26" s="14" t="s">
        <v>23</v>
      </c>
      <c r="C26" s="14" t="s">
        <v>24</v>
      </c>
      <c r="D26" s="15" t="s">
        <v>25</v>
      </c>
      <c r="E26" s="16">
        <v>27903.0</v>
      </c>
      <c r="F26" s="17">
        <f t="shared" si="7"/>
        <v>47</v>
      </c>
      <c r="G26" s="15" t="s">
        <v>26</v>
      </c>
      <c r="H26" s="18">
        <v>38889.0</v>
      </c>
      <c r="I26" s="15" t="s">
        <v>27</v>
      </c>
      <c r="J26" s="19">
        <f t="shared" si="8"/>
        <v>18</v>
      </c>
      <c r="K26" s="17" t="str">
        <f t="shared" si="9"/>
        <v>Adulto</v>
      </c>
      <c r="L26" s="20" t="str">
        <f t="shared" si="10"/>
        <v>#VALUE!</v>
      </c>
      <c r="M26" s="13" t="str">
        <f t="shared" si="11"/>
        <v>#VALUE!</v>
      </c>
      <c r="N26" s="13" t="str">
        <f>YEAR(H23)-YEAR(H26)</f>
        <v>#VALUE!</v>
      </c>
    </row>
    <row r="27">
      <c r="A27" s="13" t="s">
        <v>28</v>
      </c>
      <c r="B27" s="14" t="s">
        <v>29</v>
      </c>
      <c r="C27" s="14" t="s">
        <v>30</v>
      </c>
      <c r="D27" s="15" t="s">
        <v>19</v>
      </c>
      <c r="E27" s="16">
        <v>31190.0</v>
      </c>
      <c r="F27" s="17">
        <f t="shared" si="7"/>
        <v>38</v>
      </c>
      <c r="G27" s="15" t="s">
        <v>26</v>
      </c>
      <c r="H27" s="18">
        <v>38293.0</v>
      </c>
      <c r="I27" s="15" t="s">
        <v>21</v>
      </c>
      <c r="J27" s="19">
        <f t="shared" si="8"/>
        <v>25</v>
      </c>
      <c r="K27" s="17" t="str">
        <f t="shared" si="9"/>
        <v>Adulto</v>
      </c>
      <c r="L27" s="20" t="str">
        <f t="shared" si="10"/>
        <v>#VALUE!</v>
      </c>
      <c r="M27" s="13" t="str">
        <f t="shared" si="11"/>
        <v>#VALUE!</v>
      </c>
      <c r="N27" s="13" t="str">
        <f>YEAR(H23)-YEAR(H27)</f>
        <v>#VALUE!</v>
      </c>
    </row>
    <row r="28">
      <c r="A28" s="13" t="s">
        <v>31</v>
      </c>
      <c r="B28" s="14" t="s">
        <v>32</v>
      </c>
      <c r="C28" s="14" t="s">
        <v>33</v>
      </c>
      <c r="D28" s="15" t="s">
        <v>19</v>
      </c>
      <c r="E28" s="16">
        <v>29567.0</v>
      </c>
      <c r="F28" s="17">
        <f t="shared" si="7"/>
        <v>42</v>
      </c>
      <c r="G28" s="15" t="s">
        <v>26</v>
      </c>
      <c r="H28" s="18">
        <v>38513.0</v>
      </c>
      <c r="I28" s="15" t="s">
        <v>27</v>
      </c>
      <c r="J28" s="19">
        <f t="shared" si="8"/>
        <v>18</v>
      </c>
      <c r="K28" s="17" t="str">
        <f t="shared" si="9"/>
        <v>Adulto</v>
      </c>
      <c r="L28" s="20" t="str">
        <f t="shared" si="10"/>
        <v>#VALUE!</v>
      </c>
      <c r="M28" s="13" t="str">
        <f t="shared" si="11"/>
        <v>#VALUE!</v>
      </c>
      <c r="N28" s="13" t="str">
        <f>YEAR(H23)-YEAR(H28)</f>
        <v>#VALUE!</v>
      </c>
    </row>
    <row r="29">
      <c r="A29" s="13" t="s">
        <v>34</v>
      </c>
      <c r="B29" s="14" t="s">
        <v>35</v>
      </c>
      <c r="C29" s="14" t="s">
        <v>36</v>
      </c>
      <c r="D29" s="15" t="s">
        <v>25</v>
      </c>
      <c r="E29" s="16">
        <v>30261.0</v>
      </c>
      <c r="F29" s="17">
        <f t="shared" si="7"/>
        <v>40</v>
      </c>
      <c r="G29" s="15" t="s">
        <v>20</v>
      </c>
      <c r="H29" s="18">
        <v>38675.0</v>
      </c>
      <c r="I29" s="15" t="s">
        <v>27</v>
      </c>
      <c r="J29" s="19">
        <f t="shared" si="8"/>
        <v>18</v>
      </c>
      <c r="K29" s="17" t="str">
        <f t="shared" si="9"/>
        <v>Adulto</v>
      </c>
      <c r="L29" s="20" t="str">
        <f t="shared" si="10"/>
        <v>#VALUE!</v>
      </c>
      <c r="M29" s="13" t="str">
        <f t="shared" si="11"/>
        <v>#VALUE!</v>
      </c>
      <c r="N29" s="13" t="str">
        <f>YEAR(H23)-YEAR(H29)</f>
        <v>#VALUE!</v>
      </c>
    </row>
    <row r="30">
      <c r="A30" s="13" t="s">
        <v>37</v>
      </c>
      <c r="B30" s="14" t="s">
        <v>38</v>
      </c>
      <c r="C30" s="14" t="s">
        <v>39</v>
      </c>
      <c r="D30" s="15" t="s">
        <v>25</v>
      </c>
      <c r="E30" s="16">
        <v>27732.0</v>
      </c>
      <c r="F30" s="17">
        <f t="shared" si="7"/>
        <v>47</v>
      </c>
      <c r="G30" s="15" t="s">
        <v>20</v>
      </c>
      <c r="H30" s="18">
        <v>38296.0</v>
      </c>
      <c r="I30" s="15" t="s">
        <v>21</v>
      </c>
      <c r="J30" s="19">
        <f t="shared" si="8"/>
        <v>25</v>
      </c>
      <c r="K30" s="17" t="str">
        <f t="shared" si="9"/>
        <v>Adulto</v>
      </c>
      <c r="L30" s="20" t="str">
        <f t="shared" si="10"/>
        <v>#VALUE!</v>
      </c>
      <c r="M30" s="13" t="str">
        <f t="shared" si="11"/>
        <v>#VALUE!</v>
      </c>
      <c r="N30" s="13" t="str">
        <f>YEAR(H23)-YEAR(H30)</f>
        <v>#VALUE!</v>
      </c>
    </row>
    <row r="31">
      <c r="A31" s="13" t="s">
        <v>40</v>
      </c>
      <c r="B31" s="14" t="s">
        <v>41</v>
      </c>
      <c r="C31" s="14" t="s">
        <v>24</v>
      </c>
      <c r="D31" s="15" t="s">
        <v>25</v>
      </c>
      <c r="E31" s="16">
        <v>29323.0</v>
      </c>
      <c r="F31" s="17">
        <f t="shared" si="7"/>
        <v>43</v>
      </c>
      <c r="G31" s="15" t="s">
        <v>26</v>
      </c>
      <c r="H31" s="18">
        <v>38560.0</v>
      </c>
      <c r="I31" s="15" t="s">
        <v>21</v>
      </c>
      <c r="J31" s="19">
        <f t="shared" si="8"/>
        <v>25</v>
      </c>
      <c r="K31" s="17" t="str">
        <f t="shared" si="9"/>
        <v>Adulto</v>
      </c>
      <c r="L31" s="20" t="str">
        <f t="shared" si="10"/>
        <v>#VALUE!</v>
      </c>
      <c r="M31" s="13" t="str">
        <f t="shared" si="11"/>
        <v>#VALUE!</v>
      </c>
      <c r="N31" s="13" t="str">
        <f>YEAR(H23)-YEAR(H31)</f>
        <v>#VALUE!</v>
      </c>
    </row>
    <row r="32">
      <c r="A32" s="13" t="s">
        <v>42</v>
      </c>
      <c r="B32" s="14" t="s">
        <v>43</v>
      </c>
      <c r="C32" s="14" t="s">
        <v>18</v>
      </c>
      <c r="D32" s="15" t="s">
        <v>19</v>
      </c>
      <c r="E32" s="16">
        <v>29859.0</v>
      </c>
      <c r="F32" s="17">
        <f t="shared" si="7"/>
        <v>42</v>
      </c>
      <c r="G32" s="15" t="s">
        <v>44</v>
      </c>
      <c r="H32" s="18">
        <v>38233.0</v>
      </c>
      <c r="I32" s="15" t="s">
        <v>21</v>
      </c>
      <c r="J32" s="19">
        <f t="shared" si="8"/>
        <v>25</v>
      </c>
      <c r="K32" s="17" t="str">
        <f t="shared" si="9"/>
        <v>Adulto</v>
      </c>
      <c r="L32" s="20" t="str">
        <f t="shared" si="10"/>
        <v>#VALUE!</v>
      </c>
      <c r="M32" s="13" t="str">
        <f t="shared" si="11"/>
        <v>#VALUE!</v>
      </c>
      <c r="N32" s="13" t="str">
        <f>YEAR(H23)-YEAR(H32)</f>
        <v>#VALUE!</v>
      </c>
    </row>
    <row r="33">
      <c r="A33" s="13" t="s">
        <v>45</v>
      </c>
      <c r="B33" s="14" t="s">
        <v>46</v>
      </c>
      <c r="C33" s="14" t="s">
        <v>47</v>
      </c>
      <c r="D33" s="15" t="s">
        <v>25</v>
      </c>
      <c r="E33" s="16">
        <v>27742.0</v>
      </c>
      <c r="F33" s="17">
        <f t="shared" si="7"/>
        <v>47</v>
      </c>
      <c r="G33" s="15" t="s">
        <v>20</v>
      </c>
      <c r="H33" s="18">
        <v>38837.0</v>
      </c>
      <c r="I33" s="15" t="s">
        <v>27</v>
      </c>
      <c r="J33" s="19">
        <f t="shared" si="8"/>
        <v>18</v>
      </c>
      <c r="K33" s="17" t="str">
        <f t="shared" si="9"/>
        <v>Adulto</v>
      </c>
      <c r="L33" s="20" t="str">
        <f t="shared" si="10"/>
        <v>#VALUE!</v>
      </c>
      <c r="M33" s="13" t="str">
        <f t="shared" si="11"/>
        <v>#VALUE!</v>
      </c>
      <c r="N33" s="13" t="str">
        <f>YEAR(H23)-YEAR(H33)</f>
        <v>#VALUE!</v>
      </c>
    </row>
    <row r="34">
      <c r="A34" s="13" t="s">
        <v>48</v>
      </c>
      <c r="B34" s="14" t="s">
        <v>49</v>
      </c>
      <c r="C34" s="14" t="s">
        <v>50</v>
      </c>
      <c r="D34" s="15" t="s">
        <v>19</v>
      </c>
      <c r="E34" s="16">
        <v>26477.0</v>
      </c>
      <c r="F34" s="17">
        <f t="shared" si="7"/>
        <v>51</v>
      </c>
      <c r="G34" s="15" t="s">
        <v>44</v>
      </c>
      <c r="H34" s="18">
        <v>38415.0</v>
      </c>
      <c r="I34" s="15" t="s">
        <v>27</v>
      </c>
      <c r="J34" s="19">
        <f t="shared" si="8"/>
        <v>18</v>
      </c>
      <c r="K34" s="17" t="str">
        <f t="shared" si="9"/>
        <v>Adulto</v>
      </c>
      <c r="L34" s="20" t="str">
        <f t="shared" si="10"/>
        <v>#VALUE!</v>
      </c>
      <c r="M34" s="13" t="str">
        <f t="shared" si="11"/>
        <v>#VALUE!</v>
      </c>
      <c r="N34" s="13" t="str">
        <f>YEAR(H23)-YEAR(H34)</f>
        <v>#VALUE!</v>
      </c>
    </row>
    <row r="35">
      <c r="A35" s="13" t="s">
        <v>52</v>
      </c>
      <c r="B35" s="14" t="s">
        <v>53</v>
      </c>
      <c r="C35" s="14" t="s">
        <v>30</v>
      </c>
      <c r="D35" s="15" t="s">
        <v>25</v>
      </c>
      <c r="E35" s="16">
        <v>27784.0</v>
      </c>
      <c r="F35" s="17">
        <f t="shared" si="7"/>
        <v>47</v>
      </c>
      <c r="G35" s="15" t="s">
        <v>44</v>
      </c>
      <c r="H35" s="18">
        <v>38385.0</v>
      </c>
      <c r="I35" s="15" t="s">
        <v>27</v>
      </c>
      <c r="J35" s="19">
        <f t="shared" si="8"/>
        <v>18</v>
      </c>
      <c r="K35" s="17" t="str">
        <f t="shared" si="9"/>
        <v>Adulto</v>
      </c>
      <c r="L35" s="20" t="str">
        <f t="shared" si="10"/>
        <v>#VALUE!</v>
      </c>
      <c r="M35" s="13" t="str">
        <f t="shared" si="11"/>
        <v>#VALUE!</v>
      </c>
      <c r="N35" s="13" t="str">
        <f>YEAR(H23)-YEAR(H35)</f>
        <v>#VALUE!</v>
      </c>
    </row>
    <row r="36">
      <c r="A36" s="13" t="s">
        <v>54</v>
      </c>
      <c r="B36" s="14" t="s">
        <v>55</v>
      </c>
      <c r="C36" s="14" t="s">
        <v>56</v>
      </c>
      <c r="D36" s="15" t="s">
        <v>25</v>
      </c>
      <c r="E36" s="16">
        <v>31405.0</v>
      </c>
      <c r="F36" s="17">
        <f t="shared" si="7"/>
        <v>37</v>
      </c>
      <c r="G36" s="15" t="s">
        <v>26</v>
      </c>
      <c r="H36" s="18">
        <v>38743.0</v>
      </c>
      <c r="I36" s="15" t="s">
        <v>21</v>
      </c>
      <c r="J36" s="19">
        <f t="shared" si="8"/>
        <v>25</v>
      </c>
      <c r="K36" s="17" t="str">
        <f t="shared" si="9"/>
        <v>Adulto</v>
      </c>
      <c r="L36" s="20" t="str">
        <f t="shared" si="10"/>
        <v>#VALUE!</v>
      </c>
      <c r="M36" s="13" t="str">
        <f t="shared" si="11"/>
        <v>#VALUE!</v>
      </c>
      <c r="N36" s="13" t="str">
        <f>YEAR(H23)-YEAR(H36)</f>
        <v>#VALUE!</v>
      </c>
    </row>
    <row r="37">
      <c r="A37" s="13" t="s">
        <v>57</v>
      </c>
      <c r="B37" s="14" t="s">
        <v>58</v>
      </c>
      <c r="C37" s="14" t="s">
        <v>59</v>
      </c>
      <c r="D37" s="15" t="s">
        <v>25</v>
      </c>
      <c r="E37" s="16">
        <v>31190.0</v>
      </c>
      <c r="F37" s="17">
        <f t="shared" si="7"/>
        <v>38</v>
      </c>
      <c r="G37" s="15" t="s">
        <v>20</v>
      </c>
      <c r="H37" s="18">
        <v>38190.0</v>
      </c>
      <c r="I37" s="15" t="s">
        <v>27</v>
      </c>
      <c r="J37" s="19">
        <f t="shared" si="8"/>
        <v>18</v>
      </c>
      <c r="K37" s="17" t="str">
        <f t="shared" si="9"/>
        <v>Adulto</v>
      </c>
      <c r="L37" s="20" t="str">
        <f t="shared" si="10"/>
        <v>#VALUE!</v>
      </c>
      <c r="M37" s="13" t="str">
        <f t="shared" si="11"/>
        <v>#VALUE!</v>
      </c>
      <c r="N37" s="13" t="str">
        <f>YEAR(H23)-YEAR(H37)</f>
        <v>#VALUE!</v>
      </c>
    </row>
    <row r="38">
      <c r="A38" s="13" t="s">
        <v>60</v>
      </c>
      <c r="B38" s="14" t="s">
        <v>61</v>
      </c>
      <c r="C38" s="14" t="s">
        <v>62</v>
      </c>
      <c r="D38" s="15" t="s">
        <v>19</v>
      </c>
      <c r="E38" s="16">
        <v>29567.0</v>
      </c>
      <c r="F38" s="17">
        <f t="shared" si="7"/>
        <v>42</v>
      </c>
      <c r="G38" s="15" t="s">
        <v>44</v>
      </c>
      <c r="H38" s="18">
        <v>38675.0</v>
      </c>
      <c r="I38" s="15" t="s">
        <v>27</v>
      </c>
      <c r="J38" s="19">
        <f t="shared" si="8"/>
        <v>18</v>
      </c>
      <c r="K38" s="17" t="str">
        <f t="shared" si="9"/>
        <v>Adulto</v>
      </c>
      <c r="L38" s="20" t="str">
        <f t="shared" si="10"/>
        <v>#VALUE!</v>
      </c>
      <c r="M38" s="13" t="str">
        <f t="shared" si="11"/>
        <v>#VALUE!</v>
      </c>
      <c r="N38" s="13" t="str">
        <f>YEAR(H23)-YEAR(H38)</f>
        <v>#VALUE!</v>
      </c>
    </row>
    <row r="39">
      <c r="A39" s="13" t="s">
        <v>63</v>
      </c>
      <c r="B39" s="14" t="s">
        <v>64</v>
      </c>
      <c r="C39" s="14" t="s">
        <v>65</v>
      </c>
      <c r="D39" s="15" t="s">
        <v>19</v>
      </c>
      <c r="E39" s="16">
        <v>30261.0</v>
      </c>
      <c r="F39" s="17">
        <f t="shared" si="7"/>
        <v>40</v>
      </c>
      <c r="G39" s="15" t="s">
        <v>20</v>
      </c>
      <c r="H39" s="18">
        <v>38537.0</v>
      </c>
      <c r="I39" s="15" t="s">
        <v>21</v>
      </c>
      <c r="J39" s="19">
        <f t="shared" si="8"/>
        <v>25</v>
      </c>
      <c r="K39" s="17" t="str">
        <f t="shared" si="9"/>
        <v>Adulto</v>
      </c>
      <c r="L39" s="20" t="str">
        <f t="shared" si="10"/>
        <v>#VALUE!</v>
      </c>
      <c r="M39" s="13" t="str">
        <f t="shared" si="11"/>
        <v>#VALUE!</v>
      </c>
      <c r="N39" s="13" t="str">
        <f>YEAR(H23)-YEAR(H39)</f>
        <v>#VALUE!</v>
      </c>
    </row>
    <row r="40">
      <c r="A40" s="13" t="s">
        <v>66</v>
      </c>
      <c r="B40" s="14" t="s">
        <v>67</v>
      </c>
      <c r="C40" s="14" t="s">
        <v>68</v>
      </c>
      <c r="D40" s="15" t="s">
        <v>25</v>
      </c>
      <c r="E40" s="16">
        <v>27732.0</v>
      </c>
      <c r="F40" s="17">
        <f t="shared" si="7"/>
        <v>47</v>
      </c>
      <c r="G40" s="15" t="s">
        <v>26</v>
      </c>
      <c r="H40" s="18">
        <v>38321.0</v>
      </c>
      <c r="I40" s="15" t="s">
        <v>27</v>
      </c>
      <c r="J40" s="19">
        <f t="shared" si="8"/>
        <v>18</v>
      </c>
      <c r="K40" s="17" t="str">
        <f t="shared" si="9"/>
        <v>Adulto</v>
      </c>
      <c r="L40" s="20" t="str">
        <f t="shared" si="10"/>
        <v>#VALUE!</v>
      </c>
      <c r="M40" s="13" t="str">
        <f t="shared" si="11"/>
        <v>#VALUE!</v>
      </c>
      <c r="N40" s="13" t="str">
        <f>YEAR(H23)-YEAR(H40)</f>
        <v>#VALUE!</v>
      </c>
    </row>
    <row r="41">
      <c r="A41" s="13" t="s">
        <v>69</v>
      </c>
      <c r="B41" s="14" t="s">
        <v>70</v>
      </c>
      <c r="C41" s="14" t="s">
        <v>71</v>
      </c>
      <c r="D41" s="15" t="s">
        <v>19</v>
      </c>
      <c r="E41" s="16">
        <v>30541.0</v>
      </c>
      <c r="F41" s="17">
        <f t="shared" si="7"/>
        <v>40</v>
      </c>
      <c r="G41" s="15" t="s">
        <v>44</v>
      </c>
      <c r="H41" s="18">
        <v>38213.0</v>
      </c>
      <c r="I41" s="15" t="s">
        <v>21</v>
      </c>
      <c r="J41" s="19">
        <f t="shared" si="8"/>
        <v>25</v>
      </c>
      <c r="K41" s="17" t="str">
        <f t="shared" si="9"/>
        <v>Adulto</v>
      </c>
      <c r="L41" s="20" t="str">
        <f t="shared" si="10"/>
        <v>#VALUE!</v>
      </c>
      <c r="M41" s="13" t="str">
        <f t="shared" si="11"/>
        <v>#VALUE!</v>
      </c>
      <c r="N41" s="13" t="str">
        <f>YEAR(H23)-YEAR(H41)</f>
        <v>#VALUE!</v>
      </c>
    </row>
  </sheetData>
  <autoFilter ref="$A$25:$M$41"/>
  <mergeCells count="24">
    <mergeCell ref="B23:B24"/>
    <mergeCell ref="D23:D24"/>
    <mergeCell ref="C23:C24"/>
    <mergeCell ref="K23:K24"/>
    <mergeCell ref="J23:J24"/>
    <mergeCell ref="H23:H24"/>
    <mergeCell ref="G23:G24"/>
    <mergeCell ref="F23:F24"/>
    <mergeCell ref="E23:E24"/>
    <mergeCell ref="I23:I24"/>
    <mergeCell ref="H1:H2"/>
    <mergeCell ref="I1:I2"/>
    <mergeCell ref="J1:J2"/>
    <mergeCell ref="K1:K2"/>
    <mergeCell ref="L1:N1"/>
    <mergeCell ref="A1:A2"/>
    <mergeCell ref="B1:B2"/>
    <mergeCell ref="C1:C2"/>
    <mergeCell ref="D1:D2"/>
    <mergeCell ref="E1:E2"/>
    <mergeCell ref="F1:F2"/>
    <mergeCell ref="G1:G2"/>
    <mergeCell ref="A23:A24"/>
    <mergeCell ref="L23:N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1999-05-26T14:06:19Z</dcterms:created>
  <dc:creator>Jesús E. Sequeiros</dc:creator>
</cp:coreProperties>
</file>